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4.xml" ContentType="application/vnd.openxmlformats-officedocument.drawing+xml"/>
  <Override PartName="/xl/charts/chart22.xml" ContentType="application/vnd.openxmlformats-officedocument.drawingml.chart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drawings/drawing6.xml" ContentType="application/vnd.openxmlformats-officedocument.drawing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drawings/drawing8.xml" ContentType="application/vnd.openxmlformats-officedocument.drawing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3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3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4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4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ort Outlook\VFEM_3\Future registration mixes\"/>
    </mc:Choice>
  </mc:AlternateContent>
  <bookViews>
    <workbookView xWindow="120" yWindow="120" windowWidth="27225" windowHeight="16320"/>
  </bookViews>
  <sheets>
    <sheet name="feedin_new_car" sheetId="1" r:id="rId1"/>
    <sheet name="feedin_new_car_slow" sheetId="11" r:id="rId2"/>
    <sheet name="feedin_new_car_green" sheetId="10" r:id="rId3"/>
    <sheet name="feedin_usedcar" sheetId="2" r:id="rId4"/>
    <sheet name="feedin_used_car_slow" sheetId="13" r:id="rId5"/>
    <sheet name="feedin_used_car_green" sheetId="12" r:id="rId6"/>
    <sheet name="feedin_vanute" sheetId="6" r:id="rId7"/>
    <sheet name="feedin_vanute_slow" sheetId="15" r:id="rId8"/>
    <sheet name="feedin_vanute_green" sheetId="14" r:id="rId9"/>
    <sheet name="feedin_shared" sheetId="9" r:id="rId10"/>
    <sheet name="feedin_shared_slow" sheetId="24" r:id="rId11"/>
    <sheet name="feedin_shared_green" sheetId="25" r:id="rId12"/>
    <sheet name="feedin_motorcycle" sheetId="3" r:id="rId13"/>
    <sheet name="feedin_motorcycle_slow" sheetId="16" r:id="rId14"/>
    <sheet name="feedin_motorcycle_green" sheetId="19" r:id="rId15"/>
    <sheet name="feedin_heavytruck" sheetId="4" r:id="rId16"/>
    <sheet name="feedin_heavytruck_slow" sheetId="17" r:id="rId17"/>
    <sheet name="feedin_heavytruck_green" sheetId="20" r:id="rId18"/>
    <sheet name="feedin_lighttruck" sheetId="8" r:id="rId19"/>
    <sheet name="feedin_lighttruck_slow" sheetId="18" r:id="rId20"/>
    <sheet name="feedin_lighttruck_green" sheetId="21" r:id="rId21"/>
    <sheet name="feedin_bus" sheetId="5" r:id="rId22"/>
    <sheet name="feedin_bus_slow" sheetId="22" r:id="rId23"/>
    <sheet name="feedin_bus_green" sheetId="23" r:id="rId24"/>
    <sheet name="Summary" sheetId="7" r:id="rId25"/>
  </sheets>
  <calcPr calcId="162913"/>
</workbook>
</file>

<file path=xl/calcChain.xml><?xml version="1.0" encoding="utf-8"?>
<calcChain xmlns="http://schemas.openxmlformats.org/spreadsheetml/2006/main">
  <c r="C26" i="23" l="1"/>
  <c r="C27" i="23"/>
  <c r="C28" i="23"/>
  <c r="C29" i="23"/>
  <c r="C30" i="23"/>
  <c r="C31" i="23"/>
  <c r="C32" i="23"/>
  <c r="C31" i="20"/>
  <c r="C32" i="20"/>
  <c r="C26" i="21"/>
  <c r="C27" i="21"/>
  <c r="C28" i="21"/>
  <c r="C29" i="21"/>
  <c r="C30" i="21"/>
  <c r="C31" i="21"/>
  <c r="C32" i="21"/>
  <c r="C25" i="21" l="1"/>
  <c r="C24" i="21"/>
  <c r="B25" i="24" l="1"/>
  <c r="I25" i="24"/>
  <c r="I24" i="24"/>
  <c r="C37" i="17" l="1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54" i="22"/>
  <c r="C55" i="22"/>
  <c r="C56" i="22"/>
  <c r="C57" i="22"/>
  <c r="C58" i="22"/>
  <c r="C59" i="22"/>
  <c r="C60" i="22"/>
  <c r="C61" i="22"/>
  <c r="C27" i="5" l="1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33" i="8" l="1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B28" i="1" l="1"/>
  <c r="B26" i="1" l="1"/>
  <c r="D33" i="2"/>
  <c r="D34" i="2" s="1"/>
  <c r="D32" i="2"/>
  <c r="B32" i="2" s="1"/>
  <c r="B33" i="2"/>
  <c r="B31" i="9"/>
  <c r="B36" i="9"/>
  <c r="B27" i="25"/>
  <c r="B28" i="25"/>
  <c r="B29" i="25"/>
  <c r="B30" i="25"/>
  <c r="B31" i="25"/>
  <c r="B26" i="25"/>
  <c r="B34" i="2" l="1"/>
  <c r="D35" i="2"/>
  <c r="B35" i="2" s="1"/>
  <c r="C20" i="10"/>
  <c r="D20" i="10"/>
  <c r="E20" i="10"/>
  <c r="F20" i="10"/>
  <c r="G20" i="10"/>
  <c r="H20" i="10"/>
  <c r="I20" i="10"/>
  <c r="J20" i="10"/>
  <c r="B20" i="10"/>
  <c r="C20" i="11"/>
  <c r="D20" i="11"/>
  <c r="E20" i="11"/>
  <c r="F20" i="11"/>
  <c r="G20" i="11"/>
  <c r="H20" i="11"/>
  <c r="I20" i="11"/>
  <c r="J20" i="11"/>
  <c r="B20" i="11"/>
  <c r="I56" i="16" l="1"/>
  <c r="AG7" i="7" l="1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28" i="7"/>
  <c r="AG29" i="7"/>
  <c r="AG30" i="7"/>
  <c r="AG31" i="7"/>
  <c r="AG32" i="7"/>
  <c r="AG33" i="7"/>
  <c r="AG34" i="7"/>
  <c r="AG35" i="7"/>
  <c r="AG36" i="7"/>
  <c r="AG37" i="7"/>
  <c r="AG38" i="7"/>
  <c r="AG39" i="7"/>
  <c r="AG40" i="7"/>
  <c r="AG41" i="7"/>
  <c r="AG42" i="7"/>
  <c r="AG43" i="7"/>
  <c r="AG6" i="7"/>
  <c r="AD7" i="7"/>
  <c r="AE7" i="7"/>
  <c r="AH7" i="7"/>
  <c r="AI7" i="7"/>
  <c r="AK7" i="7"/>
  <c r="AL7" i="7"/>
  <c r="AM7" i="7"/>
  <c r="AO7" i="7"/>
  <c r="AP7" i="7"/>
  <c r="AQ7" i="7"/>
  <c r="AS7" i="7"/>
  <c r="AT7" i="7"/>
  <c r="AU7" i="7"/>
  <c r="AW7" i="7"/>
  <c r="AX7" i="7"/>
  <c r="AC8" i="7"/>
  <c r="AD8" i="7"/>
  <c r="AE8" i="7"/>
  <c r="AH8" i="7"/>
  <c r="AI8" i="7"/>
  <c r="AK8" i="7"/>
  <c r="AL8" i="7"/>
  <c r="AM8" i="7"/>
  <c r="AO8" i="7"/>
  <c r="AP8" i="7"/>
  <c r="AQ8" i="7"/>
  <c r="AS8" i="7"/>
  <c r="AT8" i="7"/>
  <c r="AU8" i="7"/>
  <c r="AW8" i="7"/>
  <c r="AX8" i="7"/>
  <c r="AY8" i="7"/>
  <c r="BA8" i="7"/>
  <c r="BB8" i="7"/>
  <c r="BC8" i="7"/>
  <c r="BE8" i="7"/>
  <c r="BF8" i="7"/>
  <c r="BG8" i="7"/>
  <c r="AC9" i="7"/>
  <c r="AD9" i="7"/>
  <c r="AE9" i="7"/>
  <c r="AH9" i="7"/>
  <c r="AI9" i="7"/>
  <c r="AK9" i="7"/>
  <c r="AL9" i="7"/>
  <c r="AM9" i="7"/>
  <c r="AO9" i="7"/>
  <c r="AP9" i="7"/>
  <c r="AQ9" i="7"/>
  <c r="AS9" i="7"/>
  <c r="AT9" i="7"/>
  <c r="AU9" i="7"/>
  <c r="AW9" i="7"/>
  <c r="AX9" i="7"/>
  <c r="AY9" i="7"/>
  <c r="BA9" i="7"/>
  <c r="BB9" i="7"/>
  <c r="BC9" i="7"/>
  <c r="BE9" i="7"/>
  <c r="BF9" i="7"/>
  <c r="BG9" i="7"/>
  <c r="AC10" i="7"/>
  <c r="AD10" i="7"/>
  <c r="AE10" i="7"/>
  <c r="AH10" i="7"/>
  <c r="AI10" i="7"/>
  <c r="AK10" i="7"/>
  <c r="AL10" i="7"/>
  <c r="AM10" i="7"/>
  <c r="AO10" i="7"/>
  <c r="AP10" i="7"/>
  <c r="AQ10" i="7"/>
  <c r="AS10" i="7"/>
  <c r="AT10" i="7"/>
  <c r="AU10" i="7"/>
  <c r="AW10" i="7"/>
  <c r="AX10" i="7"/>
  <c r="AY10" i="7"/>
  <c r="BA10" i="7"/>
  <c r="BB10" i="7"/>
  <c r="BC10" i="7"/>
  <c r="BE10" i="7"/>
  <c r="BF10" i="7"/>
  <c r="BG10" i="7"/>
  <c r="AC11" i="7"/>
  <c r="AD11" i="7"/>
  <c r="AE11" i="7"/>
  <c r="AH11" i="7"/>
  <c r="AI11" i="7"/>
  <c r="AK11" i="7"/>
  <c r="AL11" i="7"/>
  <c r="AM11" i="7"/>
  <c r="AO11" i="7"/>
  <c r="AP11" i="7"/>
  <c r="AQ11" i="7"/>
  <c r="AS11" i="7"/>
  <c r="AT11" i="7"/>
  <c r="AU11" i="7"/>
  <c r="AW11" i="7"/>
  <c r="AX11" i="7"/>
  <c r="AY11" i="7"/>
  <c r="BA11" i="7"/>
  <c r="BB11" i="7"/>
  <c r="BC11" i="7"/>
  <c r="BE11" i="7"/>
  <c r="BF11" i="7"/>
  <c r="BG11" i="7"/>
  <c r="AC12" i="7"/>
  <c r="AD12" i="7"/>
  <c r="AE12" i="7"/>
  <c r="AH12" i="7"/>
  <c r="AI12" i="7"/>
  <c r="AK12" i="7"/>
  <c r="AL12" i="7"/>
  <c r="AM12" i="7"/>
  <c r="AO12" i="7"/>
  <c r="AP12" i="7"/>
  <c r="AQ12" i="7"/>
  <c r="AS12" i="7"/>
  <c r="AT12" i="7"/>
  <c r="AU12" i="7"/>
  <c r="AW12" i="7"/>
  <c r="AX12" i="7"/>
  <c r="AY12" i="7"/>
  <c r="BA12" i="7"/>
  <c r="BB12" i="7"/>
  <c r="BC12" i="7"/>
  <c r="BE12" i="7"/>
  <c r="BF12" i="7"/>
  <c r="BG12" i="7"/>
  <c r="AC13" i="7"/>
  <c r="AD13" i="7"/>
  <c r="AE13" i="7"/>
  <c r="AH13" i="7"/>
  <c r="AI13" i="7"/>
  <c r="AK13" i="7"/>
  <c r="AL13" i="7"/>
  <c r="AM13" i="7"/>
  <c r="AO13" i="7"/>
  <c r="AP13" i="7"/>
  <c r="AQ13" i="7"/>
  <c r="AS13" i="7"/>
  <c r="AT13" i="7"/>
  <c r="AU13" i="7"/>
  <c r="AW13" i="7"/>
  <c r="AX13" i="7"/>
  <c r="AY13" i="7"/>
  <c r="BA13" i="7"/>
  <c r="BB13" i="7"/>
  <c r="BC13" i="7"/>
  <c r="BE13" i="7"/>
  <c r="BF13" i="7"/>
  <c r="BG13" i="7"/>
  <c r="AC14" i="7"/>
  <c r="AD14" i="7"/>
  <c r="AE14" i="7"/>
  <c r="AH14" i="7"/>
  <c r="AI14" i="7"/>
  <c r="AK14" i="7"/>
  <c r="AL14" i="7"/>
  <c r="AM14" i="7"/>
  <c r="AO14" i="7"/>
  <c r="AP14" i="7"/>
  <c r="AQ14" i="7"/>
  <c r="AS14" i="7"/>
  <c r="AT14" i="7"/>
  <c r="AU14" i="7"/>
  <c r="AW14" i="7"/>
  <c r="AX14" i="7"/>
  <c r="AY14" i="7"/>
  <c r="BA14" i="7"/>
  <c r="BB14" i="7"/>
  <c r="BC14" i="7"/>
  <c r="BE14" i="7"/>
  <c r="BF14" i="7"/>
  <c r="BG14" i="7"/>
  <c r="AC15" i="7"/>
  <c r="AD15" i="7"/>
  <c r="AE15" i="7"/>
  <c r="AH15" i="7"/>
  <c r="AI15" i="7"/>
  <c r="AK15" i="7"/>
  <c r="AL15" i="7"/>
  <c r="AM15" i="7"/>
  <c r="AO15" i="7"/>
  <c r="AP15" i="7"/>
  <c r="AQ15" i="7"/>
  <c r="AS15" i="7"/>
  <c r="AT15" i="7"/>
  <c r="AU15" i="7"/>
  <c r="AW15" i="7"/>
  <c r="AX15" i="7"/>
  <c r="AY15" i="7"/>
  <c r="BA15" i="7"/>
  <c r="BB15" i="7"/>
  <c r="BC15" i="7"/>
  <c r="BE15" i="7"/>
  <c r="BF15" i="7"/>
  <c r="BG15" i="7"/>
  <c r="AC16" i="7"/>
  <c r="AD16" i="7"/>
  <c r="AE16" i="7"/>
  <c r="AH16" i="7"/>
  <c r="AI16" i="7"/>
  <c r="AK16" i="7"/>
  <c r="AL16" i="7"/>
  <c r="AM16" i="7"/>
  <c r="AO16" i="7"/>
  <c r="AP16" i="7"/>
  <c r="AQ16" i="7"/>
  <c r="AS16" i="7"/>
  <c r="AT16" i="7"/>
  <c r="AU16" i="7"/>
  <c r="AW16" i="7"/>
  <c r="AX16" i="7"/>
  <c r="AY16" i="7"/>
  <c r="BA16" i="7"/>
  <c r="BB16" i="7"/>
  <c r="BC16" i="7"/>
  <c r="BE16" i="7"/>
  <c r="BF16" i="7"/>
  <c r="BG16" i="7"/>
  <c r="AC17" i="7"/>
  <c r="AD17" i="7"/>
  <c r="AE17" i="7"/>
  <c r="AH17" i="7"/>
  <c r="AI17" i="7"/>
  <c r="AK17" i="7"/>
  <c r="AL17" i="7"/>
  <c r="AM17" i="7"/>
  <c r="AO17" i="7"/>
  <c r="AP17" i="7"/>
  <c r="AQ17" i="7"/>
  <c r="AS17" i="7"/>
  <c r="AT17" i="7"/>
  <c r="AU17" i="7"/>
  <c r="AW17" i="7"/>
  <c r="AX17" i="7"/>
  <c r="AY17" i="7"/>
  <c r="BA17" i="7"/>
  <c r="BB17" i="7"/>
  <c r="BC17" i="7"/>
  <c r="BE17" i="7"/>
  <c r="BF17" i="7"/>
  <c r="BG17" i="7"/>
  <c r="AC18" i="7"/>
  <c r="AD18" i="7"/>
  <c r="AE18" i="7"/>
  <c r="AH18" i="7"/>
  <c r="AI18" i="7"/>
  <c r="AK18" i="7"/>
  <c r="AL18" i="7"/>
  <c r="AM18" i="7"/>
  <c r="AO18" i="7"/>
  <c r="AP18" i="7"/>
  <c r="AQ18" i="7"/>
  <c r="AS18" i="7"/>
  <c r="AT18" i="7"/>
  <c r="AU18" i="7"/>
  <c r="AW18" i="7"/>
  <c r="AX18" i="7"/>
  <c r="AY18" i="7"/>
  <c r="BA18" i="7"/>
  <c r="BB18" i="7"/>
  <c r="BC18" i="7"/>
  <c r="BE18" i="7"/>
  <c r="BF18" i="7"/>
  <c r="BG18" i="7"/>
  <c r="AC19" i="7"/>
  <c r="AD19" i="7"/>
  <c r="AE19" i="7"/>
  <c r="AH19" i="7"/>
  <c r="AI19" i="7"/>
  <c r="AK19" i="7"/>
  <c r="AL19" i="7"/>
  <c r="AM19" i="7"/>
  <c r="AO19" i="7"/>
  <c r="AP19" i="7"/>
  <c r="AQ19" i="7"/>
  <c r="AS19" i="7"/>
  <c r="AT19" i="7"/>
  <c r="AU19" i="7"/>
  <c r="AW19" i="7"/>
  <c r="AX19" i="7"/>
  <c r="AY19" i="7"/>
  <c r="BA19" i="7"/>
  <c r="BB19" i="7"/>
  <c r="BC19" i="7"/>
  <c r="BE19" i="7"/>
  <c r="BF19" i="7"/>
  <c r="BG19" i="7"/>
  <c r="AC20" i="7"/>
  <c r="AD20" i="7"/>
  <c r="AE20" i="7"/>
  <c r="AH20" i="7"/>
  <c r="AI20" i="7"/>
  <c r="AK20" i="7"/>
  <c r="AL20" i="7"/>
  <c r="AM20" i="7"/>
  <c r="AO20" i="7"/>
  <c r="AP20" i="7"/>
  <c r="AQ20" i="7"/>
  <c r="AS20" i="7"/>
  <c r="AT20" i="7"/>
  <c r="AU20" i="7"/>
  <c r="AW20" i="7"/>
  <c r="AX20" i="7"/>
  <c r="AY20" i="7"/>
  <c r="BA20" i="7"/>
  <c r="BB20" i="7"/>
  <c r="BC20" i="7"/>
  <c r="BE20" i="7"/>
  <c r="BF20" i="7"/>
  <c r="BG20" i="7"/>
  <c r="AC21" i="7"/>
  <c r="AD21" i="7"/>
  <c r="AE21" i="7"/>
  <c r="AH21" i="7"/>
  <c r="AI21" i="7"/>
  <c r="AK21" i="7"/>
  <c r="AL21" i="7"/>
  <c r="AM21" i="7"/>
  <c r="AO21" i="7"/>
  <c r="AP21" i="7"/>
  <c r="AQ21" i="7"/>
  <c r="AS21" i="7"/>
  <c r="AT21" i="7"/>
  <c r="AU21" i="7"/>
  <c r="AW21" i="7"/>
  <c r="AX21" i="7"/>
  <c r="AY21" i="7"/>
  <c r="BA21" i="7"/>
  <c r="BB21" i="7"/>
  <c r="BC21" i="7"/>
  <c r="BE21" i="7"/>
  <c r="BF21" i="7"/>
  <c r="BG21" i="7"/>
  <c r="AC22" i="7"/>
  <c r="AD22" i="7"/>
  <c r="AE22" i="7"/>
  <c r="AH22" i="7"/>
  <c r="AI22" i="7"/>
  <c r="AK22" i="7"/>
  <c r="AL22" i="7"/>
  <c r="AM22" i="7"/>
  <c r="AO22" i="7"/>
  <c r="AP22" i="7"/>
  <c r="AQ22" i="7"/>
  <c r="AS22" i="7"/>
  <c r="AT22" i="7"/>
  <c r="AU22" i="7"/>
  <c r="AW22" i="7"/>
  <c r="AX22" i="7"/>
  <c r="AY22" i="7"/>
  <c r="BA22" i="7"/>
  <c r="BB22" i="7"/>
  <c r="BC22" i="7"/>
  <c r="BE22" i="7"/>
  <c r="BF22" i="7"/>
  <c r="BG22" i="7"/>
  <c r="AC23" i="7"/>
  <c r="AD23" i="7"/>
  <c r="AE23" i="7"/>
  <c r="AH23" i="7"/>
  <c r="AI23" i="7"/>
  <c r="AK23" i="7"/>
  <c r="AL23" i="7"/>
  <c r="AM23" i="7"/>
  <c r="AO23" i="7"/>
  <c r="AP23" i="7"/>
  <c r="AQ23" i="7"/>
  <c r="AS23" i="7"/>
  <c r="AT23" i="7"/>
  <c r="AU23" i="7"/>
  <c r="AW23" i="7"/>
  <c r="AX23" i="7"/>
  <c r="AY23" i="7"/>
  <c r="BA23" i="7"/>
  <c r="BB23" i="7"/>
  <c r="BC23" i="7"/>
  <c r="BE23" i="7"/>
  <c r="BF23" i="7"/>
  <c r="BG23" i="7"/>
  <c r="AC24" i="7"/>
  <c r="AD24" i="7"/>
  <c r="AE24" i="7"/>
  <c r="AH24" i="7"/>
  <c r="AI24" i="7"/>
  <c r="AK24" i="7"/>
  <c r="AL24" i="7"/>
  <c r="AM24" i="7"/>
  <c r="AO24" i="7"/>
  <c r="AP24" i="7"/>
  <c r="AQ24" i="7"/>
  <c r="AS24" i="7"/>
  <c r="AT24" i="7"/>
  <c r="AU24" i="7"/>
  <c r="AW24" i="7"/>
  <c r="AX24" i="7"/>
  <c r="AY24" i="7"/>
  <c r="BA24" i="7"/>
  <c r="BB24" i="7"/>
  <c r="BC24" i="7"/>
  <c r="BF24" i="7"/>
  <c r="BG24" i="7"/>
  <c r="AC25" i="7"/>
  <c r="AD25" i="7"/>
  <c r="AE25" i="7"/>
  <c r="AH25" i="7"/>
  <c r="AI25" i="7"/>
  <c r="AK25" i="7"/>
  <c r="AL25" i="7"/>
  <c r="AM25" i="7"/>
  <c r="AO25" i="7"/>
  <c r="AP25" i="7"/>
  <c r="AQ25" i="7"/>
  <c r="AS25" i="7"/>
  <c r="AT25" i="7"/>
  <c r="AU25" i="7"/>
  <c r="AW25" i="7"/>
  <c r="AX25" i="7"/>
  <c r="AY25" i="7"/>
  <c r="BA25" i="7"/>
  <c r="BB25" i="7"/>
  <c r="BC25" i="7"/>
  <c r="BF25" i="7"/>
  <c r="BG25" i="7"/>
  <c r="AC26" i="7"/>
  <c r="AD26" i="7"/>
  <c r="AE26" i="7"/>
  <c r="AH26" i="7"/>
  <c r="AI26" i="7"/>
  <c r="AK26" i="7"/>
  <c r="AL26" i="7"/>
  <c r="AM26" i="7"/>
  <c r="AO26" i="7"/>
  <c r="AP26" i="7"/>
  <c r="AQ26" i="7"/>
  <c r="AS26" i="7"/>
  <c r="AT26" i="7"/>
  <c r="AU26" i="7"/>
  <c r="AW26" i="7"/>
  <c r="AX26" i="7"/>
  <c r="AY26" i="7"/>
  <c r="BA26" i="7"/>
  <c r="BB26" i="7"/>
  <c r="BC26" i="7"/>
  <c r="BF26" i="7"/>
  <c r="BG26" i="7"/>
  <c r="AC27" i="7"/>
  <c r="AD27" i="7"/>
  <c r="AE27" i="7"/>
  <c r="AH27" i="7"/>
  <c r="AI27" i="7"/>
  <c r="AK27" i="7"/>
  <c r="AL27" i="7"/>
  <c r="AM27" i="7"/>
  <c r="AO27" i="7"/>
  <c r="AP27" i="7"/>
  <c r="AQ27" i="7"/>
  <c r="AS27" i="7"/>
  <c r="AT27" i="7"/>
  <c r="AU27" i="7"/>
  <c r="AW27" i="7"/>
  <c r="AX27" i="7"/>
  <c r="AY27" i="7"/>
  <c r="BA27" i="7"/>
  <c r="BB27" i="7"/>
  <c r="BC27" i="7"/>
  <c r="BF27" i="7"/>
  <c r="BG27" i="7"/>
  <c r="AC28" i="7"/>
  <c r="AD28" i="7"/>
  <c r="AE28" i="7"/>
  <c r="AH28" i="7"/>
  <c r="AI28" i="7"/>
  <c r="AK28" i="7"/>
  <c r="AL28" i="7"/>
  <c r="AM28" i="7"/>
  <c r="AO28" i="7"/>
  <c r="AP28" i="7"/>
  <c r="AQ28" i="7"/>
  <c r="AS28" i="7"/>
  <c r="AT28" i="7"/>
  <c r="AU28" i="7"/>
  <c r="AW28" i="7"/>
  <c r="AX28" i="7"/>
  <c r="AY28" i="7"/>
  <c r="BA28" i="7"/>
  <c r="BB28" i="7"/>
  <c r="BC28" i="7"/>
  <c r="BF28" i="7"/>
  <c r="BG28" i="7"/>
  <c r="AC29" i="7"/>
  <c r="AD29" i="7"/>
  <c r="AE29" i="7"/>
  <c r="AH29" i="7"/>
  <c r="AI29" i="7"/>
  <c r="AK29" i="7"/>
  <c r="AL29" i="7"/>
  <c r="AM29" i="7"/>
  <c r="AO29" i="7"/>
  <c r="AP29" i="7"/>
  <c r="AQ29" i="7"/>
  <c r="AS29" i="7"/>
  <c r="AT29" i="7"/>
  <c r="AU29" i="7"/>
  <c r="AW29" i="7"/>
  <c r="AX29" i="7"/>
  <c r="AY29" i="7"/>
  <c r="BA29" i="7"/>
  <c r="BB29" i="7"/>
  <c r="BC29" i="7"/>
  <c r="BF29" i="7"/>
  <c r="BG29" i="7"/>
  <c r="AC30" i="7"/>
  <c r="AD30" i="7"/>
  <c r="AE30" i="7"/>
  <c r="AH30" i="7"/>
  <c r="AI30" i="7"/>
  <c r="AK30" i="7"/>
  <c r="AL30" i="7"/>
  <c r="AM30" i="7"/>
  <c r="AO30" i="7"/>
  <c r="AP30" i="7"/>
  <c r="AQ30" i="7"/>
  <c r="AS30" i="7"/>
  <c r="AT30" i="7"/>
  <c r="AU30" i="7"/>
  <c r="AW30" i="7"/>
  <c r="AX30" i="7"/>
  <c r="AY30" i="7"/>
  <c r="BA30" i="7"/>
  <c r="BB30" i="7"/>
  <c r="BC30" i="7"/>
  <c r="BF30" i="7"/>
  <c r="BG30" i="7"/>
  <c r="AC31" i="7"/>
  <c r="AD31" i="7"/>
  <c r="AE31" i="7"/>
  <c r="AH31" i="7"/>
  <c r="AI31" i="7"/>
  <c r="AK31" i="7"/>
  <c r="AL31" i="7"/>
  <c r="AM31" i="7"/>
  <c r="AO31" i="7"/>
  <c r="AP31" i="7"/>
  <c r="AQ31" i="7"/>
  <c r="AS31" i="7"/>
  <c r="AT31" i="7"/>
  <c r="AU31" i="7"/>
  <c r="AW31" i="7"/>
  <c r="AX31" i="7"/>
  <c r="AY31" i="7"/>
  <c r="BA31" i="7"/>
  <c r="BB31" i="7"/>
  <c r="BC31" i="7"/>
  <c r="BF31" i="7"/>
  <c r="BG31" i="7"/>
  <c r="AC32" i="7"/>
  <c r="AD32" i="7"/>
  <c r="AE32" i="7"/>
  <c r="AH32" i="7"/>
  <c r="AI32" i="7"/>
  <c r="AK32" i="7"/>
  <c r="AL32" i="7"/>
  <c r="AM32" i="7"/>
  <c r="AO32" i="7"/>
  <c r="AP32" i="7"/>
  <c r="AQ32" i="7"/>
  <c r="AS32" i="7"/>
  <c r="AT32" i="7"/>
  <c r="AU32" i="7"/>
  <c r="AW32" i="7"/>
  <c r="AX32" i="7"/>
  <c r="AY32" i="7"/>
  <c r="BA32" i="7"/>
  <c r="BB32" i="7"/>
  <c r="BC32" i="7"/>
  <c r="BF32" i="7"/>
  <c r="BG32" i="7"/>
  <c r="AC33" i="7"/>
  <c r="AD33" i="7"/>
  <c r="AE33" i="7"/>
  <c r="AH33" i="7"/>
  <c r="AI33" i="7"/>
  <c r="AK33" i="7"/>
  <c r="AL33" i="7"/>
  <c r="AM33" i="7"/>
  <c r="AO33" i="7"/>
  <c r="AP33" i="7"/>
  <c r="AQ33" i="7"/>
  <c r="AS33" i="7"/>
  <c r="AT33" i="7"/>
  <c r="AU33" i="7"/>
  <c r="AW33" i="7"/>
  <c r="AX33" i="7"/>
  <c r="AY33" i="7"/>
  <c r="BA33" i="7"/>
  <c r="BB33" i="7"/>
  <c r="BC33" i="7"/>
  <c r="BF33" i="7"/>
  <c r="BG33" i="7"/>
  <c r="AC34" i="7"/>
  <c r="AD34" i="7"/>
  <c r="AE34" i="7"/>
  <c r="AH34" i="7"/>
  <c r="AI34" i="7"/>
  <c r="AK34" i="7"/>
  <c r="AL34" i="7"/>
  <c r="AM34" i="7"/>
  <c r="AO34" i="7"/>
  <c r="AP34" i="7"/>
  <c r="AQ34" i="7"/>
  <c r="AS34" i="7"/>
  <c r="AT34" i="7"/>
  <c r="AU34" i="7"/>
  <c r="AW34" i="7"/>
  <c r="AX34" i="7"/>
  <c r="AY34" i="7"/>
  <c r="BA34" i="7"/>
  <c r="BB34" i="7"/>
  <c r="BC34" i="7"/>
  <c r="BG34" i="7"/>
  <c r="AC35" i="7"/>
  <c r="AD35" i="7"/>
  <c r="AE35" i="7"/>
  <c r="AH35" i="7"/>
  <c r="AI35" i="7"/>
  <c r="AK35" i="7"/>
  <c r="AL35" i="7"/>
  <c r="AM35" i="7"/>
  <c r="AO35" i="7"/>
  <c r="AP35" i="7"/>
  <c r="AQ35" i="7"/>
  <c r="AS35" i="7"/>
  <c r="AT35" i="7"/>
  <c r="AU35" i="7"/>
  <c r="AW35" i="7"/>
  <c r="AX35" i="7"/>
  <c r="AY35" i="7"/>
  <c r="BA35" i="7"/>
  <c r="BB35" i="7"/>
  <c r="BC35" i="7"/>
  <c r="BG35" i="7"/>
  <c r="AC36" i="7"/>
  <c r="AD36" i="7"/>
  <c r="AE36" i="7"/>
  <c r="AH36" i="7"/>
  <c r="AI36" i="7"/>
  <c r="AK36" i="7"/>
  <c r="AL36" i="7"/>
  <c r="AM36" i="7"/>
  <c r="AO36" i="7"/>
  <c r="AP36" i="7"/>
  <c r="AQ36" i="7"/>
  <c r="AS36" i="7"/>
  <c r="AT36" i="7"/>
  <c r="AU36" i="7"/>
  <c r="AW36" i="7"/>
  <c r="AX36" i="7"/>
  <c r="AY36" i="7"/>
  <c r="BA36" i="7"/>
  <c r="BB36" i="7"/>
  <c r="BC36" i="7"/>
  <c r="BG36" i="7"/>
  <c r="AC37" i="7"/>
  <c r="AD37" i="7"/>
  <c r="AE37" i="7"/>
  <c r="AH37" i="7"/>
  <c r="AI37" i="7"/>
  <c r="AK37" i="7"/>
  <c r="AL37" i="7"/>
  <c r="AM37" i="7"/>
  <c r="AO37" i="7"/>
  <c r="AP37" i="7"/>
  <c r="AQ37" i="7"/>
  <c r="AS37" i="7"/>
  <c r="AT37" i="7"/>
  <c r="AU37" i="7"/>
  <c r="AW37" i="7"/>
  <c r="AX37" i="7"/>
  <c r="AY37" i="7"/>
  <c r="BA37" i="7"/>
  <c r="BB37" i="7"/>
  <c r="BC37" i="7"/>
  <c r="BG37" i="7"/>
  <c r="AC38" i="7"/>
  <c r="AD38" i="7"/>
  <c r="AE38" i="7"/>
  <c r="AH38" i="7"/>
  <c r="AI38" i="7"/>
  <c r="AK38" i="7"/>
  <c r="AL38" i="7"/>
  <c r="AM38" i="7"/>
  <c r="AO38" i="7"/>
  <c r="AP38" i="7"/>
  <c r="AQ38" i="7"/>
  <c r="AS38" i="7"/>
  <c r="AT38" i="7"/>
  <c r="AU38" i="7"/>
  <c r="AW38" i="7"/>
  <c r="AX38" i="7"/>
  <c r="AY38" i="7"/>
  <c r="BA38" i="7"/>
  <c r="BB38" i="7"/>
  <c r="BC38" i="7"/>
  <c r="BF38" i="7"/>
  <c r="BG38" i="7"/>
  <c r="AC39" i="7"/>
  <c r="AD39" i="7"/>
  <c r="AE39" i="7"/>
  <c r="AH39" i="7"/>
  <c r="AI39" i="7"/>
  <c r="AK39" i="7"/>
  <c r="AL39" i="7"/>
  <c r="AM39" i="7"/>
  <c r="AO39" i="7"/>
  <c r="AP39" i="7"/>
  <c r="AQ39" i="7"/>
  <c r="AS39" i="7"/>
  <c r="AT39" i="7"/>
  <c r="AU39" i="7"/>
  <c r="AW39" i="7"/>
  <c r="AX39" i="7"/>
  <c r="AY39" i="7"/>
  <c r="BA39" i="7"/>
  <c r="BB39" i="7"/>
  <c r="BC39" i="7"/>
  <c r="BG39" i="7"/>
  <c r="AC40" i="7"/>
  <c r="AD40" i="7"/>
  <c r="AE40" i="7"/>
  <c r="AH40" i="7"/>
  <c r="AI40" i="7"/>
  <c r="AK40" i="7"/>
  <c r="AL40" i="7"/>
  <c r="AM40" i="7"/>
  <c r="AO40" i="7"/>
  <c r="AP40" i="7"/>
  <c r="AQ40" i="7"/>
  <c r="AS40" i="7"/>
  <c r="AT40" i="7"/>
  <c r="AU40" i="7"/>
  <c r="AW40" i="7"/>
  <c r="AX40" i="7"/>
  <c r="AY40" i="7"/>
  <c r="BA40" i="7"/>
  <c r="BB40" i="7"/>
  <c r="BC40" i="7"/>
  <c r="BG40" i="7"/>
  <c r="AC41" i="7"/>
  <c r="AD41" i="7"/>
  <c r="AE41" i="7"/>
  <c r="AH41" i="7"/>
  <c r="AI41" i="7"/>
  <c r="AK41" i="7"/>
  <c r="AL41" i="7"/>
  <c r="AM41" i="7"/>
  <c r="AO41" i="7"/>
  <c r="AP41" i="7"/>
  <c r="AQ41" i="7"/>
  <c r="AS41" i="7"/>
  <c r="AT41" i="7"/>
  <c r="AU41" i="7"/>
  <c r="AW41" i="7"/>
  <c r="AX41" i="7"/>
  <c r="AY41" i="7"/>
  <c r="BA41" i="7"/>
  <c r="BB41" i="7"/>
  <c r="BC41" i="7"/>
  <c r="BG41" i="7"/>
  <c r="AC42" i="7"/>
  <c r="AD42" i="7"/>
  <c r="AE42" i="7"/>
  <c r="AH42" i="7"/>
  <c r="AI42" i="7"/>
  <c r="AK42" i="7"/>
  <c r="AL42" i="7"/>
  <c r="AM42" i="7"/>
  <c r="AO42" i="7"/>
  <c r="AP42" i="7"/>
  <c r="AQ42" i="7"/>
  <c r="AS42" i="7"/>
  <c r="AT42" i="7"/>
  <c r="AU42" i="7"/>
  <c r="AW42" i="7"/>
  <c r="AX42" i="7"/>
  <c r="AY42" i="7"/>
  <c r="BA42" i="7"/>
  <c r="BB42" i="7"/>
  <c r="BC42" i="7"/>
  <c r="BG42" i="7"/>
  <c r="AC43" i="7"/>
  <c r="AD43" i="7"/>
  <c r="AE43" i="7"/>
  <c r="AH43" i="7"/>
  <c r="AI43" i="7"/>
  <c r="AK43" i="7"/>
  <c r="AL43" i="7"/>
  <c r="AM43" i="7"/>
  <c r="AO43" i="7"/>
  <c r="AP43" i="7"/>
  <c r="AQ43" i="7"/>
  <c r="AS43" i="7"/>
  <c r="AT43" i="7"/>
  <c r="AU43" i="7"/>
  <c r="AW43" i="7"/>
  <c r="AX43" i="7"/>
  <c r="AY43" i="7"/>
  <c r="BA43" i="7"/>
  <c r="BB43" i="7"/>
  <c r="BC43" i="7"/>
  <c r="BG43" i="7"/>
  <c r="AY6" i="7"/>
  <c r="AX6" i="7"/>
  <c r="AW6" i="7"/>
  <c r="AU6" i="7"/>
  <c r="AT6" i="7"/>
  <c r="AS6" i="7"/>
  <c r="AQ6" i="7"/>
  <c r="AP6" i="7"/>
  <c r="AO6" i="7"/>
  <c r="AM6" i="7"/>
  <c r="AL6" i="7"/>
  <c r="AK6" i="7"/>
  <c r="AI6" i="7"/>
  <c r="AH6" i="7"/>
  <c r="AE6" i="7"/>
  <c r="AD6" i="7"/>
  <c r="AC6" i="7"/>
  <c r="AY7" i="7" l="1"/>
  <c r="C26" i="5"/>
  <c r="C26" i="17"/>
  <c r="C27" i="17"/>
  <c r="C28" i="17"/>
  <c r="C29" i="17"/>
  <c r="C30" i="17"/>
  <c r="C31" i="17"/>
  <c r="C32" i="17"/>
  <c r="C33" i="17"/>
  <c r="C34" i="17"/>
  <c r="C35" i="17"/>
  <c r="C36" i="17"/>
  <c r="C26" i="20"/>
  <c r="C27" i="20"/>
  <c r="C28" i="20"/>
  <c r="C29" i="20"/>
  <c r="C30" i="20"/>
  <c r="C26" i="4"/>
  <c r="C27" i="4"/>
  <c r="C28" i="4"/>
  <c r="C29" i="4"/>
  <c r="C30" i="4"/>
  <c r="C31" i="4"/>
  <c r="C32" i="4"/>
  <c r="C26" i="18"/>
  <c r="C27" i="18"/>
  <c r="C28" i="18"/>
  <c r="C26" i="8"/>
  <c r="C27" i="8"/>
  <c r="C28" i="8"/>
  <c r="C29" i="8"/>
  <c r="C30" i="8"/>
  <c r="C31" i="8"/>
  <c r="C32" i="8"/>
  <c r="B26" i="6" l="1"/>
  <c r="B26" i="13"/>
  <c r="B27" i="13"/>
  <c r="B26" i="12"/>
  <c r="B26" i="2"/>
  <c r="B26" i="10"/>
  <c r="AC7" i="7" l="1"/>
  <c r="C47" i="24"/>
  <c r="D47" i="24"/>
  <c r="E47" i="24"/>
  <c r="F47" i="24"/>
  <c r="F48" i="24" s="1"/>
  <c r="F49" i="24" s="1"/>
  <c r="F50" i="24" s="1"/>
  <c r="G47" i="24"/>
  <c r="H47" i="24"/>
  <c r="I47" i="24"/>
  <c r="C48" i="24"/>
  <c r="C49" i="24" s="1"/>
  <c r="C50" i="24" s="1"/>
  <c r="D48" i="24"/>
  <c r="E48" i="24"/>
  <c r="G48" i="24"/>
  <c r="G49" i="24" s="1"/>
  <c r="G50" i="24" s="1"/>
  <c r="H48" i="24"/>
  <c r="I48" i="24"/>
  <c r="D49" i="24"/>
  <c r="D50" i="24" s="1"/>
  <c r="E49" i="24"/>
  <c r="H49" i="24"/>
  <c r="H50" i="24" s="1"/>
  <c r="I49" i="24"/>
  <c r="E50" i="24"/>
  <c r="I50" i="24"/>
  <c r="H57" i="24"/>
  <c r="H58" i="24" s="1"/>
  <c r="H59" i="24" s="1"/>
  <c r="H60" i="24" s="1"/>
  <c r="I57" i="24"/>
  <c r="I58" i="24"/>
  <c r="I59" i="24" s="1"/>
  <c r="I60" i="24" s="1"/>
  <c r="G58" i="24"/>
  <c r="G59" i="24"/>
  <c r="G60" i="24" s="1"/>
  <c r="G57" i="24"/>
  <c r="H52" i="24"/>
  <c r="H53" i="24" s="1"/>
  <c r="H54" i="24" s="1"/>
  <c r="H55" i="24" s="1"/>
  <c r="I52" i="24"/>
  <c r="I53" i="24"/>
  <c r="I54" i="24" s="1"/>
  <c r="I55" i="24" s="1"/>
  <c r="G53" i="24"/>
  <c r="G54" i="24" s="1"/>
  <c r="G55" i="24" s="1"/>
  <c r="G52" i="24"/>
  <c r="C57" i="25"/>
  <c r="D57" i="25"/>
  <c r="D58" i="25" s="1"/>
  <c r="D59" i="25" s="1"/>
  <c r="D60" i="25" s="1"/>
  <c r="E57" i="25"/>
  <c r="F57" i="25"/>
  <c r="F58" i="25" s="1"/>
  <c r="F59" i="25" s="1"/>
  <c r="F60" i="25" s="1"/>
  <c r="G57" i="25"/>
  <c r="H57" i="25"/>
  <c r="H58" i="25" s="1"/>
  <c r="H59" i="25" s="1"/>
  <c r="H60" i="25" s="1"/>
  <c r="I57" i="25"/>
  <c r="C58" i="25"/>
  <c r="C59" i="25" s="1"/>
  <c r="C60" i="25" s="1"/>
  <c r="E58" i="25"/>
  <c r="E59" i="25" s="1"/>
  <c r="E60" i="25" s="1"/>
  <c r="G58" i="25"/>
  <c r="G59" i="25" s="1"/>
  <c r="G60" i="25" s="1"/>
  <c r="I58" i="25"/>
  <c r="I59" i="25" s="1"/>
  <c r="I60" i="25" s="1"/>
  <c r="G48" i="25"/>
  <c r="G49" i="25" s="1"/>
  <c r="G50" i="25" s="1"/>
  <c r="G47" i="25"/>
  <c r="G53" i="25"/>
  <c r="G54" i="25" s="1"/>
  <c r="G55" i="25" s="1"/>
  <c r="G52" i="25"/>
  <c r="I118" i="24"/>
  <c r="I117" i="24"/>
  <c r="I116" i="24"/>
  <c r="I115" i="24"/>
  <c r="I114" i="24"/>
  <c r="I113" i="24"/>
  <c r="I112" i="24"/>
  <c r="I111" i="24"/>
  <c r="I110" i="24"/>
  <c r="I109" i="24"/>
  <c r="I108" i="24"/>
  <c r="I107" i="24"/>
  <c r="I106" i="24"/>
  <c r="I105" i="24"/>
  <c r="I104" i="24"/>
  <c r="I103" i="24"/>
  <c r="I102" i="24"/>
  <c r="I101" i="24"/>
  <c r="I100" i="24"/>
  <c r="I99" i="24"/>
  <c r="I98" i="24"/>
  <c r="I97" i="24"/>
  <c r="I96" i="24"/>
  <c r="I95" i="24"/>
  <c r="I94" i="24"/>
  <c r="I93" i="24"/>
  <c r="I92" i="24"/>
  <c r="I91" i="24"/>
  <c r="I90" i="24"/>
  <c r="I89" i="24"/>
  <c r="I88" i="24"/>
  <c r="I87" i="24"/>
  <c r="I86" i="24"/>
  <c r="I85" i="24"/>
  <c r="I84" i="24"/>
  <c r="I83" i="24"/>
  <c r="I82" i="24"/>
  <c r="I81" i="24"/>
  <c r="I80" i="24"/>
  <c r="I79" i="24"/>
  <c r="I78" i="24"/>
  <c r="I77" i="24"/>
  <c r="I76" i="24"/>
  <c r="I75" i="24"/>
  <c r="I74" i="24"/>
  <c r="I73" i="24"/>
  <c r="I72" i="24"/>
  <c r="I71" i="24"/>
  <c r="I70" i="24"/>
  <c r="I69" i="24"/>
  <c r="I68" i="24"/>
  <c r="I67" i="24"/>
  <c r="I66" i="24"/>
  <c r="I65" i="24"/>
  <c r="I64" i="24"/>
  <c r="AX63" i="24"/>
  <c r="I63" i="24"/>
  <c r="BC61" i="24"/>
  <c r="BB61" i="24"/>
  <c r="BA61" i="24"/>
  <c r="AZ61" i="24"/>
  <c r="AY61" i="24"/>
  <c r="BC63" i="24" s="1"/>
  <c r="AX61" i="24"/>
  <c r="AW61" i="24"/>
  <c r="AV61" i="24"/>
  <c r="AU61" i="24"/>
  <c r="AT61" i="24"/>
  <c r="AS61" i="24"/>
  <c r="AR61" i="24"/>
  <c r="AQ61" i="24"/>
  <c r="AP61" i="24"/>
  <c r="AO61" i="24"/>
  <c r="AN61" i="24"/>
  <c r="AM61" i="24"/>
  <c r="AL61" i="24"/>
  <c r="AK61" i="24"/>
  <c r="AJ61" i="24"/>
  <c r="AI61" i="24"/>
  <c r="AH61" i="24"/>
  <c r="AG61" i="24"/>
  <c r="AF61" i="24"/>
  <c r="AE61" i="24"/>
  <c r="AI63" i="24" s="1"/>
  <c r="AD61" i="24"/>
  <c r="AC61" i="24"/>
  <c r="AB61" i="24"/>
  <c r="AA61" i="24"/>
  <c r="AD63" i="24" s="1"/>
  <c r="Z61" i="24"/>
  <c r="Y61" i="24"/>
  <c r="X61" i="24"/>
  <c r="W61" i="24"/>
  <c r="V61" i="24"/>
  <c r="U61" i="24"/>
  <c r="T61" i="24"/>
  <c r="S61" i="24"/>
  <c r="R61" i="24"/>
  <c r="Q61" i="24"/>
  <c r="P61" i="24"/>
  <c r="O61" i="24"/>
  <c r="N61" i="24"/>
  <c r="M61" i="24"/>
  <c r="L61" i="24"/>
  <c r="K61" i="24"/>
  <c r="J61" i="24"/>
  <c r="J118" i="24" s="1"/>
  <c r="BC60" i="24"/>
  <c r="BB60" i="24"/>
  <c r="BA60" i="24"/>
  <c r="AZ60" i="24"/>
  <c r="AY60" i="24"/>
  <c r="AX60" i="24"/>
  <c r="AW60" i="24"/>
  <c r="AV60" i="24"/>
  <c r="AU60" i="24"/>
  <c r="AT60" i="24"/>
  <c r="AS60" i="24"/>
  <c r="AR60" i="24"/>
  <c r="AQ60" i="24"/>
  <c r="AP60" i="24"/>
  <c r="AO60" i="24"/>
  <c r="AN60" i="24"/>
  <c r="AM60" i="24"/>
  <c r="AL60" i="24"/>
  <c r="AK60" i="24"/>
  <c r="AJ60" i="24"/>
  <c r="AI60" i="24"/>
  <c r="AH60" i="24"/>
  <c r="AG60" i="24"/>
  <c r="AF60" i="24"/>
  <c r="AE60" i="24"/>
  <c r="AD60" i="24"/>
  <c r="AC60" i="24"/>
  <c r="AB60" i="24"/>
  <c r="AA60" i="24"/>
  <c r="Z60" i="24"/>
  <c r="Y60" i="24"/>
  <c r="X60" i="24"/>
  <c r="W60" i="24"/>
  <c r="V60" i="24"/>
  <c r="U60" i="24"/>
  <c r="T60" i="24"/>
  <c r="S60" i="24"/>
  <c r="R60" i="24"/>
  <c r="Q60" i="24"/>
  <c r="P60" i="24"/>
  <c r="O60" i="24"/>
  <c r="N60" i="24"/>
  <c r="M60" i="24"/>
  <c r="L60" i="24"/>
  <c r="K60" i="24"/>
  <c r="BE60" i="24" s="1"/>
  <c r="BC59" i="24"/>
  <c r="BB59" i="24"/>
  <c r="BA59" i="24"/>
  <c r="AZ59" i="24"/>
  <c r="AY59" i="24"/>
  <c r="AX59" i="24"/>
  <c r="AW59" i="24"/>
  <c r="AV59" i="24"/>
  <c r="AU59" i="24"/>
  <c r="AT59" i="24"/>
  <c r="AS59" i="24"/>
  <c r="AR59" i="24"/>
  <c r="AQ59" i="24"/>
  <c r="AP59" i="24"/>
  <c r="AO59" i="24"/>
  <c r="AN59" i="24"/>
  <c r="AM59" i="24"/>
  <c r="AL59" i="24"/>
  <c r="AK59" i="24"/>
  <c r="AJ59" i="24"/>
  <c r="AI59" i="24"/>
  <c r="AH59" i="24"/>
  <c r="AG59" i="24"/>
  <c r="AF59" i="24"/>
  <c r="AE59" i="24"/>
  <c r="AD59" i="24"/>
  <c r="AC59" i="24"/>
  <c r="AB59" i="24"/>
  <c r="AA59" i="24"/>
  <c r="Z59" i="24"/>
  <c r="Y59" i="24"/>
  <c r="X59" i="24"/>
  <c r="W59" i="24"/>
  <c r="V59" i="24"/>
  <c r="U59" i="24"/>
  <c r="T59" i="24"/>
  <c r="S59" i="24"/>
  <c r="R59" i="24"/>
  <c r="Q59" i="24"/>
  <c r="P59" i="24"/>
  <c r="O59" i="24"/>
  <c r="N59" i="24"/>
  <c r="M59" i="24"/>
  <c r="L59" i="24"/>
  <c r="K59" i="24"/>
  <c r="BE59" i="24" s="1"/>
  <c r="C59" i="24"/>
  <c r="C60" i="24" s="1"/>
  <c r="BC58" i="24"/>
  <c r="BB58" i="24"/>
  <c r="BA58" i="24"/>
  <c r="AZ58" i="24"/>
  <c r="AY58" i="24"/>
  <c r="AX58" i="24"/>
  <c r="AW58" i="24"/>
  <c r="AV58" i="24"/>
  <c r="AU58" i="24"/>
  <c r="AT58" i="24"/>
  <c r="AS58" i="24"/>
  <c r="AR58" i="24"/>
  <c r="AQ58" i="24"/>
  <c r="AP58" i="24"/>
  <c r="AO58" i="24"/>
  <c r="AN58" i="24"/>
  <c r="AM58" i="24"/>
  <c r="AL58" i="24"/>
  <c r="AK58" i="24"/>
  <c r="AJ58" i="24"/>
  <c r="AI58" i="24"/>
  <c r="AH58" i="24"/>
  <c r="AG58" i="24"/>
  <c r="AF58" i="24"/>
  <c r="AE58" i="24"/>
  <c r="AD58" i="24"/>
  <c r="AC58" i="24"/>
  <c r="AB58" i="24"/>
  <c r="AA58" i="24"/>
  <c r="Z58" i="24"/>
  <c r="Y58" i="24"/>
  <c r="X58" i="24"/>
  <c r="W58" i="24"/>
  <c r="V58" i="24"/>
  <c r="U58" i="24"/>
  <c r="T58" i="24"/>
  <c r="S58" i="24"/>
  <c r="R58" i="24"/>
  <c r="Q58" i="24"/>
  <c r="P58" i="24"/>
  <c r="O58" i="24"/>
  <c r="N58" i="24"/>
  <c r="M58" i="24"/>
  <c r="L58" i="24"/>
  <c r="K58" i="24"/>
  <c r="BE58" i="24" s="1"/>
  <c r="BC57" i="24"/>
  <c r="BB57" i="24"/>
  <c r="BA57" i="24"/>
  <c r="AZ57" i="24"/>
  <c r="AY57" i="24"/>
  <c r="AX57" i="24"/>
  <c r="AW57" i="24"/>
  <c r="AV57" i="24"/>
  <c r="AU57" i="24"/>
  <c r="AT57" i="24"/>
  <c r="AS57" i="24"/>
  <c r="AR57" i="24"/>
  <c r="AQ57" i="24"/>
  <c r="AP57" i="24"/>
  <c r="AO57" i="24"/>
  <c r="AN57" i="24"/>
  <c r="AM57" i="24"/>
  <c r="AL57" i="24"/>
  <c r="AK57" i="24"/>
  <c r="AJ57" i="24"/>
  <c r="AI57" i="24"/>
  <c r="AH57" i="24"/>
  <c r="AG57" i="24"/>
  <c r="AF57" i="24"/>
  <c r="AE57" i="24"/>
  <c r="AD57" i="24"/>
  <c r="AC57" i="24"/>
  <c r="AB57" i="24"/>
  <c r="AA57" i="24"/>
  <c r="Z57" i="24"/>
  <c r="Y57" i="24"/>
  <c r="X57" i="24"/>
  <c r="W57" i="24"/>
  <c r="V57" i="24"/>
  <c r="U57" i="24"/>
  <c r="T57" i="24"/>
  <c r="S57" i="24"/>
  <c r="R57" i="24"/>
  <c r="Q57" i="24"/>
  <c r="P57" i="24"/>
  <c r="O57" i="24"/>
  <c r="N57" i="24"/>
  <c r="M57" i="24"/>
  <c r="L57" i="24"/>
  <c r="K57" i="24"/>
  <c r="BE57" i="24" s="1"/>
  <c r="F57" i="24"/>
  <c r="F58" i="24" s="1"/>
  <c r="F59" i="24" s="1"/>
  <c r="F60" i="24" s="1"/>
  <c r="E57" i="24"/>
  <c r="E58" i="24" s="1"/>
  <c r="E59" i="24" s="1"/>
  <c r="E60" i="24" s="1"/>
  <c r="D57" i="24"/>
  <c r="D58" i="24" s="1"/>
  <c r="D59" i="24" s="1"/>
  <c r="D60" i="24" s="1"/>
  <c r="C57" i="24"/>
  <c r="C58" i="24" s="1"/>
  <c r="B57" i="24"/>
  <c r="BC56" i="24"/>
  <c r="BB56" i="24"/>
  <c r="BA56" i="24"/>
  <c r="AZ56" i="24"/>
  <c r="AY56" i="24"/>
  <c r="AX56" i="24"/>
  <c r="AW56" i="24"/>
  <c r="AV56" i="24"/>
  <c r="AU56" i="24"/>
  <c r="AT56" i="24"/>
  <c r="AS56" i="24"/>
  <c r="AR56" i="24"/>
  <c r="AQ56" i="24"/>
  <c r="AP56" i="24"/>
  <c r="AO56" i="24"/>
  <c r="AN56" i="24"/>
  <c r="AM56" i="24"/>
  <c r="AL56" i="24"/>
  <c r="AK56" i="24"/>
  <c r="AJ56" i="24"/>
  <c r="AI56" i="24"/>
  <c r="AH56" i="24"/>
  <c r="AG56" i="24"/>
  <c r="AF56" i="24"/>
  <c r="AE56" i="24"/>
  <c r="AD56" i="24"/>
  <c r="AC56" i="24"/>
  <c r="AB56" i="24"/>
  <c r="AA56" i="24"/>
  <c r="Z56" i="24"/>
  <c r="Y56" i="24"/>
  <c r="X56" i="24"/>
  <c r="W56" i="24"/>
  <c r="V56" i="24"/>
  <c r="U56" i="24"/>
  <c r="T56" i="24"/>
  <c r="S56" i="24"/>
  <c r="R56" i="24"/>
  <c r="Q56" i="24"/>
  <c r="P56" i="24"/>
  <c r="O56" i="24"/>
  <c r="N56" i="24"/>
  <c r="M56" i="24"/>
  <c r="L56" i="24"/>
  <c r="K56" i="24"/>
  <c r="BE56" i="24" s="1"/>
  <c r="J56" i="24"/>
  <c r="J113" i="24" s="1"/>
  <c r="BC55" i="24"/>
  <c r="BB55" i="24"/>
  <c r="BA55" i="24"/>
  <c r="AZ55" i="24"/>
  <c r="AY55" i="24"/>
  <c r="AX55" i="24"/>
  <c r="AW55" i="24"/>
  <c r="AV55" i="24"/>
  <c r="AU55" i="24"/>
  <c r="AT55" i="24"/>
  <c r="AS55" i="24"/>
  <c r="AR55" i="24"/>
  <c r="AQ55" i="24"/>
  <c r="AP55" i="24"/>
  <c r="AO55" i="24"/>
  <c r="AN55" i="24"/>
  <c r="AM55" i="24"/>
  <c r="AL55" i="24"/>
  <c r="AK55" i="24"/>
  <c r="AJ55" i="24"/>
  <c r="AI55" i="24"/>
  <c r="AH55" i="24"/>
  <c r="AG55" i="24"/>
  <c r="AF55" i="24"/>
  <c r="AE55" i="24"/>
  <c r="AD55" i="24"/>
  <c r="AC55" i="24"/>
  <c r="AB55" i="24"/>
  <c r="AA55" i="24"/>
  <c r="Z55" i="24"/>
  <c r="Y55" i="24"/>
  <c r="X55" i="24"/>
  <c r="W55" i="24"/>
  <c r="V55" i="24"/>
  <c r="U55" i="24"/>
  <c r="T55" i="24"/>
  <c r="S55" i="24"/>
  <c r="R55" i="24"/>
  <c r="Q55" i="24"/>
  <c r="P55" i="24"/>
  <c r="O55" i="24"/>
  <c r="N55" i="24"/>
  <c r="M55" i="24"/>
  <c r="L55" i="24"/>
  <c r="K55" i="24"/>
  <c r="BE55" i="24" s="1"/>
  <c r="BC54" i="24"/>
  <c r="BB54" i="24"/>
  <c r="BA54" i="24"/>
  <c r="AZ54" i="24"/>
  <c r="AY54" i="24"/>
  <c r="AX54" i="24"/>
  <c r="AW54" i="24"/>
  <c r="AV54" i="24"/>
  <c r="AU54" i="24"/>
  <c r="AT54" i="24"/>
  <c r="AS54" i="24"/>
  <c r="AR54" i="24"/>
  <c r="AQ54" i="24"/>
  <c r="AP54" i="24"/>
  <c r="AO54" i="24"/>
  <c r="AN54" i="24"/>
  <c r="AM54" i="24"/>
  <c r="AL54" i="24"/>
  <c r="AK54" i="24"/>
  <c r="AJ54" i="24"/>
  <c r="AI54" i="24"/>
  <c r="AH54" i="24"/>
  <c r="AG54" i="24"/>
  <c r="AF54" i="24"/>
  <c r="AE54" i="24"/>
  <c r="AD54" i="24"/>
  <c r="AC54" i="24"/>
  <c r="AB54" i="24"/>
  <c r="AA54" i="24"/>
  <c r="Z54" i="24"/>
  <c r="Y54" i="24"/>
  <c r="X54" i="24"/>
  <c r="W54" i="24"/>
  <c r="V54" i="24"/>
  <c r="U54" i="24"/>
  <c r="T54" i="24"/>
  <c r="S54" i="24"/>
  <c r="R54" i="24"/>
  <c r="Q54" i="24"/>
  <c r="P54" i="24"/>
  <c r="O54" i="24"/>
  <c r="N54" i="24"/>
  <c r="M54" i="24"/>
  <c r="L54" i="24"/>
  <c r="K54" i="24"/>
  <c r="BE54" i="24" s="1"/>
  <c r="BC53" i="24"/>
  <c r="BB53" i="24"/>
  <c r="BA53" i="24"/>
  <c r="AZ53" i="24"/>
  <c r="AY53" i="24"/>
  <c r="AX53" i="24"/>
  <c r="AW53" i="24"/>
  <c r="AV53" i="24"/>
  <c r="AU53" i="24"/>
  <c r="AT53" i="24"/>
  <c r="AS53" i="24"/>
  <c r="AR53" i="24"/>
  <c r="AQ53" i="24"/>
  <c r="AP53" i="24"/>
  <c r="AO53" i="24"/>
  <c r="AN53" i="24"/>
  <c r="AM53" i="24"/>
  <c r="AL53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BE53" i="24" s="1"/>
  <c r="BC52" i="24"/>
  <c r="BB52" i="24"/>
  <c r="BA52" i="24"/>
  <c r="AZ52" i="24"/>
  <c r="AY52" i="24"/>
  <c r="AX52" i="24"/>
  <c r="AW52" i="24"/>
  <c r="AV52" i="24"/>
  <c r="AU52" i="24"/>
  <c r="AT52" i="24"/>
  <c r="AS52" i="24"/>
  <c r="AR52" i="24"/>
  <c r="AQ52" i="24"/>
  <c r="AP52" i="24"/>
  <c r="AO52" i="24"/>
  <c r="AN52" i="24"/>
  <c r="AM52" i="24"/>
  <c r="AL52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BE52" i="24" s="1"/>
  <c r="F52" i="24"/>
  <c r="F53" i="24" s="1"/>
  <c r="F54" i="24" s="1"/>
  <c r="F55" i="24" s="1"/>
  <c r="E52" i="24"/>
  <c r="E53" i="24" s="1"/>
  <c r="E54" i="24" s="1"/>
  <c r="E55" i="24" s="1"/>
  <c r="D52" i="24"/>
  <c r="D53" i="24" s="1"/>
  <c r="D54" i="24" s="1"/>
  <c r="D55" i="24" s="1"/>
  <c r="C52" i="24"/>
  <c r="C53" i="24" s="1"/>
  <c r="C54" i="24" s="1"/>
  <c r="C55" i="24" s="1"/>
  <c r="B52" i="24"/>
  <c r="B53" i="24" s="1"/>
  <c r="BC51" i="24"/>
  <c r="BB51" i="24"/>
  <c r="BA51" i="24"/>
  <c r="AZ51" i="24"/>
  <c r="AY51" i="24"/>
  <c r="AX51" i="24"/>
  <c r="AW51" i="24"/>
  <c r="AV51" i="24"/>
  <c r="AU51" i="24"/>
  <c r="AT51" i="24"/>
  <c r="AS51" i="24"/>
  <c r="AR51" i="24"/>
  <c r="AQ51" i="24"/>
  <c r="AP51" i="24"/>
  <c r="AO51" i="24"/>
  <c r="AN51" i="24"/>
  <c r="AM51" i="24"/>
  <c r="AL51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BE51" i="24" s="1"/>
  <c r="J51" i="24"/>
  <c r="J108" i="24" s="1"/>
  <c r="BC50" i="24"/>
  <c r="BB50" i="24"/>
  <c r="BA50" i="24"/>
  <c r="AZ50" i="24"/>
  <c r="AY50" i="24"/>
  <c r="AX50" i="24"/>
  <c r="AW50" i="24"/>
  <c r="AV50" i="24"/>
  <c r="AU50" i="24"/>
  <c r="AT50" i="24"/>
  <c r="AS50" i="24"/>
  <c r="AR50" i="24"/>
  <c r="AQ50" i="24"/>
  <c r="AP50" i="24"/>
  <c r="AO50" i="24"/>
  <c r="AN50" i="24"/>
  <c r="AM50" i="24"/>
  <c r="AL50" i="24"/>
  <c r="AK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V50" i="24"/>
  <c r="U50" i="24"/>
  <c r="T50" i="24"/>
  <c r="S50" i="24"/>
  <c r="R50" i="24"/>
  <c r="Q50" i="24"/>
  <c r="P50" i="24"/>
  <c r="O50" i="24"/>
  <c r="N50" i="24"/>
  <c r="M50" i="24"/>
  <c r="L50" i="24"/>
  <c r="K50" i="24"/>
  <c r="BE50" i="24" s="1"/>
  <c r="BC49" i="24"/>
  <c r="BB49" i="24"/>
  <c r="BA49" i="24"/>
  <c r="AZ49" i="24"/>
  <c r="AY49" i="24"/>
  <c r="AX49" i="24"/>
  <c r="AW49" i="24"/>
  <c r="AV49" i="24"/>
  <c r="AU49" i="24"/>
  <c r="AT49" i="24"/>
  <c r="AS49" i="24"/>
  <c r="AR49" i="24"/>
  <c r="AQ49" i="24"/>
  <c r="AP49" i="24"/>
  <c r="AO49" i="24"/>
  <c r="AN49" i="24"/>
  <c r="AM49" i="24"/>
  <c r="AL49" i="24"/>
  <c r="AK49" i="24"/>
  <c r="AJ49" i="24"/>
  <c r="AI49" i="24"/>
  <c r="AH49" i="24"/>
  <c r="AG49" i="24"/>
  <c r="AF49" i="24"/>
  <c r="AE49" i="24"/>
  <c r="AD49" i="24"/>
  <c r="AC49" i="24"/>
  <c r="AB49" i="24"/>
  <c r="AA49" i="24"/>
  <c r="Z49" i="24"/>
  <c r="Y49" i="24"/>
  <c r="X49" i="24"/>
  <c r="W49" i="24"/>
  <c r="V49" i="24"/>
  <c r="U49" i="24"/>
  <c r="T49" i="24"/>
  <c r="S49" i="24"/>
  <c r="R49" i="24"/>
  <c r="Q49" i="24"/>
  <c r="P49" i="24"/>
  <c r="O49" i="24"/>
  <c r="N49" i="24"/>
  <c r="M49" i="24"/>
  <c r="L49" i="24"/>
  <c r="K49" i="24"/>
  <c r="BE49" i="24" s="1"/>
  <c r="BC48" i="24"/>
  <c r="BB48" i="24"/>
  <c r="BA48" i="24"/>
  <c r="AZ48" i="24"/>
  <c r="AY48" i="24"/>
  <c r="AX48" i="24"/>
  <c r="AW48" i="24"/>
  <c r="AV48" i="24"/>
  <c r="AU48" i="24"/>
  <c r="AT48" i="24"/>
  <c r="AS48" i="24"/>
  <c r="AR48" i="24"/>
  <c r="AQ48" i="24"/>
  <c r="AP48" i="24"/>
  <c r="AO48" i="24"/>
  <c r="AN48" i="24"/>
  <c r="AM48" i="24"/>
  <c r="AL48" i="24"/>
  <c r="AK48" i="24"/>
  <c r="AJ48" i="24"/>
  <c r="AI48" i="24"/>
  <c r="AH48" i="24"/>
  <c r="AG48" i="24"/>
  <c r="AF48" i="24"/>
  <c r="AE48" i="24"/>
  <c r="AD48" i="24"/>
  <c r="AC48" i="24"/>
  <c r="AB48" i="24"/>
  <c r="AA48" i="24"/>
  <c r="Z48" i="24"/>
  <c r="Y48" i="24"/>
  <c r="X48" i="24"/>
  <c r="W48" i="24"/>
  <c r="V48" i="24"/>
  <c r="U48" i="24"/>
  <c r="T48" i="24"/>
  <c r="S48" i="24"/>
  <c r="R48" i="24"/>
  <c r="Q48" i="24"/>
  <c r="P48" i="24"/>
  <c r="O48" i="24"/>
  <c r="N48" i="24"/>
  <c r="M48" i="24"/>
  <c r="L48" i="24"/>
  <c r="K48" i="24"/>
  <c r="BE48" i="24" s="1"/>
  <c r="BC47" i="24"/>
  <c r="BB47" i="24"/>
  <c r="BA47" i="24"/>
  <c r="AZ47" i="24"/>
  <c r="AY47" i="24"/>
  <c r="AX47" i="24"/>
  <c r="AW47" i="24"/>
  <c r="AV47" i="24"/>
  <c r="AU47" i="24"/>
  <c r="AT47" i="24"/>
  <c r="AS47" i="24"/>
  <c r="AR47" i="24"/>
  <c r="AQ47" i="24"/>
  <c r="AP47" i="24"/>
  <c r="AO47" i="24"/>
  <c r="AN47" i="24"/>
  <c r="AM47" i="24"/>
  <c r="AL47" i="24"/>
  <c r="AK47" i="24"/>
  <c r="AJ47" i="24"/>
  <c r="AI47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BE47" i="24" s="1"/>
  <c r="B47" i="24"/>
  <c r="BC46" i="24"/>
  <c r="BB46" i="24"/>
  <c r="BA46" i="24"/>
  <c r="AZ46" i="24"/>
  <c r="AY46" i="24"/>
  <c r="AX46" i="24"/>
  <c r="AW46" i="24"/>
  <c r="AV46" i="24"/>
  <c r="AU46" i="24"/>
  <c r="AT46" i="24"/>
  <c r="AS46" i="24"/>
  <c r="AR46" i="24"/>
  <c r="AQ46" i="24"/>
  <c r="AP46" i="24"/>
  <c r="AO46" i="24"/>
  <c r="AN46" i="24"/>
  <c r="AM46" i="24"/>
  <c r="AL46" i="24"/>
  <c r="AK46" i="24"/>
  <c r="AJ46" i="24"/>
  <c r="AI46" i="24"/>
  <c r="AH46" i="24"/>
  <c r="AG46" i="24"/>
  <c r="AF46" i="24"/>
  <c r="AE46" i="24"/>
  <c r="AD46" i="24"/>
  <c r="AC46" i="24"/>
  <c r="AB46" i="24"/>
  <c r="AA46" i="24"/>
  <c r="Z46" i="24"/>
  <c r="Y46" i="24"/>
  <c r="X46" i="24"/>
  <c r="W46" i="24"/>
  <c r="V46" i="24"/>
  <c r="U46" i="24"/>
  <c r="T46" i="24"/>
  <c r="S46" i="24"/>
  <c r="R46" i="24"/>
  <c r="Q46" i="24"/>
  <c r="P46" i="24"/>
  <c r="O46" i="24"/>
  <c r="N46" i="24"/>
  <c r="M46" i="24"/>
  <c r="L46" i="24"/>
  <c r="K46" i="24"/>
  <c r="J46" i="24"/>
  <c r="BD46" i="24" s="1"/>
  <c r="BC45" i="24"/>
  <c r="BB45" i="24"/>
  <c r="BA45" i="24"/>
  <c r="AZ45" i="24"/>
  <c r="AY45" i="24"/>
  <c r="AX45" i="24"/>
  <c r="AW45" i="24"/>
  <c r="AV45" i="24"/>
  <c r="AU45" i="24"/>
  <c r="AT45" i="24"/>
  <c r="AS45" i="24"/>
  <c r="AR45" i="24"/>
  <c r="AQ45" i="24"/>
  <c r="AP45" i="24"/>
  <c r="AO45" i="24"/>
  <c r="AN45" i="24"/>
  <c r="AM45" i="24"/>
  <c r="AL45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BE45" i="24" s="1"/>
  <c r="G45" i="24"/>
  <c r="C45" i="24"/>
  <c r="BE44" i="24"/>
  <c r="BC44" i="24"/>
  <c r="BB44" i="24"/>
  <c r="BA44" i="24"/>
  <c r="AZ44" i="24"/>
  <c r="AY44" i="24"/>
  <c r="AX44" i="24"/>
  <c r="AW44" i="24"/>
  <c r="AV44" i="24"/>
  <c r="AU44" i="24"/>
  <c r="AT44" i="24"/>
  <c r="AS44" i="24"/>
  <c r="AR44" i="24"/>
  <c r="AQ44" i="24"/>
  <c r="AP44" i="24"/>
  <c r="AO44" i="24"/>
  <c r="AN44" i="24"/>
  <c r="AM44" i="24"/>
  <c r="AL44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BC43" i="24"/>
  <c r="BB43" i="24"/>
  <c r="BA43" i="24"/>
  <c r="AZ43" i="24"/>
  <c r="AY43" i="24"/>
  <c r="AX43" i="24"/>
  <c r="AW43" i="24"/>
  <c r="AV43" i="24"/>
  <c r="AU43" i="24"/>
  <c r="AT43" i="24"/>
  <c r="AS43" i="24"/>
  <c r="AR43" i="24"/>
  <c r="AQ43" i="24"/>
  <c r="AP43" i="24"/>
  <c r="AO43" i="24"/>
  <c r="AN43" i="24"/>
  <c r="AM43" i="24"/>
  <c r="AL43" i="24"/>
  <c r="AK43" i="24"/>
  <c r="AJ43" i="24"/>
  <c r="AI43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BE43" i="24" s="1"/>
  <c r="G43" i="24"/>
  <c r="G44" i="24" s="1"/>
  <c r="C43" i="24"/>
  <c r="C44" i="24" s="1"/>
  <c r="BE42" i="24"/>
  <c r="BC42" i="24"/>
  <c r="BB42" i="24"/>
  <c r="BA42" i="24"/>
  <c r="AZ42" i="24"/>
  <c r="AY42" i="24"/>
  <c r="AX42" i="24"/>
  <c r="AW42" i="24"/>
  <c r="AV42" i="24"/>
  <c r="AU42" i="24"/>
  <c r="AT42" i="24"/>
  <c r="AS42" i="24"/>
  <c r="AR42" i="24"/>
  <c r="AQ42" i="24"/>
  <c r="AP42" i="24"/>
  <c r="AO42" i="24"/>
  <c r="AN42" i="24"/>
  <c r="AM42" i="24"/>
  <c r="AL42" i="24"/>
  <c r="AK42" i="24"/>
  <c r="AJ42" i="24"/>
  <c r="AI42" i="24"/>
  <c r="AH42" i="24"/>
  <c r="AG42" i="24"/>
  <c r="AF42" i="24"/>
  <c r="AE42" i="24"/>
  <c r="AD42" i="24"/>
  <c r="AC42" i="24"/>
  <c r="AB42" i="24"/>
  <c r="AA42" i="24"/>
  <c r="Z42" i="24"/>
  <c r="Y42" i="24"/>
  <c r="X42" i="24"/>
  <c r="W42" i="24"/>
  <c r="V42" i="24"/>
  <c r="U42" i="24"/>
  <c r="T42" i="24"/>
  <c r="S42" i="24"/>
  <c r="R42" i="24"/>
  <c r="Q42" i="24"/>
  <c r="P42" i="24"/>
  <c r="O42" i="24"/>
  <c r="N42" i="24"/>
  <c r="M42" i="24"/>
  <c r="L42" i="24"/>
  <c r="K42" i="24"/>
  <c r="I42" i="24"/>
  <c r="I43" i="24" s="1"/>
  <c r="I44" i="24" s="1"/>
  <c r="I45" i="24" s="1"/>
  <c r="H42" i="24"/>
  <c r="H43" i="24" s="1"/>
  <c r="H44" i="24" s="1"/>
  <c r="H45" i="24" s="1"/>
  <c r="G42" i="24"/>
  <c r="F42" i="24"/>
  <c r="F43" i="24" s="1"/>
  <c r="F44" i="24" s="1"/>
  <c r="F45" i="24" s="1"/>
  <c r="E42" i="24"/>
  <c r="E43" i="24" s="1"/>
  <c r="E44" i="24" s="1"/>
  <c r="E45" i="24" s="1"/>
  <c r="D42" i="24"/>
  <c r="D43" i="24" s="1"/>
  <c r="D44" i="24" s="1"/>
  <c r="D45" i="24" s="1"/>
  <c r="C42" i="24"/>
  <c r="B42" i="24"/>
  <c r="B43" i="24" s="1"/>
  <c r="BC41" i="24"/>
  <c r="BB41" i="24"/>
  <c r="BA41" i="24"/>
  <c r="AZ41" i="24"/>
  <c r="AY41" i="24"/>
  <c r="AX41" i="24"/>
  <c r="AW41" i="24"/>
  <c r="AV41" i="24"/>
  <c r="AU41" i="24"/>
  <c r="AT41" i="24"/>
  <c r="AS41" i="24"/>
  <c r="AR41" i="24"/>
  <c r="AQ41" i="24"/>
  <c r="AP41" i="24"/>
  <c r="AO41" i="24"/>
  <c r="AN41" i="24"/>
  <c r="AM41" i="24"/>
  <c r="AL41" i="24"/>
  <c r="AK41" i="24"/>
  <c r="AJ41" i="24"/>
  <c r="AI41" i="24"/>
  <c r="AH41" i="24"/>
  <c r="AG41" i="24"/>
  <c r="AF41" i="24"/>
  <c r="AE41" i="24"/>
  <c r="AD41" i="24"/>
  <c r="AC41" i="24"/>
  <c r="AB41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J98" i="24" s="1"/>
  <c r="BC40" i="24"/>
  <c r="BB40" i="24"/>
  <c r="BA40" i="24"/>
  <c r="AZ40" i="24"/>
  <c r="AY40" i="24"/>
  <c r="AX40" i="24"/>
  <c r="AW40" i="24"/>
  <c r="AV40" i="24"/>
  <c r="AU40" i="24"/>
  <c r="AT40" i="24"/>
  <c r="AS40" i="24"/>
  <c r="AR40" i="24"/>
  <c r="AQ40" i="24"/>
  <c r="AP40" i="24"/>
  <c r="AO40" i="24"/>
  <c r="AN40" i="24"/>
  <c r="AM40" i="24"/>
  <c r="AL40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BE40" i="24" s="1"/>
  <c r="H40" i="24"/>
  <c r="C40" i="24"/>
  <c r="BC39" i="24"/>
  <c r="BB39" i="24"/>
  <c r="BA39" i="24"/>
  <c r="AZ39" i="24"/>
  <c r="AY39" i="24"/>
  <c r="AX39" i="24"/>
  <c r="AW39" i="24"/>
  <c r="AV39" i="24"/>
  <c r="AU39" i="24"/>
  <c r="AT39" i="24"/>
  <c r="AS39" i="24"/>
  <c r="AR39" i="24"/>
  <c r="AQ39" i="24"/>
  <c r="AP39" i="24"/>
  <c r="AO39" i="24"/>
  <c r="AN39" i="24"/>
  <c r="AM39" i="24"/>
  <c r="AL39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BE39" i="24" s="1"/>
  <c r="M39" i="24"/>
  <c r="L39" i="24"/>
  <c r="K39" i="24"/>
  <c r="BC38" i="24"/>
  <c r="BB38" i="24"/>
  <c r="BA38" i="24"/>
  <c r="AZ38" i="24"/>
  <c r="AY38" i="24"/>
  <c r="AX38" i="24"/>
  <c r="AW38" i="24"/>
  <c r="AV38" i="24"/>
  <c r="AU38" i="24"/>
  <c r="AT38" i="24"/>
  <c r="AS38" i="24"/>
  <c r="AR38" i="24"/>
  <c r="AQ38" i="24"/>
  <c r="AP38" i="24"/>
  <c r="AO38" i="24"/>
  <c r="AN38" i="24"/>
  <c r="AM38" i="24"/>
  <c r="AL38" i="24"/>
  <c r="AK38" i="24"/>
  <c r="AJ38" i="24"/>
  <c r="AI38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H38" i="24"/>
  <c r="H39" i="24" s="1"/>
  <c r="G38" i="24"/>
  <c r="G39" i="24" s="1"/>
  <c r="G40" i="24" s="1"/>
  <c r="C38" i="24"/>
  <c r="C39" i="24" s="1"/>
  <c r="BC37" i="24"/>
  <c r="BB37" i="24"/>
  <c r="BA37" i="24"/>
  <c r="AZ37" i="24"/>
  <c r="AY37" i="24"/>
  <c r="AX37" i="24"/>
  <c r="AW37" i="24"/>
  <c r="AV37" i="24"/>
  <c r="AU37" i="24"/>
  <c r="AT37" i="24"/>
  <c r="AS37" i="24"/>
  <c r="AR37" i="24"/>
  <c r="AQ37" i="24"/>
  <c r="AP37" i="24"/>
  <c r="AO37" i="24"/>
  <c r="AN37" i="24"/>
  <c r="AM37" i="24"/>
  <c r="AL37" i="24"/>
  <c r="AK37" i="24"/>
  <c r="AJ37" i="24"/>
  <c r="AI37" i="24"/>
  <c r="AH37" i="24"/>
  <c r="AG37" i="24"/>
  <c r="AF37" i="24"/>
  <c r="AE37" i="24"/>
  <c r="AD37" i="24"/>
  <c r="AC37" i="24"/>
  <c r="AB37" i="24"/>
  <c r="AA37" i="24"/>
  <c r="Z37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M37" i="24"/>
  <c r="BE37" i="24" s="1"/>
  <c r="L37" i="24"/>
  <c r="K37" i="24"/>
  <c r="I37" i="24"/>
  <c r="I38" i="24" s="1"/>
  <c r="I39" i="24" s="1"/>
  <c r="I40" i="24" s="1"/>
  <c r="H37" i="24"/>
  <c r="G37" i="24"/>
  <c r="F37" i="24"/>
  <c r="F38" i="24" s="1"/>
  <c r="F39" i="24" s="1"/>
  <c r="F40" i="24" s="1"/>
  <c r="E37" i="24"/>
  <c r="E38" i="24" s="1"/>
  <c r="E39" i="24" s="1"/>
  <c r="E40" i="24" s="1"/>
  <c r="D37" i="24"/>
  <c r="D38" i="24" s="1"/>
  <c r="D39" i="24" s="1"/>
  <c r="D40" i="24" s="1"/>
  <c r="C37" i="24"/>
  <c r="B37" i="24"/>
  <c r="BC36" i="24"/>
  <c r="BB36" i="24"/>
  <c r="BA36" i="24"/>
  <c r="AZ36" i="24"/>
  <c r="AY36" i="24"/>
  <c r="AX36" i="24"/>
  <c r="AW36" i="24"/>
  <c r="AV36" i="24"/>
  <c r="AU36" i="24"/>
  <c r="AT36" i="24"/>
  <c r="AS36" i="24"/>
  <c r="AR36" i="24"/>
  <c r="AQ36" i="24"/>
  <c r="AP36" i="24"/>
  <c r="AO36" i="24"/>
  <c r="AN36" i="24"/>
  <c r="AM36" i="24"/>
  <c r="AL36" i="24"/>
  <c r="AK36" i="24"/>
  <c r="AJ36" i="24"/>
  <c r="AI36" i="24"/>
  <c r="AH36" i="24"/>
  <c r="AG36" i="24"/>
  <c r="AF36" i="24"/>
  <c r="AE36" i="24"/>
  <c r="AD36" i="24"/>
  <c r="AC36" i="24"/>
  <c r="AB36" i="24"/>
  <c r="AA36" i="24"/>
  <c r="Z36" i="24"/>
  <c r="Y36" i="24"/>
  <c r="X36" i="24"/>
  <c r="W36" i="24"/>
  <c r="V36" i="24"/>
  <c r="U36" i="24"/>
  <c r="T36" i="24"/>
  <c r="S36" i="24"/>
  <c r="R36" i="24"/>
  <c r="Q36" i="24"/>
  <c r="P36" i="24"/>
  <c r="O36" i="24"/>
  <c r="N36" i="24"/>
  <c r="M36" i="24"/>
  <c r="L36" i="24"/>
  <c r="K36" i="24"/>
  <c r="J36" i="24"/>
  <c r="J93" i="24" s="1"/>
  <c r="BC35" i="24"/>
  <c r="BB35" i="24"/>
  <c r="BA35" i="24"/>
  <c r="AZ35" i="24"/>
  <c r="AY35" i="24"/>
  <c r="AX35" i="24"/>
  <c r="AW35" i="24"/>
  <c r="AV35" i="24"/>
  <c r="AU35" i="24"/>
  <c r="AT35" i="24"/>
  <c r="AS35" i="24"/>
  <c r="AR35" i="24"/>
  <c r="AQ35" i="24"/>
  <c r="AP35" i="24"/>
  <c r="AO35" i="24"/>
  <c r="AN35" i="24"/>
  <c r="AM35" i="24"/>
  <c r="AL35" i="24"/>
  <c r="AK35" i="24"/>
  <c r="AJ35" i="24"/>
  <c r="AI35" i="24"/>
  <c r="AH35" i="24"/>
  <c r="AG35" i="24"/>
  <c r="AF35" i="24"/>
  <c r="AE35" i="24"/>
  <c r="Y35" i="24"/>
  <c r="X35" i="24"/>
  <c r="W35" i="24"/>
  <c r="V35" i="24"/>
  <c r="U35" i="24"/>
  <c r="O35" i="24"/>
  <c r="N35" i="24"/>
  <c r="M35" i="24"/>
  <c r="L35" i="24"/>
  <c r="K35" i="24"/>
  <c r="E35" i="24"/>
  <c r="BC34" i="24"/>
  <c r="BB34" i="24"/>
  <c r="BA34" i="24"/>
  <c r="AZ34" i="24"/>
  <c r="AY34" i="24"/>
  <c r="AX34" i="24"/>
  <c r="AW34" i="24"/>
  <c r="AV34" i="24"/>
  <c r="AU34" i="24"/>
  <c r="AT34" i="24"/>
  <c r="AS34" i="24"/>
  <c r="AR34" i="24"/>
  <c r="AQ34" i="24"/>
  <c r="AP34" i="24"/>
  <c r="AO34" i="24"/>
  <c r="AN34" i="24"/>
  <c r="AM34" i="24"/>
  <c r="AL34" i="24"/>
  <c r="AK34" i="24"/>
  <c r="AJ34" i="24"/>
  <c r="AI34" i="24"/>
  <c r="AH34" i="24"/>
  <c r="AG34" i="24"/>
  <c r="AF34" i="24"/>
  <c r="AE34" i="24"/>
  <c r="Y34" i="24"/>
  <c r="X34" i="24"/>
  <c r="W34" i="24"/>
  <c r="V34" i="24"/>
  <c r="U34" i="24"/>
  <c r="O34" i="24"/>
  <c r="N34" i="24"/>
  <c r="M34" i="24"/>
  <c r="L34" i="24"/>
  <c r="K34" i="24"/>
  <c r="D34" i="24"/>
  <c r="D35" i="24" s="1"/>
  <c r="C34" i="24"/>
  <c r="C35" i="24" s="1"/>
  <c r="BC33" i="24"/>
  <c r="BB33" i="24"/>
  <c r="BA33" i="24"/>
  <c r="AZ33" i="24"/>
  <c r="AY33" i="24"/>
  <c r="AX33" i="24"/>
  <c r="AW33" i="24"/>
  <c r="AV33" i="24"/>
  <c r="AU33" i="24"/>
  <c r="AT33" i="24"/>
  <c r="AS33" i="24"/>
  <c r="AR33" i="24"/>
  <c r="AQ33" i="24"/>
  <c r="AP33" i="24"/>
  <c r="AO33" i="24"/>
  <c r="AN33" i="24"/>
  <c r="AM33" i="24"/>
  <c r="AL33" i="24"/>
  <c r="AK33" i="24"/>
  <c r="AJ33" i="24"/>
  <c r="AI33" i="24"/>
  <c r="AH33" i="24"/>
  <c r="AG33" i="24"/>
  <c r="AF33" i="24"/>
  <c r="AE33" i="24"/>
  <c r="Y33" i="24"/>
  <c r="X33" i="24"/>
  <c r="W33" i="24"/>
  <c r="V33" i="24"/>
  <c r="U33" i="24"/>
  <c r="O33" i="24"/>
  <c r="N33" i="24"/>
  <c r="M33" i="24"/>
  <c r="L33" i="24"/>
  <c r="K33" i="24"/>
  <c r="I33" i="24"/>
  <c r="I34" i="24" s="1"/>
  <c r="I35" i="24" s="1"/>
  <c r="F33" i="24"/>
  <c r="F34" i="24" s="1"/>
  <c r="F35" i="24" s="1"/>
  <c r="E33" i="24"/>
  <c r="E34" i="24" s="1"/>
  <c r="B33" i="24"/>
  <c r="BC32" i="24"/>
  <c r="BB32" i="24"/>
  <c r="BA32" i="24"/>
  <c r="AZ32" i="24"/>
  <c r="AY32" i="24"/>
  <c r="AX32" i="24"/>
  <c r="AW32" i="24"/>
  <c r="AV32" i="24"/>
  <c r="AU32" i="24"/>
  <c r="AT32" i="24"/>
  <c r="AS32" i="24"/>
  <c r="AR32" i="24"/>
  <c r="AQ32" i="24"/>
  <c r="AP32" i="24"/>
  <c r="AO32" i="24"/>
  <c r="AN32" i="24"/>
  <c r="AM32" i="24"/>
  <c r="AL32" i="24"/>
  <c r="AK32" i="24"/>
  <c r="AJ32" i="24"/>
  <c r="AI32" i="24"/>
  <c r="AH32" i="24"/>
  <c r="AG32" i="24"/>
  <c r="AF32" i="24"/>
  <c r="AE32" i="24"/>
  <c r="Y32" i="24"/>
  <c r="X32" i="24"/>
  <c r="W32" i="24"/>
  <c r="V32" i="24"/>
  <c r="U32" i="24"/>
  <c r="O32" i="24"/>
  <c r="N32" i="24"/>
  <c r="M32" i="24"/>
  <c r="L32" i="24"/>
  <c r="K32" i="24"/>
  <c r="I32" i="24"/>
  <c r="H32" i="24"/>
  <c r="H33" i="24" s="1"/>
  <c r="H34" i="24" s="1"/>
  <c r="H35" i="24" s="1"/>
  <c r="G32" i="24"/>
  <c r="G33" i="24" s="1"/>
  <c r="G34" i="24" s="1"/>
  <c r="G35" i="24" s="1"/>
  <c r="F32" i="24"/>
  <c r="E32" i="24"/>
  <c r="D32" i="24"/>
  <c r="D33" i="24" s="1"/>
  <c r="C32" i="24"/>
  <c r="C33" i="24" s="1"/>
  <c r="B32" i="24"/>
  <c r="BC31" i="24"/>
  <c r="BB31" i="24"/>
  <c r="BA31" i="24"/>
  <c r="AZ31" i="24"/>
  <c r="AY31" i="24"/>
  <c r="AX31" i="24"/>
  <c r="AW31" i="24"/>
  <c r="AV31" i="24"/>
  <c r="AU31" i="24"/>
  <c r="AT31" i="24"/>
  <c r="AS31" i="24"/>
  <c r="AR31" i="24"/>
  <c r="AQ31" i="24"/>
  <c r="AP31" i="24"/>
  <c r="AO31" i="24"/>
  <c r="AN31" i="24"/>
  <c r="AM31" i="24"/>
  <c r="AL31" i="24"/>
  <c r="AK31" i="24"/>
  <c r="AJ31" i="24"/>
  <c r="AI31" i="24"/>
  <c r="AH31" i="24"/>
  <c r="AG31" i="24"/>
  <c r="AF31" i="24"/>
  <c r="AE31" i="24"/>
  <c r="Y31" i="24"/>
  <c r="X31" i="24"/>
  <c r="W31" i="24"/>
  <c r="V31" i="24"/>
  <c r="U31" i="24"/>
  <c r="O31" i="24"/>
  <c r="N31" i="24"/>
  <c r="M31" i="24"/>
  <c r="L31" i="24"/>
  <c r="K31" i="24"/>
  <c r="J31" i="24"/>
  <c r="BC30" i="24"/>
  <c r="BB30" i="24"/>
  <c r="BA30" i="24"/>
  <c r="AZ30" i="24"/>
  <c r="AY30" i="24"/>
  <c r="AX30" i="24"/>
  <c r="AW30" i="24"/>
  <c r="AV30" i="24"/>
  <c r="AU30" i="24"/>
  <c r="AT30" i="24"/>
  <c r="AS30" i="24"/>
  <c r="AR30" i="24"/>
  <c r="AQ30" i="24"/>
  <c r="AP30" i="24"/>
  <c r="AO30" i="24"/>
  <c r="AN30" i="24"/>
  <c r="AM30" i="24"/>
  <c r="AL30" i="24"/>
  <c r="AK30" i="24"/>
  <c r="AJ30" i="24"/>
  <c r="AI30" i="24"/>
  <c r="AH30" i="24"/>
  <c r="AG30" i="24"/>
  <c r="AF30" i="24"/>
  <c r="AE30" i="24"/>
  <c r="Y30" i="24"/>
  <c r="X30" i="24"/>
  <c r="W30" i="24"/>
  <c r="V30" i="24"/>
  <c r="U30" i="24"/>
  <c r="O30" i="24"/>
  <c r="N30" i="24"/>
  <c r="M30" i="24"/>
  <c r="L30" i="24"/>
  <c r="K30" i="24"/>
  <c r="H30" i="24"/>
  <c r="C30" i="24"/>
  <c r="BC29" i="24"/>
  <c r="BB29" i="24"/>
  <c r="BA29" i="24"/>
  <c r="AZ29" i="24"/>
  <c r="AY29" i="24"/>
  <c r="AX29" i="24"/>
  <c r="AW29" i="24"/>
  <c r="AV29" i="24"/>
  <c r="AU29" i="24"/>
  <c r="AT29" i="24"/>
  <c r="AS29" i="24"/>
  <c r="AR29" i="24"/>
  <c r="AQ29" i="24"/>
  <c r="AP29" i="24"/>
  <c r="AO29" i="24"/>
  <c r="AN29" i="24"/>
  <c r="AM29" i="24"/>
  <c r="AL29" i="24"/>
  <c r="AK29" i="24"/>
  <c r="AJ29" i="24"/>
  <c r="AI29" i="24"/>
  <c r="AH29" i="24"/>
  <c r="AG29" i="24"/>
  <c r="AF29" i="24"/>
  <c r="AE29" i="24"/>
  <c r="Y29" i="24"/>
  <c r="X29" i="24"/>
  <c r="W29" i="24"/>
  <c r="V29" i="24"/>
  <c r="U29" i="24"/>
  <c r="O29" i="24"/>
  <c r="N29" i="24"/>
  <c r="M29" i="24"/>
  <c r="L29" i="24"/>
  <c r="K29" i="24"/>
  <c r="BC28" i="24"/>
  <c r="BB28" i="24"/>
  <c r="BA28" i="24"/>
  <c r="AZ28" i="24"/>
  <c r="AY28" i="24"/>
  <c r="AX28" i="24"/>
  <c r="AW28" i="24"/>
  <c r="AV28" i="24"/>
  <c r="AU28" i="24"/>
  <c r="AT28" i="24"/>
  <c r="AS28" i="24"/>
  <c r="AR28" i="24"/>
  <c r="AQ28" i="24"/>
  <c r="AP28" i="24"/>
  <c r="AO28" i="24"/>
  <c r="AN28" i="24"/>
  <c r="AM28" i="24"/>
  <c r="AL28" i="24"/>
  <c r="AK28" i="24"/>
  <c r="AJ28" i="24"/>
  <c r="AI28" i="24"/>
  <c r="AH28" i="24"/>
  <c r="AG28" i="24"/>
  <c r="AF28" i="24"/>
  <c r="AE28" i="24"/>
  <c r="Y28" i="24"/>
  <c r="X28" i="24"/>
  <c r="W28" i="24"/>
  <c r="V28" i="24"/>
  <c r="U28" i="24"/>
  <c r="O28" i="24"/>
  <c r="N28" i="24"/>
  <c r="M28" i="24"/>
  <c r="L28" i="24"/>
  <c r="K28" i="24"/>
  <c r="H28" i="24"/>
  <c r="H29" i="24" s="1"/>
  <c r="D28" i="24"/>
  <c r="D29" i="24" s="1"/>
  <c r="D30" i="24" s="1"/>
  <c r="C28" i="24"/>
  <c r="C29" i="24" s="1"/>
  <c r="BC27" i="24"/>
  <c r="BB27" i="24"/>
  <c r="BA27" i="24"/>
  <c r="AZ27" i="24"/>
  <c r="AY27" i="24"/>
  <c r="AX27" i="24"/>
  <c r="AW27" i="24"/>
  <c r="AV27" i="24"/>
  <c r="AU27" i="24"/>
  <c r="AT27" i="24"/>
  <c r="AS27" i="24"/>
  <c r="AR27" i="24"/>
  <c r="AQ27" i="24"/>
  <c r="AP27" i="24"/>
  <c r="AO27" i="24"/>
  <c r="AN27" i="24"/>
  <c r="AM27" i="24"/>
  <c r="AL27" i="24"/>
  <c r="AK27" i="24"/>
  <c r="AJ27" i="24"/>
  <c r="AI27" i="24"/>
  <c r="AH27" i="24"/>
  <c r="AG27" i="24"/>
  <c r="AF27" i="24"/>
  <c r="AE27" i="24"/>
  <c r="Y27" i="24"/>
  <c r="X27" i="24"/>
  <c r="W27" i="24"/>
  <c r="V27" i="24"/>
  <c r="U27" i="24"/>
  <c r="O27" i="24"/>
  <c r="N27" i="24"/>
  <c r="M27" i="24"/>
  <c r="L27" i="24"/>
  <c r="K27" i="24"/>
  <c r="I27" i="24"/>
  <c r="I28" i="24" s="1"/>
  <c r="I29" i="24" s="1"/>
  <c r="I30" i="24" s="1"/>
  <c r="H27" i="24"/>
  <c r="G27" i="24"/>
  <c r="G28" i="24" s="1"/>
  <c r="G29" i="24" s="1"/>
  <c r="G30" i="24" s="1"/>
  <c r="F27" i="24"/>
  <c r="F28" i="24" s="1"/>
  <c r="F29" i="24" s="1"/>
  <c r="F30" i="24" s="1"/>
  <c r="E27" i="24"/>
  <c r="E28" i="24" s="1"/>
  <c r="E29" i="24" s="1"/>
  <c r="E30" i="24" s="1"/>
  <c r="D27" i="24"/>
  <c r="C27" i="24"/>
  <c r="B27" i="24"/>
  <c r="BC26" i="24"/>
  <c r="BB26" i="24"/>
  <c r="BA26" i="24"/>
  <c r="AZ26" i="24"/>
  <c r="AY26" i="24"/>
  <c r="AX26" i="24"/>
  <c r="AW26" i="24"/>
  <c r="AV26" i="24"/>
  <c r="AU26" i="24"/>
  <c r="AT26" i="24"/>
  <c r="AS26" i="24"/>
  <c r="AR26" i="24"/>
  <c r="AQ26" i="24"/>
  <c r="AP26" i="24"/>
  <c r="AO26" i="24"/>
  <c r="AN26" i="24"/>
  <c r="AM26" i="24"/>
  <c r="AL26" i="24"/>
  <c r="AK26" i="24"/>
  <c r="AJ26" i="24"/>
  <c r="AI26" i="24"/>
  <c r="AH26" i="24"/>
  <c r="AG26" i="24"/>
  <c r="AF26" i="24"/>
  <c r="AE26" i="24"/>
  <c r="Y26" i="24"/>
  <c r="X26" i="24"/>
  <c r="W26" i="24"/>
  <c r="V26" i="24"/>
  <c r="U26" i="24"/>
  <c r="O26" i="24"/>
  <c r="N26" i="24"/>
  <c r="M26" i="24"/>
  <c r="L26" i="24"/>
  <c r="K26" i="24"/>
  <c r="J26" i="24"/>
  <c r="J83" i="24" s="1"/>
  <c r="BC25" i="24"/>
  <c r="BB25" i="24"/>
  <c r="BA25" i="24"/>
  <c r="AZ25" i="24"/>
  <c r="AY25" i="24"/>
  <c r="AS25" i="24"/>
  <c r="AR25" i="24"/>
  <c r="AQ25" i="24"/>
  <c r="AP25" i="24"/>
  <c r="AO25" i="24"/>
  <c r="AI25" i="24"/>
  <c r="AH25" i="24"/>
  <c r="AG25" i="24"/>
  <c r="AF25" i="24"/>
  <c r="AE25" i="24"/>
  <c r="BC24" i="24"/>
  <c r="BB24" i="24"/>
  <c r="BA24" i="24"/>
  <c r="AZ24" i="24"/>
  <c r="AY24" i="24"/>
  <c r="AS24" i="24"/>
  <c r="AR24" i="24"/>
  <c r="AQ24" i="24"/>
  <c r="AP24" i="24"/>
  <c r="AO24" i="24"/>
  <c r="AI24" i="24"/>
  <c r="AH24" i="24"/>
  <c r="AG24" i="24"/>
  <c r="AF24" i="24"/>
  <c r="AE24" i="24"/>
  <c r="BC23" i="24"/>
  <c r="BB23" i="24"/>
  <c r="BA23" i="24"/>
  <c r="AZ23" i="24"/>
  <c r="AY23" i="24"/>
  <c r="AX23" i="24"/>
  <c r="AW23" i="24"/>
  <c r="AV23" i="24"/>
  <c r="AU23" i="24"/>
  <c r="AT23" i="24"/>
  <c r="AS23" i="24"/>
  <c r="AR23" i="24"/>
  <c r="AQ23" i="24"/>
  <c r="AP23" i="24"/>
  <c r="AO23" i="24"/>
  <c r="AN23" i="24"/>
  <c r="AM23" i="24"/>
  <c r="AL23" i="24"/>
  <c r="AK23" i="24"/>
  <c r="AJ23" i="24"/>
  <c r="AI23" i="24"/>
  <c r="AH23" i="24"/>
  <c r="AG23" i="24"/>
  <c r="AF23" i="24"/>
  <c r="AE23" i="24"/>
  <c r="AD23" i="24"/>
  <c r="AC23" i="24"/>
  <c r="AB23" i="24"/>
  <c r="AA23" i="24"/>
  <c r="Z23" i="24"/>
  <c r="Y23" i="24"/>
  <c r="X23" i="24"/>
  <c r="W23" i="24"/>
  <c r="V23" i="24"/>
  <c r="U23" i="24"/>
  <c r="T23" i="24"/>
  <c r="S23" i="24"/>
  <c r="R23" i="24"/>
  <c r="Q23" i="24"/>
  <c r="P23" i="24"/>
  <c r="O23" i="24"/>
  <c r="N23" i="24"/>
  <c r="M23" i="24"/>
  <c r="L23" i="24"/>
  <c r="K23" i="24"/>
  <c r="BE23" i="24" s="1"/>
  <c r="J23" i="24"/>
  <c r="I23" i="24"/>
  <c r="H23" i="24"/>
  <c r="H24" i="24" s="1"/>
  <c r="H25" i="24" s="1"/>
  <c r="G23" i="24"/>
  <c r="G24" i="24" s="1"/>
  <c r="F23" i="24"/>
  <c r="F24" i="24" s="1"/>
  <c r="F25" i="24" s="1"/>
  <c r="E23" i="24"/>
  <c r="E24" i="24" s="1"/>
  <c r="E25" i="24" s="1"/>
  <c r="D23" i="24"/>
  <c r="D24" i="24" s="1"/>
  <c r="D25" i="24" s="1"/>
  <c r="C23" i="24"/>
  <c r="C24" i="24" s="1"/>
  <c r="C25" i="24" s="1"/>
  <c r="B23" i="24"/>
  <c r="BC22" i="24"/>
  <c r="BB22" i="24"/>
  <c r="BA22" i="24"/>
  <c r="AZ22" i="24"/>
  <c r="AY22" i="24"/>
  <c r="AX22" i="24"/>
  <c r="AW22" i="24"/>
  <c r="AV22" i="24"/>
  <c r="AU22" i="24"/>
  <c r="AT22" i="24"/>
  <c r="AS22" i="24"/>
  <c r="AR22" i="24"/>
  <c r="AQ22" i="24"/>
  <c r="AP22" i="24"/>
  <c r="AO22" i="24"/>
  <c r="AN22" i="24"/>
  <c r="AM22" i="24"/>
  <c r="AL22" i="24"/>
  <c r="AK22" i="24"/>
  <c r="AJ22" i="24"/>
  <c r="AI22" i="24"/>
  <c r="AH22" i="24"/>
  <c r="AG22" i="24"/>
  <c r="AF22" i="24"/>
  <c r="AE22" i="24"/>
  <c r="AD22" i="24"/>
  <c r="AC22" i="24"/>
  <c r="AB22" i="24"/>
  <c r="AA22" i="24"/>
  <c r="Z22" i="24"/>
  <c r="Y22" i="24"/>
  <c r="X22" i="24"/>
  <c r="W22" i="24"/>
  <c r="V22" i="24"/>
  <c r="U22" i="24"/>
  <c r="T22" i="24"/>
  <c r="S22" i="24"/>
  <c r="R22" i="24"/>
  <c r="Q22" i="24"/>
  <c r="P22" i="24"/>
  <c r="O22" i="24"/>
  <c r="N22" i="24"/>
  <c r="M22" i="24"/>
  <c r="L22" i="24"/>
  <c r="K22" i="24"/>
  <c r="J22" i="24"/>
  <c r="I22" i="24"/>
  <c r="H22" i="24"/>
  <c r="G22" i="24"/>
  <c r="F22" i="24"/>
  <c r="E22" i="24"/>
  <c r="D22" i="24"/>
  <c r="C22" i="24"/>
  <c r="B22" i="24"/>
  <c r="BJ22" i="24" s="1"/>
  <c r="BC21" i="24"/>
  <c r="BB21" i="24"/>
  <c r="BA21" i="24"/>
  <c r="AZ21" i="24"/>
  <c r="AY21" i="24"/>
  <c r="AX21" i="24"/>
  <c r="AW21" i="24"/>
  <c r="AV21" i="24"/>
  <c r="AU21" i="24"/>
  <c r="AT21" i="24"/>
  <c r="AS21" i="24"/>
  <c r="AR21" i="24"/>
  <c r="AQ21" i="24"/>
  <c r="AP21" i="24"/>
  <c r="AO21" i="24"/>
  <c r="AN21" i="24"/>
  <c r="AM21" i="24"/>
  <c r="AL21" i="24"/>
  <c r="AK21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X21" i="24"/>
  <c r="W21" i="24"/>
  <c r="V21" i="24"/>
  <c r="U21" i="24"/>
  <c r="BG21" i="24" s="1"/>
  <c r="T21" i="24"/>
  <c r="S21" i="24"/>
  <c r="R21" i="24"/>
  <c r="Q21" i="24"/>
  <c r="P21" i="24"/>
  <c r="O21" i="24"/>
  <c r="N21" i="24"/>
  <c r="M21" i="24"/>
  <c r="L21" i="24"/>
  <c r="K21" i="24"/>
  <c r="BE21" i="24" s="1"/>
  <c r="J21" i="24"/>
  <c r="I21" i="24"/>
  <c r="H21" i="24"/>
  <c r="G21" i="24"/>
  <c r="F21" i="24"/>
  <c r="E21" i="24"/>
  <c r="D21" i="24"/>
  <c r="C21" i="24"/>
  <c r="B21" i="24"/>
  <c r="BC20" i="24"/>
  <c r="BB20" i="24"/>
  <c r="BA20" i="24"/>
  <c r="AZ20" i="24"/>
  <c r="AY20" i="24"/>
  <c r="AX20" i="24"/>
  <c r="AW20" i="24"/>
  <c r="AV20" i="24"/>
  <c r="AU20" i="24"/>
  <c r="AT20" i="24"/>
  <c r="AS20" i="24"/>
  <c r="AR20" i="24"/>
  <c r="AQ20" i="24"/>
  <c r="AP20" i="24"/>
  <c r="AO20" i="24"/>
  <c r="AN20" i="24"/>
  <c r="AM20" i="24"/>
  <c r="AL20" i="24"/>
  <c r="AK20" i="24"/>
  <c r="AJ20" i="24"/>
  <c r="AI20" i="24"/>
  <c r="AH20" i="24"/>
  <c r="AG20" i="24"/>
  <c r="AF20" i="24"/>
  <c r="AE20" i="24"/>
  <c r="AD20" i="24"/>
  <c r="AC20" i="24"/>
  <c r="AB20" i="24"/>
  <c r="AA20" i="24"/>
  <c r="Z20" i="24"/>
  <c r="Y20" i="24"/>
  <c r="X20" i="24"/>
  <c r="W20" i="24"/>
  <c r="V20" i="24"/>
  <c r="U20" i="24"/>
  <c r="T20" i="24"/>
  <c r="S20" i="24"/>
  <c r="R20" i="24"/>
  <c r="Q20" i="24"/>
  <c r="P20" i="24"/>
  <c r="O20" i="24"/>
  <c r="N20" i="24"/>
  <c r="M20" i="24"/>
  <c r="L20" i="24"/>
  <c r="K20" i="24"/>
  <c r="BE20" i="24" s="1"/>
  <c r="J20" i="24"/>
  <c r="I20" i="24"/>
  <c r="H20" i="24"/>
  <c r="G20" i="24"/>
  <c r="F20" i="24"/>
  <c r="E20" i="24"/>
  <c r="D20" i="24"/>
  <c r="C20" i="24"/>
  <c r="B20" i="24"/>
  <c r="BC19" i="24"/>
  <c r="BB19" i="24"/>
  <c r="BA19" i="24"/>
  <c r="AZ19" i="24"/>
  <c r="AY19" i="24"/>
  <c r="AX19" i="24"/>
  <c r="AW19" i="24"/>
  <c r="AV19" i="24"/>
  <c r="AU19" i="24"/>
  <c r="AT19" i="24"/>
  <c r="AS19" i="24"/>
  <c r="AR19" i="24"/>
  <c r="AQ19" i="24"/>
  <c r="AP19" i="24"/>
  <c r="AO19" i="24"/>
  <c r="AN19" i="24"/>
  <c r="AM19" i="24"/>
  <c r="AL19" i="24"/>
  <c r="AK19" i="24"/>
  <c r="AJ19" i="24"/>
  <c r="AI19" i="24"/>
  <c r="AH19" i="24"/>
  <c r="AG19" i="24"/>
  <c r="AF19" i="24"/>
  <c r="AE19" i="24"/>
  <c r="AD19" i="24"/>
  <c r="AC19" i="24"/>
  <c r="AB19" i="24"/>
  <c r="AA19" i="24"/>
  <c r="Z19" i="24"/>
  <c r="Y19" i="24"/>
  <c r="X19" i="24"/>
  <c r="W19" i="24"/>
  <c r="V19" i="24"/>
  <c r="U19" i="24"/>
  <c r="T19" i="24"/>
  <c r="S19" i="24"/>
  <c r="R19" i="24"/>
  <c r="Q19" i="24"/>
  <c r="P19" i="24"/>
  <c r="O19" i="24"/>
  <c r="N19" i="24"/>
  <c r="M19" i="24"/>
  <c r="BE19" i="24" s="1"/>
  <c r="L19" i="24"/>
  <c r="K19" i="24"/>
  <c r="J19" i="24"/>
  <c r="I19" i="24"/>
  <c r="H19" i="24"/>
  <c r="G19" i="24"/>
  <c r="F19" i="24"/>
  <c r="E19" i="24"/>
  <c r="D19" i="24"/>
  <c r="C19" i="24"/>
  <c r="B19" i="24"/>
  <c r="BC18" i="24"/>
  <c r="BB18" i="24"/>
  <c r="BA18" i="24"/>
  <c r="AZ18" i="24"/>
  <c r="AY18" i="24"/>
  <c r="AX18" i="24"/>
  <c r="AW18" i="24"/>
  <c r="AV18" i="24"/>
  <c r="AU18" i="24"/>
  <c r="AT18" i="24"/>
  <c r="AS18" i="24"/>
  <c r="AR18" i="24"/>
  <c r="AQ18" i="24"/>
  <c r="AP18" i="24"/>
  <c r="AO18" i="24"/>
  <c r="AN18" i="24"/>
  <c r="AM18" i="24"/>
  <c r="AL18" i="24"/>
  <c r="AK18" i="24"/>
  <c r="AJ18" i="24"/>
  <c r="AI18" i="24"/>
  <c r="AH18" i="24"/>
  <c r="AG18" i="24"/>
  <c r="AF18" i="24"/>
  <c r="AE18" i="24"/>
  <c r="AD18" i="24"/>
  <c r="AC18" i="24"/>
  <c r="AB18" i="24"/>
  <c r="AA18" i="24"/>
  <c r="Z18" i="24"/>
  <c r="Y18" i="24"/>
  <c r="X18" i="24"/>
  <c r="W18" i="24"/>
  <c r="V18" i="24"/>
  <c r="U18" i="24"/>
  <c r="T18" i="24"/>
  <c r="S18" i="24"/>
  <c r="R18" i="24"/>
  <c r="Q18" i="24"/>
  <c r="P18" i="24"/>
  <c r="O18" i="24"/>
  <c r="N18" i="24"/>
  <c r="M18" i="24"/>
  <c r="L18" i="24"/>
  <c r="K18" i="24"/>
  <c r="BE18" i="24" s="1"/>
  <c r="J18" i="24"/>
  <c r="I18" i="24"/>
  <c r="H18" i="24"/>
  <c r="G18" i="24"/>
  <c r="F18" i="24"/>
  <c r="E18" i="24"/>
  <c r="D18" i="24"/>
  <c r="C18" i="24"/>
  <c r="B18" i="24"/>
  <c r="BC17" i="24"/>
  <c r="BB17" i="24"/>
  <c r="BA17" i="24"/>
  <c r="AZ17" i="24"/>
  <c r="AY17" i="24"/>
  <c r="AX17" i="24"/>
  <c r="AW17" i="24"/>
  <c r="AV17" i="24"/>
  <c r="AU17" i="24"/>
  <c r="AT17" i="24"/>
  <c r="AS17" i="24"/>
  <c r="AR17" i="24"/>
  <c r="AQ17" i="24"/>
  <c r="AP17" i="24"/>
  <c r="AO17" i="24"/>
  <c r="AN17" i="24"/>
  <c r="AM17" i="24"/>
  <c r="AL17" i="24"/>
  <c r="AK17" i="24"/>
  <c r="AJ17" i="24"/>
  <c r="AI17" i="24"/>
  <c r="AH17" i="24"/>
  <c r="AG17" i="24"/>
  <c r="AF17" i="24"/>
  <c r="AE17" i="24"/>
  <c r="AD17" i="24"/>
  <c r="AC17" i="24"/>
  <c r="AB17" i="24"/>
  <c r="AA17" i="24"/>
  <c r="Z17" i="24"/>
  <c r="Y17" i="24"/>
  <c r="X17" i="24"/>
  <c r="W17" i="24"/>
  <c r="V17" i="24"/>
  <c r="U17" i="24"/>
  <c r="T17" i="24"/>
  <c r="S17" i="24"/>
  <c r="R17" i="24"/>
  <c r="Q17" i="24"/>
  <c r="P17" i="24"/>
  <c r="O17" i="24"/>
  <c r="N17" i="24"/>
  <c r="M17" i="24"/>
  <c r="BE17" i="24" s="1"/>
  <c r="L17" i="24"/>
  <c r="K17" i="24"/>
  <c r="J17" i="24"/>
  <c r="I17" i="24"/>
  <c r="H17" i="24"/>
  <c r="G17" i="24"/>
  <c r="F17" i="24"/>
  <c r="E17" i="24"/>
  <c r="BJ17" i="24" s="1"/>
  <c r="D17" i="24"/>
  <c r="C17" i="24"/>
  <c r="B17" i="24"/>
  <c r="BC16" i="24"/>
  <c r="BB16" i="24"/>
  <c r="BA16" i="24"/>
  <c r="AZ16" i="24"/>
  <c r="AY16" i="24"/>
  <c r="AX16" i="24"/>
  <c r="AW16" i="24"/>
  <c r="AV16" i="24"/>
  <c r="AU16" i="24"/>
  <c r="AT16" i="24"/>
  <c r="AS16" i="24"/>
  <c r="AR16" i="24"/>
  <c r="AQ16" i="24"/>
  <c r="AP16" i="24"/>
  <c r="AO16" i="24"/>
  <c r="AN16" i="24"/>
  <c r="AM16" i="24"/>
  <c r="AL16" i="24"/>
  <c r="AK16" i="24"/>
  <c r="AJ16" i="24"/>
  <c r="AI16" i="24"/>
  <c r="AH16" i="24"/>
  <c r="AG16" i="24"/>
  <c r="AF16" i="24"/>
  <c r="AE16" i="24"/>
  <c r="AD16" i="24"/>
  <c r="AC16" i="24"/>
  <c r="AB16" i="24"/>
  <c r="AA16" i="24"/>
  <c r="Z16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BE16" i="24" s="1"/>
  <c r="J16" i="24"/>
  <c r="I16" i="24"/>
  <c r="H16" i="24"/>
  <c r="G16" i="24"/>
  <c r="F16" i="24"/>
  <c r="E16" i="24"/>
  <c r="D16" i="24"/>
  <c r="C16" i="24"/>
  <c r="B16" i="24"/>
  <c r="BC15" i="24"/>
  <c r="BB15" i="24"/>
  <c r="BA15" i="24"/>
  <c r="AZ15" i="24"/>
  <c r="AY15" i="24"/>
  <c r="AX15" i="24"/>
  <c r="AW15" i="24"/>
  <c r="AV15" i="24"/>
  <c r="AU15" i="24"/>
  <c r="AT15" i="24"/>
  <c r="AS15" i="24"/>
  <c r="AR15" i="24"/>
  <c r="AQ15" i="24"/>
  <c r="AP15" i="24"/>
  <c r="AO15" i="24"/>
  <c r="AN15" i="24"/>
  <c r="AM15" i="24"/>
  <c r="AL15" i="24"/>
  <c r="AK15" i="24"/>
  <c r="AJ15" i="24"/>
  <c r="AI15" i="24"/>
  <c r="AH15" i="24"/>
  <c r="AG15" i="24"/>
  <c r="AF15" i="24"/>
  <c r="AE15" i="24"/>
  <c r="AD15" i="24"/>
  <c r="AC15" i="24"/>
  <c r="AB15" i="24"/>
  <c r="AA15" i="24"/>
  <c r="Z15" i="24"/>
  <c r="Y15" i="24"/>
  <c r="X15" i="24"/>
  <c r="W15" i="24"/>
  <c r="V15" i="24"/>
  <c r="U15" i="24"/>
  <c r="T15" i="24"/>
  <c r="S15" i="24"/>
  <c r="R15" i="24"/>
  <c r="Q15" i="24"/>
  <c r="P15" i="24"/>
  <c r="O15" i="24"/>
  <c r="N15" i="24"/>
  <c r="M15" i="24"/>
  <c r="BE15" i="24" s="1"/>
  <c r="L15" i="24"/>
  <c r="K15" i="24"/>
  <c r="J15" i="24"/>
  <c r="I15" i="24"/>
  <c r="H15" i="24"/>
  <c r="G15" i="24"/>
  <c r="F15" i="24"/>
  <c r="E15" i="24"/>
  <c r="BJ15" i="24" s="1"/>
  <c r="D15" i="24"/>
  <c r="C15" i="24"/>
  <c r="B15" i="24"/>
  <c r="BC14" i="24"/>
  <c r="BB14" i="24"/>
  <c r="BA14" i="24"/>
  <c r="AZ14" i="24"/>
  <c r="AY14" i="24"/>
  <c r="AX14" i="24"/>
  <c r="AW14" i="24"/>
  <c r="AV14" i="24"/>
  <c r="AU14" i="24"/>
  <c r="AT14" i="24"/>
  <c r="AS14" i="24"/>
  <c r="AR14" i="24"/>
  <c r="AQ14" i="24"/>
  <c r="AP14" i="24"/>
  <c r="AO14" i="24"/>
  <c r="AN14" i="24"/>
  <c r="AM14" i="24"/>
  <c r="AL14" i="24"/>
  <c r="AK14" i="24"/>
  <c r="AJ14" i="24"/>
  <c r="AI14" i="24"/>
  <c r="AH14" i="24"/>
  <c r="AG14" i="24"/>
  <c r="AF14" i="24"/>
  <c r="AE14" i="24"/>
  <c r="AD14" i="24"/>
  <c r="AC14" i="24"/>
  <c r="AB14" i="24"/>
  <c r="AA14" i="24"/>
  <c r="Z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BE14" i="24" s="1"/>
  <c r="J14" i="24"/>
  <c r="I14" i="24"/>
  <c r="H14" i="24"/>
  <c r="G14" i="24"/>
  <c r="F14" i="24"/>
  <c r="E14" i="24"/>
  <c r="D14" i="24"/>
  <c r="C14" i="24"/>
  <c r="BH14" i="24" s="1"/>
  <c r="B14" i="24"/>
  <c r="BC13" i="24"/>
  <c r="BB13" i="24"/>
  <c r="BA13" i="24"/>
  <c r="AZ13" i="24"/>
  <c r="AY13" i="24"/>
  <c r="AX13" i="24"/>
  <c r="AW13" i="24"/>
  <c r="AV13" i="24"/>
  <c r="AU13" i="24"/>
  <c r="AT13" i="24"/>
  <c r="AS13" i="24"/>
  <c r="AR13" i="24"/>
  <c r="AQ13" i="24"/>
  <c r="AP13" i="24"/>
  <c r="AO13" i="24"/>
  <c r="AN13" i="24"/>
  <c r="AM13" i="24"/>
  <c r="AL13" i="24"/>
  <c r="AK13" i="24"/>
  <c r="AJ13" i="24"/>
  <c r="AI13" i="24"/>
  <c r="AH13" i="24"/>
  <c r="AG13" i="24"/>
  <c r="AF13" i="24"/>
  <c r="AE13" i="24"/>
  <c r="AD13" i="24"/>
  <c r="AC13" i="24"/>
  <c r="AB13" i="24"/>
  <c r="AA13" i="24"/>
  <c r="Z13" i="24"/>
  <c r="Y13" i="24"/>
  <c r="X13" i="24"/>
  <c r="W13" i="24"/>
  <c r="V13" i="24"/>
  <c r="U13" i="24"/>
  <c r="T13" i="24"/>
  <c r="S13" i="24"/>
  <c r="R13" i="24"/>
  <c r="Q13" i="24"/>
  <c r="P13" i="24"/>
  <c r="O13" i="24"/>
  <c r="N13" i="24"/>
  <c r="M13" i="24"/>
  <c r="BE13" i="24" s="1"/>
  <c r="L13" i="24"/>
  <c r="K13" i="24"/>
  <c r="J13" i="24"/>
  <c r="I13" i="24"/>
  <c r="H13" i="24"/>
  <c r="G13" i="24"/>
  <c r="F13" i="24"/>
  <c r="E13" i="24"/>
  <c r="BJ13" i="24" s="1"/>
  <c r="D13" i="24"/>
  <c r="C13" i="24"/>
  <c r="B13" i="24"/>
  <c r="BC12" i="24"/>
  <c r="BB12" i="24"/>
  <c r="BA12" i="24"/>
  <c r="AZ12" i="24"/>
  <c r="AY12" i="24"/>
  <c r="AX12" i="24"/>
  <c r="AW12" i="24"/>
  <c r="AV12" i="24"/>
  <c r="AU12" i="24"/>
  <c r="AT12" i="24"/>
  <c r="AS12" i="24"/>
  <c r="AR12" i="24"/>
  <c r="AQ12" i="24"/>
  <c r="AP12" i="24"/>
  <c r="AO12" i="24"/>
  <c r="AN12" i="24"/>
  <c r="AM12" i="24"/>
  <c r="AL12" i="24"/>
  <c r="AK12" i="24"/>
  <c r="AJ12" i="24"/>
  <c r="AI12" i="24"/>
  <c r="AH12" i="24"/>
  <c r="AG12" i="24"/>
  <c r="AF12" i="24"/>
  <c r="AE12" i="24"/>
  <c r="AD12" i="24"/>
  <c r="AC12" i="24"/>
  <c r="AB12" i="24"/>
  <c r="AA12" i="24"/>
  <c r="Z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BE12" i="24" s="1"/>
  <c r="J12" i="24"/>
  <c r="I12" i="24"/>
  <c r="H12" i="24"/>
  <c r="G12" i="24"/>
  <c r="F12" i="24"/>
  <c r="E12" i="24"/>
  <c r="D12" i="24"/>
  <c r="C12" i="24"/>
  <c r="BH12" i="24" s="1"/>
  <c r="B12" i="24"/>
  <c r="BC11" i="24"/>
  <c r="BB11" i="24"/>
  <c r="BA11" i="24"/>
  <c r="AZ11" i="24"/>
  <c r="AY11" i="24"/>
  <c r="AX11" i="24"/>
  <c r="AW11" i="24"/>
  <c r="AV11" i="24"/>
  <c r="AU11" i="24"/>
  <c r="AT11" i="24"/>
  <c r="AS11" i="24"/>
  <c r="AR11" i="24"/>
  <c r="AQ11" i="24"/>
  <c r="AP11" i="24"/>
  <c r="AO11" i="24"/>
  <c r="AN11" i="24"/>
  <c r="AM11" i="24"/>
  <c r="AL11" i="24"/>
  <c r="AK11" i="24"/>
  <c r="AJ11" i="24"/>
  <c r="AI11" i="24"/>
  <c r="AH11" i="24"/>
  <c r="AG11" i="24"/>
  <c r="AF11" i="24"/>
  <c r="AE11" i="24"/>
  <c r="AD11" i="24"/>
  <c r="AC11" i="24"/>
  <c r="AB11" i="24"/>
  <c r="AA11" i="24"/>
  <c r="Z11" i="24"/>
  <c r="Y11" i="24"/>
  <c r="X11" i="24"/>
  <c r="W11" i="24"/>
  <c r="V11" i="24"/>
  <c r="U11" i="24"/>
  <c r="T11" i="24"/>
  <c r="S11" i="24"/>
  <c r="R11" i="24"/>
  <c r="Q11" i="24"/>
  <c r="P11" i="24"/>
  <c r="O11" i="24"/>
  <c r="N11" i="24"/>
  <c r="M11" i="24"/>
  <c r="BE11" i="24" s="1"/>
  <c r="L11" i="24"/>
  <c r="K11" i="24"/>
  <c r="J11" i="24"/>
  <c r="I11" i="24"/>
  <c r="H11" i="24"/>
  <c r="G11" i="24"/>
  <c r="F11" i="24"/>
  <c r="E11" i="24"/>
  <c r="BJ11" i="24" s="1"/>
  <c r="D11" i="24"/>
  <c r="C11" i="24"/>
  <c r="B11" i="24"/>
  <c r="BC10" i="24"/>
  <c r="BB10" i="24"/>
  <c r="BA10" i="24"/>
  <c r="AZ10" i="24"/>
  <c r="AY10" i="24"/>
  <c r="AX10" i="24"/>
  <c r="AW10" i="24"/>
  <c r="AV10" i="24"/>
  <c r="AU10" i="24"/>
  <c r="AT10" i="24"/>
  <c r="AS10" i="24"/>
  <c r="AR10" i="24"/>
  <c r="AQ10" i="24"/>
  <c r="AP10" i="24"/>
  <c r="AO10" i="24"/>
  <c r="AN10" i="24"/>
  <c r="AM10" i="24"/>
  <c r="AL10" i="24"/>
  <c r="AK10" i="24"/>
  <c r="AJ10" i="24"/>
  <c r="AI10" i="24"/>
  <c r="AH10" i="24"/>
  <c r="AG10" i="24"/>
  <c r="AF10" i="24"/>
  <c r="AE10" i="24"/>
  <c r="AD10" i="24"/>
  <c r="AC10" i="24"/>
  <c r="AB10" i="24"/>
  <c r="AA10" i="24"/>
  <c r="Z10" i="24"/>
  <c r="Y10" i="24"/>
  <c r="X10" i="24"/>
  <c r="W10" i="24"/>
  <c r="V10" i="24"/>
  <c r="U10" i="24"/>
  <c r="T10" i="24"/>
  <c r="S10" i="24"/>
  <c r="R10" i="24"/>
  <c r="Q10" i="24"/>
  <c r="P10" i="24"/>
  <c r="O10" i="24"/>
  <c r="N10" i="24"/>
  <c r="M10" i="24"/>
  <c r="L10" i="24"/>
  <c r="K10" i="24"/>
  <c r="BE10" i="24" s="1"/>
  <c r="J10" i="24"/>
  <c r="I10" i="24"/>
  <c r="H10" i="24"/>
  <c r="G10" i="24"/>
  <c r="F10" i="24"/>
  <c r="E10" i="24"/>
  <c r="D10" i="24"/>
  <c r="C10" i="24"/>
  <c r="BH10" i="24" s="1"/>
  <c r="B10" i="24"/>
  <c r="BC9" i="24"/>
  <c r="BB9" i="24"/>
  <c r="BA9" i="24"/>
  <c r="AZ9" i="24"/>
  <c r="AY9" i="24"/>
  <c r="AX9" i="24"/>
  <c r="AW9" i="24"/>
  <c r="AV9" i="24"/>
  <c r="AU9" i="24"/>
  <c r="AT9" i="24"/>
  <c r="AS9" i="24"/>
  <c r="AR9" i="24"/>
  <c r="AQ9" i="24"/>
  <c r="AP9" i="24"/>
  <c r="AO9" i="24"/>
  <c r="AN9" i="24"/>
  <c r="AM9" i="24"/>
  <c r="AL9" i="24"/>
  <c r="AK9" i="24"/>
  <c r="AJ9" i="24"/>
  <c r="AI9" i="24"/>
  <c r="AH9" i="24"/>
  <c r="AG9" i="24"/>
  <c r="AF9" i="24"/>
  <c r="AE9" i="24"/>
  <c r="AD9" i="24"/>
  <c r="AC9" i="24"/>
  <c r="AB9" i="24"/>
  <c r="AA9" i="24"/>
  <c r="Z9" i="24"/>
  <c r="Y9" i="24"/>
  <c r="X9" i="24"/>
  <c r="W9" i="24"/>
  <c r="V9" i="24"/>
  <c r="U9" i="24"/>
  <c r="T9" i="24"/>
  <c r="S9" i="24"/>
  <c r="R9" i="24"/>
  <c r="Q9" i="24"/>
  <c r="P9" i="24"/>
  <c r="O9" i="24"/>
  <c r="N9" i="24"/>
  <c r="M9" i="24"/>
  <c r="BE9" i="24" s="1"/>
  <c r="L9" i="24"/>
  <c r="K9" i="24"/>
  <c r="J9" i="24"/>
  <c r="I9" i="24"/>
  <c r="H9" i="24"/>
  <c r="G9" i="24"/>
  <c r="F9" i="24"/>
  <c r="E9" i="24"/>
  <c r="BJ9" i="24" s="1"/>
  <c r="D9" i="24"/>
  <c r="C9" i="24"/>
  <c r="B9" i="24"/>
  <c r="BC8" i="24"/>
  <c r="BB8" i="24"/>
  <c r="BA8" i="24"/>
  <c r="AZ8" i="24"/>
  <c r="AY8" i="24"/>
  <c r="AX8" i="24"/>
  <c r="AW8" i="24"/>
  <c r="AV8" i="24"/>
  <c r="AU8" i="24"/>
  <c r="AT8" i="24"/>
  <c r="AS8" i="24"/>
  <c r="AR8" i="24"/>
  <c r="AQ8" i="24"/>
  <c r="AP8" i="24"/>
  <c r="AO8" i="24"/>
  <c r="AN8" i="24"/>
  <c r="AM8" i="24"/>
  <c r="AL8" i="24"/>
  <c r="AK8" i="24"/>
  <c r="AJ8" i="24"/>
  <c r="AI8" i="24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L8" i="24"/>
  <c r="K8" i="24"/>
  <c r="BE8" i="24" s="1"/>
  <c r="J8" i="24"/>
  <c r="I8" i="24"/>
  <c r="H8" i="24"/>
  <c r="G8" i="24"/>
  <c r="F8" i="24"/>
  <c r="E8" i="24"/>
  <c r="D8" i="24"/>
  <c r="C8" i="24"/>
  <c r="BH8" i="24" s="1"/>
  <c r="B8" i="24"/>
  <c r="BC7" i="24"/>
  <c r="BB7" i="24"/>
  <c r="BA7" i="24"/>
  <c r="AZ7" i="24"/>
  <c r="AY7" i="24"/>
  <c r="AX7" i="24"/>
  <c r="AW7" i="24"/>
  <c r="AV7" i="24"/>
  <c r="AU7" i="24"/>
  <c r="AT7" i="24"/>
  <c r="AS7" i="24"/>
  <c r="AR7" i="24"/>
  <c r="AQ7" i="24"/>
  <c r="AP7" i="24"/>
  <c r="AO7" i="24"/>
  <c r="AN7" i="24"/>
  <c r="AM7" i="24"/>
  <c r="AL7" i="24"/>
  <c r="AK7" i="24"/>
  <c r="AJ7" i="24"/>
  <c r="AI7" i="24"/>
  <c r="AH7" i="24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N7" i="24"/>
  <c r="M7" i="24"/>
  <c r="BE7" i="24" s="1"/>
  <c r="L7" i="24"/>
  <c r="K7" i="24"/>
  <c r="J7" i="24"/>
  <c r="I7" i="24"/>
  <c r="H7" i="24"/>
  <c r="G7" i="24"/>
  <c r="F7" i="24"/>
  <c r="E7" i="24"/>
  <c r="BJ7" i="24" s="1"/>
  <c r="D7" i="24"/>
  <c r="C7" i="24"/>
  <c r="B7" i="24"/>
  <c r="BC6" i="24"/>
  <c r="BB6" i="24"/>
  <c r="BA6" i="24"/>
  <c r="AZ6" i="24"/>
  <c r="AY6" i="24"/>
  <c r="AX6" i="24"/>
  <c r="AW6" i="24"/>
  <c r="AV6" i="24"/>
  <c r="AU6" i="24"/>
  <c r="AT6" i="24"/>
  <c r="AS6" i="24"/>
  <c r="AR6" i="24"/>
  <c r="AQ6" i="24"/>
  <c r="AP6" i="24"/>
  <c r="AO6" i="24"/>
  <c r="AN6" i="24"/>
  <c r="AM6" i="24"/>
  <c r="AL6" i="24"/>
  <c r="AK6" i="24"/>
  <c r="AJ6" i="24"/>
  <c r="AI6" i="24"/>
  <c r="AH6" i="24"/>
  <c r="AG6" i="24"/>
  <c r="AF6" i="24"/>
  <c r="AE6" i="24"/>
  <c r="AD6" i="24"/>
  <c r="AC6" i="24"/>
  <c r="AB6" i="24"/>
  <c r="AA6" i="24"/>
  <c r="Z6" i="24"/>
  <c r="Y6" i="24"/>
  <c r="X6" i="24"/>
  <c r="W6" i="24"/>
  <c r="V6" i="24"/>
  <c r="U6" i="24"/>
  <c r="T6" i="24"/>
  <c r="S6" i="24"/>
  <c r="R6" i="24"/>
  <c r="Q6" i="24"/>
  <c r="P6" i="24"/>
  <c r="O6" i="24"/>
  <c r="N6" i="24"/>
  <c r="M6" i="24"/>
  <c r="L6" i="24"/>
  <c r="K6" i="24"/>
  <c r="BE6" i="24" s="1"/>
  <c r="J6" i="24"/>
  <c r="I6" i="24"/>
  <c r="H6" i="24"/>
  <c r="G6" i="24"/>
  <c r="F6" i="24"/>
  <c r="E6" i="24"/>
  <c r="D6" i="24"/>
  <c r="C6" i="24"/>
  <c r="BH6" i="24" s="1"/>
  <c r="B6" i="24"/>
  <c r="G25" i="24" l="1"/>
  <c r="BB7" i="7" s="1"/>
  <c r="BB6" i="7"/>
  <c r="BH11" i="24"/>
  <c r="BD22" i="24"/>
  <c r="BE22" i="24"/>
  <c r="BH22" i="24"/>
  <c r="BI22" i="24"/>
  <c r="BG23" i="24"/>
  <c r="BJ19" i="24"/>
  <c r="BD20" i="24"/>
  <c r="BI20" i="24"/>
  <c r="BH20" i="24"/>
  <c r="BJ20" i="24"/>
  <c r="BJ46" i="24"/>
  <c r="BK41" i="24"/>
  <c r="BH41" i="24"/>
  <c r="BK36" i="24"/>
  <c r="BI36" i="24"/>
  <c r="BD36" i="24"/>
  <c r="BD26" i="24"/>
  <c r="BI16" i="24"/>
  <c r="BD16" i="24"/>
  <c r="BJ16" i="24"/>
  <c r="BD18" i="24"/>
  <c r="BJ18" i="24"/>
  <c r="BI18" i="24"/>
  <c r="BH16" i="24"/>
  <c r="BH18" i="24"/>
  <c r="BG36" i="24"/>
  <c r="BE36" i="24"/>
  <c r="BJ6" i="24"/>
  <c r="BI6" i="24"/>
  <c r="BD6" i="24"/>
  <c r="BI8" i="24"/>
  <c r="BD8" i="24"/>
  <c r="BJ8" i="24"/>
  <c r="BD10" i="24"/>
  <c r="BJ10" i="24"/>
  <c r="BI10" i="24"/>
  <c r="BI12" i="24"/>
  <c r="BJ12" i="24"/>
  <c r="BD12" i="24"/>
  <c r="BI14" i="24"/>
  <c r="BD14" i="24"/>
  <c r="BJ14" i="24"/>
  <c r="BH36" i="24"/>
  <c r="J64" i="24"/>
  <c r="BK7" i="24"/>
  <c r="J66" i="24"/>
  <c r="BG9" i="24"/>
  <c r="J70" i="24"/>
  <c r="BG13" i="24"/>
  <c r="J72" i="24"/>
  <c r="BK15" i="24"/>
  <c r="J74" i="24"/>
  <c r="BG17" i="24"/>
  <c r="BK17" i="24"/>
  <c r="BG19" i="24"/>
  <c r="BG41" i="24"/>
  <c r="BE41" i="24"/>
  <c r="B54" i="24"/>
  <c r="J53" i="24"/>
  <c r="BD53" i="24" s="1"/>
  <c r="BH13" i="24"/>
  <c r="BH15" i="24"/>
  <c r="BH17" i="24"/>
  <c r="J78" i="24"/>
  <c r="BI21" i="24"/>
  <c r="BD21" i="24"/>
  <c r="BH21" i="24"/>
  <c r="BJ21" i="24"/>
  <c r="J80" i="24"/>
  <c r="BI23" i="24"/>
  <c r="BD23" i="24"/>
  <c r="BH23" i="24"/>
  <c r="BJ23" i="24"/>
  <c r="B34" i="24"/>
  <c r="J33" i="24"/>
  <c r="BE61" i="24"/>
  <c r="O63" i="24"/>
  <c r="BI46" i="24"/>
  <c r="BE46" i="24"/>
  <c r="BG7" i="24"/>
  <c r="BK9" i="24"/>
  <c r="J68" i="24"/>
  <c r="BG11" i="24"/>
  <c r="BK11" i="24"/>
  <c r="BK13" i="24"/>
  <c r="BG15" i="24"/>
  <c r="J76" i="24"/>
  <c r="BI19" i="24"/>
  <c r="BH19" i="24"/>
  <c r="B28" i="24"/>
  <c r="J27" i="24"/>
  <c r="B38" i="24"/>
  <c r="J37" i="24"/>
  <c r="BK37" i="24" s="1"/>
  <c r="BH7" i="24"/>
  <c r="BH9" i="24"/>
  <c r="J63" i="24"/>
  <c r="BG6" i="24"/>
  <c r="BK6" i="24"/>
  <c r="BD7" i="24"/>
  <c r="BI7" i="24"/>
  <c r="J65" i="24"/>
  <c r="BG8" i="24"/>
  <c r="BL8" i="24" s="1"/>
  <c r="BK8" i="24"/>
  <c r="BD9" i="24"/>
  <c r="BI9" i="24"/>
  <c r="J67" i="24"/>
  <c r="BG10" i="24"/>
  <c r="BK10" i="24"/>
  <c r="BD11" i="24"/>
  <c r="BI11" i="24"/>
  <c r="J69" i="24"/>
  <c r="BG12" i="24"/>
  <c r="BK12" i="24"/>
  <c r="BD13" i="24"/>
  <c r="BI13" i="24"/>
  <c r="J71" i="24"/>
  <c r="BG14" i="24"/>
  <c r="BK14" i="24"/>
  <c r="BD15" i="24"/>
  <c r="BI15" i="24"/>
  <c r="J73" i="24"/>
  <c r="BG16" i="24"/>
  <c r="BK16" i="24"/>
  <c r="BD17" i="24"/>
  <c r="BI17" i="24"/>
  <c r="J75" i="24"/>
  <c r="BG18" i="24"/>
  <c r="BK18" i="24"/>
  <c r="BD19" i="24"/>
  <c r="BK19" i="24"/>
  <c r="BK21" i="24"/>
  <c r="BK23" i="24"/>
  <c r="J88" i="24"/>
  <c r="BD31" i="24"/>
  <c r="BJ36" i="24"/>
  <c r="BE38" i="24"/>
  <c r="BI41" i="24"/>
  <c r="BG46" i="24"/>
  <c r="BK46" i="24"/>
  <c r="T63" i="24"/>
  <c r="AN63" i="24"/>
  <c r="J77" i="24"/>
  <c r="BG20" i="24"/>
  <c r="BK20" i="24"/>
  <c r="J79" i="24"/>
  <c r="BG22" i="24"/>
  <c r="BK22" i="24"/>
  <c r="J32" i="24"/>
  <c r="BJ41" i="24"/>
  <c r="J43" i="24"/>
  <c r="BH43" i="24" s="1"/>
  <c r="B44" i="24"/>
  <c r="BH46" i="24"/>
  <c r="Y63" i="24"/>
  <c r="AS63" i="24"/>
  <c r="BD41" i="24"/>
  <c r="J42" i="24"/>
  <c r="BG42" i="24" s="1"/>
  <c r="BD51" i="24"/>
  <c r="BD56" i="24"/>
  <c r="BD61" i="24"/>
  <c r="J103" i="24"/>
  <c r="J47" i="24"/>
  <c r="J104" i="24" s="1"/>
  <c r="B48" i="24"/>
  <c r="J52" i="24"/>
  <c r="J109" i="24" s="1"/>
  <c r="J57" i="24"/>
  <c r="BD57" i="24" s="1"/>
  <c r="B58" i="24"/>
  <c r="BL15" i="24" l="1"/>
  <c r="BL21" i="24"/>
  <c r="BL23" i="24"/>
  <c r="BL16" i="24"/>
  <c r="BL20" i="24"/>
  <c r="BH42" i="24"/>
  <c r="BJ43" i="24"/>
  <c r="BD43" i="24"/>
  <c r="J100" i="24"/>
  <c r="BL41" i="24"/>
  <c r="BJ42" i="24"/>
  <c r="BI42" i="24"/>
  <c r="J99" i="24"/>
  <c r="BK42" i="24"/>
  <c r="BI43" i="24"/>
  <c r="BG43" i="24"/>
  <c r="BD42" i="24"/>
  <c r="BK43" i="24"/>
  <c r="BH37" i="24"/>
  <c r="J94" i="24"/>
  <c r="BD37" i="24"/>
  <c r="J90" i="24"/>
  <c r="BD33" i="24"/>
  <c r="BD32" i="24"/>
  <c r="BD27" i="24"/>
  <c r="J84" i="24"/>
  <c r="J114" i="24"/>
  <c r="BL46" i="24"/>
  <c r="BL6" i="24"/>
  <c r="B55" i="24"/>
  <c r="J54" i="24"/>
  <c r="J111" i="24" s="1"/>
  <c r="BL9" i="24"/>
  <c r="B49" i="24"/>
  <c r="J48" i="24"/>
  <c r="J105" i="24" s="1"/>
  <c r="BL12" i="24"/>
  <c r="BJ37" i="24"/>
  <c r="BI37" i="24"/>
  <c r="BL7" i="24"/>
  <c r="J34" i="24"/>
  <c r="B35" i="24"/>
  <c r="J110" i="24"/>
  <c r="BG37" i="24"/>
  <c r="BL36" i="24"/>
  <c r="BD52" i="24"/>
  <c r="B45" i="24"/>
  <c r="J44" i="24"/>
  <c r="BI44" i="24" s="1"/>
  <c r="BL22" i="24"/>
  <c r="BL14" i="24"/>
  <c r="BL19" i="24"/>
  <c r="B59" i="24"/>
  <c r="J58" i="24"/>
  <c r="J115" i="24" s="1"/>
  <c r="BD58" i="24"/>
  <c r="BD47" i="24"/>
  <c r="J89" i="24"/>
  <c r="BL18" i="24"/>
  <c r="BL10" i="24"/>
  <c r="J38" i="24"/>
  <c r="BK38" i="24" s="1"/>
  <c r="B39" i="24"/>
  <c r="J28" i="24"/>
  <c r="J85" i="24" s="1"/>
  <c r="B29" i="24"/>
  <c r="BL11" i="24"/>
  <c r="BL17" i="24"/>
  <c r="BL13" i="24"/>
  <c r="BD54" i="24" l="1"/>
  <c r="BD48" i="24"/>
  <c r="BL42" i="24"/>
  <c r="BD38" i="24"/>
  <c r="J101" i="24"/>
  <c r="BL43" i="24"/>
  <c r="BH44" i="24"/>
  <c r="BJ38" i="24"/>
  <c r="BJ44" i="24"/>
  <c r="J95" i="24"/>
  <c r="J91" i="24"/>
  <c r="BD34" i="24"/>
  <c r="BD28" i="24"/>
  <c r="B60" i="24"/>
  <c r="J59" i="24"/>
  <c r="J116" i="24" s="1"/>
  <c r="BD59" i="24"/>
  <c r="J45" i="24"/>
  <c r="J102" i="24" s="1"/>
  <c r="J55" i="24"/>
  <c r="J112" i="24" s="1"/>
  <c r="B40" i="24"/>
  <c r="J39" i="24"/>
  <c r="BG39" i="24" s="1"/>
  <c r="B30" i="24"/>
  <c r="J29" i="24"/>
  <c r="J86" i="24" s="1"/>
  <c r="BH38" i="24"/>
  <c r="BG38" i="24"/>
  <c r="BG44" i="24"/>
  <c r="BD44" i="24"/>
  <c r="BI38" i="24"/>
  <c r="BK44" i="24"/>
  <c r="BL37" i="24"/>
  <c r="J35" i="24"/>
  <c r="BD35" i="24" s="1"/>
  <c r="B50" i="24"/>
  <c r="J49" i="24"/>
  <c r="J106" i="24" s="1"/>
  <c r="BD55" i="24" l="1"/>
  <c r="BD49" i="24"/>
  <c r="J92" i="24"/>
  <c r="BD29" i="24"/>
  <c r="J96" i="24"/>
  <c r="BJ39" i="24"/>
  <c r="BD39" i="24"/>
  <c r="BD45" i="24"/>
  <c r="BG45" i="24"/>
  <c r="J30" i="24"/>
  <c r="BK39" i="24"/>
  <c r="BI39" i="24"/>
  <c r="BI45" i="24"/>
  <c r="BK45" i="24"/>
  <c r="J60" i="24"/>
  <c r="BD60" i="24" s="1"/>
  <c r="BL38" i="24"/>
  <c r="BH39" i="24"/>
  <c r="BH45" i="24"/>
  <c r="J50" i="24"/>
  <c r="J107" i="24" s="1"/>
  <c r="BL44" i="24"/>
  <c r="J40" i="24"/>
  <c r="J97" i="24" s="1"/>
  <c r="BJ45" i="24"/>
  <c r="BD50" i="24" l="1"/>
  <c r="J117" i="24"/>
  <c r="BL39" i="24"/>
  <c r="BH40" i="24"/>
  <c r="BD30" i="24"/>
  <c r="J87" i="24"/>
  <c r="BG40" i="24"/>
  <c r="BD40" i="24"/>
  <c r="BK40" i="24"/>
  <c r="BI40" i="24"/>
  <c r="BL45" i="24"/>
  <c r="BJ40" i="24"/>
  <c r="BL40" i="24" l="1"/>
  <c r="I118" i="25"/>
  <c r="I117" i="25"/>
  <c r="I116" i="25"/>
  <c r="I115" i="25"/>
  <c r="I114" i="25"/>
  <c r="I113" i="25"/>
  <c r="I112" i="25"/>
  <c r="I111" i="25"/>
  <c r="I110" i="25"/>
  <c r="I109" i="25"/>
  <c r="I108" i="25"/>
  <c r="I107" i="25"/>
  <c r="I106" i="25"/>
  <c r="I105" i="25"/>
  <c r="I104" i="25"/>
  <c r="I103" i="25"/>
  <c r="I102" i="25"/>
  <c r="I101" i="25"/>
  <c r="I100" i="25"/>
  <c r="I99" i="25"/>
  <c r="I98" i="25"/>
  <c r="I97" i="25"/>
  <c r="I96" i="25"/>
  <c r="I95" i="25"/>
  <c r="I94" i="25"/>
  <c r="I93" i="25"/>
  <c r="I92" i="25"/>
  <c r="I91" i="25"/>
  <c r="I90" i="25"/>
  <c r="I89" i="25"/>
  <c r="I88" i="25"/>
  <c r="I87" i="25"/>
  <c r="I86" i="25"/>
  <c r="I85" i="25"/>
  <c r="I84" i="25"/>
  <c r="I83" i="25"/>
  <c r="I82" i="25"/>
  <c r="I81" i="25"/>
  <c r="I80" i="25"/>
  <c r="I79" i="25"/>
  <c r="I78" i="25"/>
  <c r="I77" i="25"/>
  <c r="I76" i="25"/>
  <c r="I75" i="25"/>
  <c r="I74" i="25"/>
  <c r="I73" i="25"/>
  <c r="I72" i="25"/>
  <c r="I71" i="25"/>
  <c r="I70" i="25"/>
  <c r="I69" i="25"/>
  <c r="I68" i="25"/>
  <c r="I67" i="25"/>
  <c r="I66" i="25"/>
  <c r="I65" i="25"/>
  <c r="I64" i="25"/>
  <c r="I63" i="25"/>
  <c r="BC61" i="25"/>
  <c r="BB61" i="25"/>
  <c r="BA61" i="25"/>
  <c r="AZ61" i="25"/>
  <c r="AY61" i="25"/>
  <c r="BC63" i="25" s="1"/>
  <c r="AX61" i="25"/>
  <c r="AW61" i="25"/>
  <c r="AV61" i="25"/>
  <c r="AU61" i="25"/>
  <c r="AX63" i="25" s="1"/>
  <c r="AT61" i="25"/>
  <c r="AS61" i="25"/>
  <c r="AR61" i="25"/>
  <c r="AQ61" i="25"/>
  <c r="AP61" i="25"/>
  <c r="AO61" i="25"/>
  <c r="AN61" i="25"/>
  <c r="AM61" i="25"/>
  <c r="AL61" i="25"/>
  <c r="AK61" i="25"/>
  <c r="AJ61" i="25"/>
  <c r="AI61" i="25"/>
  <c r="AH61" i="25"/>
  <c r="AG61" i="25"/>
  <c r="AF61" i="25"/>
  <c r="AE61" i="25"/>
  <c r="AI63" i="25" s="1"/>
  <c r="AD61" i="25"/>
  <c r="AC61" i="25"/>
  <c r="AB61" i="25"/>
  <c r="AA61" i="25"/>
  <c r="AD63" i="25" s="1"/>
  <c r="Z61" i="25"/>
  <c r="Y61" i="25"/>
  <c r="X61" i="25"/>
  <c r="W61" i="25"/>
  <c r="V61" i="25"/>
  <c r="U61" i="25"/>
  <c r="T61" i="25"/>
  <c r="S61" i="25"/>
  <c r="R61" i="25"/>
  <c r="Q61" i="25"/>
  <c r="P61" i="25"/>
  <c r="O61" i="25"/>
  <c r="N61" i="25"/>
  <c r="M61" i="25"/>
  <c r="L61" i="25"/>
  <c r="K61" i="25"/>
  <c r="J61" i="25"/>
  <c r="J118" i="25" s="1"/>
  <c r="BC60" i="25"/>
  <c r="BB60" i="25"/>
  <c r="BA60" i="25"/>
  <c r="AZ60" i="25"/>
  <c r="AY60" i="25"/>
  <c r="AX60" i="25"/>
  <c r="AW60" i="25"/>
  <c r="AV60" i="25"/>
  <c r="AU60" i="25"/>
  <c r="AT60" i="25"/>
  <c r="AS60" i="25"/>
  <c r="AR60" i="25"/>
  <c r="AQ60" i="25"/>
  <c r="AP60" i="25"/>
  <c r="AO60" i="25"/>
  <c r="AN60" i="25"/>
  <c r="AM60" i="25"/>
  <c r="AL60" i="25"/>
  <c r="AK60" i="25"/>
  <c r="AJ60" i="25"/>
  <c r="AI60" i="25"/>
  <c r="AH60" i="25"/>
  <c r="AG60" i="25"/>
  <c r="AF60" i="25"/>
  <c r="AE60" i="25"/>
  <c r="AD60" i="25"/>
  <c r="AC60" i="25"/>
  <c r="AB60" i="25"/>
  <c r="AA60" i="25"/>
  <c r="Z60" i="25"/>
  <c r="Y60" i="25"/>
  <c r="X60" i="25"/>
  <c r="W60" i="25"/>
  <c r="V60" i="25"/>
  <c r="U60" i="25"/>
  <c r="T60" i="25"/>
  <c r="S60" i="25"/>
  <c r="R60" i="25"/>
  <c r="Q60" i="25"/>
  <c r="P60" i="25"/>
  <c r="O60" i="25"/>
  <c r="N60" i="25"/>
  <c r="M60" i="25"/>
  <c r="L60" i="25"/>
  <c r="K60" i="25"/>
  <c r="BE60" i="25" s="1"/>
  <c r="BC59" i="25"/>
  <c r="BB59" i="25"/>
  <c r="BA59" i="25"/>
  <c r="AZ59" i="25"/>
  <c r="AY59" i="25"/>
  <c r="AX59" i="25"/>
  <c r="AW59" i="25"/>
  <c r="AV59" i="25"/>
  <c r="AU59" i="25"/>
  <c r="AT59" i="25"/>
  <c r="AS59" i="25"/>
  <c r="AR59" i="25"/>
  <c r="AQ59" i="25"/>
  <c r="AP59" i="25"/>
  <c r="AO59" i="25"/>
  <c r="AN59" i="25"/>
  <c r="AM59" i="25"/>
  <c r="AL59" i="25"/>
  <c r="AK59" i="25"/>
  <c r="AJ59" i="25"/>
  <c r="AI59" i="25"/>
  <c r="AH59" i="25"/>
  <c r="AG59" i="25"/>
  <c r="AF59" i="25"/>
  <c r="AE59" i="25"/>
  <c r="AD59" i="25"/>
  <c r="AC59" i="25"/>
  <c r="AB59" i="25"/>
  <c r="AA59" i="25"/>
  <c r="Z59" i="25"/>
  <c r="Y59" i="25"/>
  <c r="X59" i="25"/>
  <c r="W59" i="25"/>
  <c r="V59" i="25"/>
  <c r="U59" i="25"/>
  <c r="T59" i="25"/>
  <c r="S59" i="25"/>
  <c r="R59" i="25"/>
  <c r="Q59" i="25"/>
  <c r="P59" i="25"/>
  <c r="O59" i="25"/>
  <c r="N59" i="25"/>
  <c r="M59" i="25"/>
  <c r="L59" i="25"/>
  <c r="K59" i="25"/>
  <c r="BE59" i="25" s="1"/>
  <c r="BC58" i="25"/>
  <c r="BB58" i="25"/>
  <c r="BA58" i="25"/>
  <c r="AZ58" i="25"/>
  <c r="AY58" i="25"/>
  <c r="AX58" i="25"/>
  <c r="AW58" i="25"/>
  <c r="AV58" i="25"/>
  <c r="AU58" i="25"/>
  <c r="AT58" i="25"/>
  <c r="AS58" i="25"/>
  <c r="AR58" i="25"/>
  <c r="AQ58" i="25"/>
  <c r="AP58" i="25"/>
  <c r="AO58" i="25"/>
  <c r="AN58" i="25"/>
  <c r="AM58" i="25"/>
  <c r="AL58" i="25"/>
  <c r="AK58" i="25"/>
  <c r="AJ58" i="25"/>
  <c r="AI58" i="25"/>
  <c r="AH58" i="25"/>
  <c r="AG58" i="25"/>
  <c r="AF58" i="25"/>
  <c r="AE58" i="25"/>
  <c r="AD58" i="25"/>
  <c r="AC58" i="25"/>
  <c r="AB58" i="25"/>
  <c r="AA58" i="25"/>
  <c r="Z58" i="25"/>
  <c r="Y58" i="25"/>
  <c r="X58" i="25"/>
  <c r="W58" i="25"/>
  <c r="V58" i="25"/>
  <c r="U58" i="25"/>
  <c r="T58" i="25"/>
  <c r="S58" i="25"/>
  <c r="R58" i="25"/>
  <c r="Q58" i="25"/>
  <c r="P58" i="25"/>
  <c r="O58" i="25"/>
  <c r="N58" i="25"/>
  <c r="M58" i="25"/>
  <c r="L58" i="25"/>
  <c r="K58" i="25"/>
  <c r="BE58" i="25" s="1"/>
  <c r="BC57" i="25"/>
  <c r="BB57" i="25"/>
  <c r="BA57" i="25"/>
  <c r="AZ57" i="25"/>
  <c r="AY57" i="25"/>
  <c r="AX57" i="25"/>
  <c r="AW57" i="25"/>
  <c r="AV57" i="25"/>
  <c r="AU57" i="25"/>
  <c r="AT57" i="25"/>
  <c r="AS57" i="25"/>
  <c r="AR57" i="25"/>
  <c r="AQ57" i="25"/>
  <c r="AP57" i="25"/>
  <c r="AO57" i="25"/>
  <c r="AN57" i="25"/>
  <c r="AM57" i="25"/>
  <c r="AL57" i="25"/>
  <c r="AK57" i="25"/>
  <c r="AJ57" i="25"/>
  <c r="AI57" i="25"/>
  <c r="AH57" i="25"/>
  <c r="AG57" i="25"/>
  <c r="AF57" i="25"/>
  <c r="AE57" i="25"/>
  <c r="AD57" i="25"/>
  <c r="AC57" i="25"/>
  <c r="AB57" i="25"/>
  <c r="AA57" i="25"/>
  <c r="Z57" i="25"/>
  <c r="Y57" i="25"/>
  <c r="X57" i="25"/>
  <c r="W57" i="25"/>
  <c r="V57" i="25"/>
  <c r="U57" i="25"/>
  <c r="T57" i="25"/>
  <c r="S57" i="25"/>
  <c r="R57" i="25"/>
  <c r="Q57" i="25"/>
  <c r="P57" i="25"/>
  <c r="O57" i="25"/>
  <c r="N57" i="25"/>
  <c r="M57" i="25"/>
  <c r="L57" i="25"/>
  <c r="K57" i="25"/>
  <c r="BE57" i="25" s="1"/>
  <c r="B57" i="25"/>
  <c r="BC56" i="25"/>
  <c r="BB56" i="25"/>
  <c r="BA56" i="25"/>
  <c r="AZ56" i="25"/>
  <c r="AY56" i="25"/>
  <c r="AX56" i="25"/>
  <c r="AW56" i="25"/>
  <c r="AV56" i="25"/>
  <c r="AU56" i="25"/>
  <c r="AT56" i="25"/>
  <c r="AS56" i="25"/>
  <c r="AR56" i="25"/>
  <c r="AQ56" i="25"/>
  <c r="AP56" i="25"/>
  <c r="AO56" i="25"/>
  <c r="AN56" i="25"/>
  <c r="AM56" i="25"/>
  <c r="AL56" i="25"/>
  <c r="AK56" i="25"/>
  <c r="AJ56" i="25"/>
  <c r="AI56" i="25"/>
  <c r="AH56" i="25"/>
  <c r="AG56" i="25"/>
  <c r="AF56" i="25"/>
  <c r="AE56" i="25"/>
  <c r="AD56" i="25"/>
  <c r="AC56" i="25"/>
  <c r="AB56" i="25"/>
  <c r="AA56" i="25"/>
  <c r="Z56" i="25"/>
  <c r="Y56" i="25"/>
  <c r="X56" i="25"/>
  <c r="W56" i="25"/>
  <c r="V56" i="25"/>
  <c r="U56" i="25"/>
  <c r="T56" i="25"/>
  <c r="S56" i="25"/>
  <c r="R56" i="25"/>
  <c r="Q56" i="25"/>
  <c r="P56" i="25"/>
  <c r="O56" i="25"/>
  <c r="N56" i="25"/>
  <c r="M56" i="25"/>
  <c r="L56" i="25"/>
  <c r="K56" i="25"/>
  <c r="BE56" i="25" s="1"/>
  <c r="J56" i="25"/>
  <c r="J113" i="25" s="1"/>
  <c r="BC55" i="25"/>
  <c r="BB55" i="25"/>
  <c r="BA55" i="25"/>
  <c r="AZ55" i="25"/>
  <c r="AY55" i="25"/>
  <c r="AX55" i="25"/>
  <c r="AW55" i="25"/>
  <c r="AV55" i="25"/>
  <c r="AU55" i="25"/>
  <c r="AT55" i="25"/>
  <c r="AS55" i="25"/>
  <c r="AR55" i="25"/>
  <c r="AQ55" i="25"/>
  <c r="AP55" i="25"/>
  <c r="AO55" i="25"/>
  <c r="AN55" i="25"/>
  <c r="AM55" i="25"/>
  <c r="AL55" i="25"/>
  <c r="AK55" i="25"/>
  <c r="AJ55" i="25"/>
  <c r="AI55" i="25"/>
  <c r="AH55" i="25"/>
  <c r="AG55" i="25"/>
  <c r="AF55" i="25"/>
  <c r="AE55" i="25"/>
  <c r="AD55" i="25"/>
  <c r="AC55" i="25"/>
  <c r="AB55" i="25"/>
  <c r="AA55" i="25"/>
  <c r="Z55" i="25"/>
  <c r="Y55" i="25"/>
  <c r="X55" i="25"/>
  <c r="W55" i="25"/>
  <c r="V55" i="25"/>
  <c r="U55" i="25"/>
  <c r="T55" i="25"/>
  <c r="S55" i="25"/>
  <c r="R55" i="25"/>
  <c r="Q55" i="25"/>
  <c r="P55" i="25"/>
  <c r="O55" i="25"/>
  <c r="N55" i="25"/>
  <c r="M55" i="25"/>
  <c r="L55" i="25"/>
  <c r="K55" i="25"/>
  <c r="BE55" i="25" s="1"/>
  <c r="BC54" i="25"/>
  <c r="BB54" i="25"/>
  <c r="BA54" i="25"/>
  <c r="AZ54" i="25"/>
  <c r="AY54" i="25"/>
  <c r="AX54" i="25"/>
  <c r="AW54" i="25"/>
  <c r="AV54" i="25"/>
  <c r="AU54" i="25"/>
  <c r="AT54" i="25"/>
  <c r="AS54" i="25"/>
  <c r="AR54" i="25"/>
  <c r="AQ54" i="25"/>
  <c r="AP54" i="25"/>
  <c r="AO54" i="25"/>
  <c r="AN54" i="25"/>
  <c r="AM54" i="25"/>
  <c r="AL54" i="25"/>
  <c r="AK54" i="25"/>
  <c r="AJ54" i="25"/>
  <c r="AI54" i="25"/>
  <c r="AH54" i="25"/>
  <c r="AG54" i="25"/>
  <c r="AF54" i="25"/>
  <c r="AE54" i="25"/>
  <c r="AD54" i="25"/>
  <c r="AC54" i="25"/>
  <c r="AB54" i="25"/>
  <c r="AA54" i="25"/>
  <c r="Z54" i="25"/>
  <c r="Y54" i="25"/>
  <c r="X54" i="25"/>
  <c r="W54" i="25"/>
  <c r="V54" i="25"/>
  <c r="U54" i="25"/>
  <c r="T54" i="25"/>
  <c r="S54" i="25"/>
  <c r="R54" i="25"/>
  <c r="Q54" i="25"/>
  <c r="P54" i="25"/>
  <c r="O54" i="25"/>
  <c r="N54" i="25"/>
  <c r="M54" i="25"/>
  <c r="L54" i="25"/>
  <c r="K54" i="25"/>
  <c r="BE54" i="25" s="1"/>
  <c r="BC53" i="25"/>
  <c r="BB53" i="25"/>
  <c r="BA53" i="25"/>
  <c r="AZ53" i="25"/>
  <c r="AY53" i="25"/>
  <c r="AX53" i="25"/>
  <c r="AW53" i="25"/>
  <c r="AV53" i="25"/>
  <c r="AU53" i="25"/>
  <c r="AT53" i="25"/>
  <c r="AS53" i="25"/>
  <c r="AR53" i="25"/>
  <c r="AQ53" i="25"/>
  <c r="AP53" i="25"/>
  <c r="AO53" i="25"/>
  <c r="AN53" i="25"/>
  <c r="AM53" i="25"/>
  <c r="AL53" i="25"/>
  <c r="AK53" i="25"/>
  <c r="AJ53" i="25"/>
  <c r="AI53" i="25"/>
  <c r="AH53" i="25"/>
  <c r="AG53" i="25"/>
  <c r="AF53" i="25"/>
  <c r="AE53" i="25"/>
  <c r="AD53" i="25"/>
  <c r="AC53" i="25"/>
  <c r="AB53" i="25"/>
  <c r="AA53" i="25"/>
  <c r="Z53" i="25"/>
  <c r="Y53" i="25"/>
  <c r="X53" i="25"/>
  <c r="W53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BE53" i="25" s="1"/>
  <c r="BC52" i="25"/>
  <c r="BB52" i="25"/>
  <c r="BA52" i="25"/>
  <c r="AZ52" i="25"/>
  <c r="AY52" i="25"/>
  <c r="AX52" i="25"/>
  <c r="AW52" i="25"/>
  <c r="AV52" i="25"/>
  <c r="AU52" i="25"/>
  <c r="AT52" i="25"/>
  <c r="AS52" i="25"/>
  <c r="AR52" i="25"/>
  <c r="AQ52" i="25"/>
  <c r="AP52" i="25"/>
  <c r="AO52" i="25"/>
  <c r="AN52" i="25"/>
  <c r="AM52" i="25"/>
  <c r="AL52" i="25"/>
  <c r="AK52" i="25"/>
  <c r="AJ52" i="25"/>
  <c r="AI52" i="25"/>
  <c r="AH52" i="25"/>
  <c r="AG52" i="25"/>
  <c r="AF52" i="25"/>
  <c r="AE52" i="25"/>
  <c r="AD52" i="25"/>
  <c r="AC52" i="25"/>
  <c r="AB52" i="25"/>
  <c r="AA52" i="25"/>
  <c r="Z52" i="25"/>
  <c r="Y52" i="25"/>
  <c r="X52" i="25"/>
  <c r="W52" i="25"/>
  <c r="V52" i="25"/>
  <c r="U52" i="25"/>
  <c r="T52" i="25"/>
  <c r="S52" i="25"/>
  <c r="R52" i="25"/>
  <c r="Q52" i="25"/>
  <c r="P52" i="25"/>
  <c r="O52" i="25"/>
  <c r="N52" i="25"/>
  <c r="M52" i="25"/>
  <c r="L52" i="25"/>
  <c r="K52" i="25"/>
  <c r="BE52" i="25" s="1"/>
  <c r="I52" i="25"/>
  <c r="I53" i="25" s="1"/>
  <c r="I54" i="25" s="1"/>
  <c r="I55" i="25" s="1"/>
  <c r="H52" i="25"/>
  <c r="H53" i="25" s="1"/>
  <c r="H54" i="25" s="1"/>
  <c r="H55" i="25" s="1"/>
  <c r="F52" i="25"/>
  <c r="F53" i="25" s="1"/>
  <c r="F54" i="25" s="1"/>
  <c r="F55" i="25" s="1"/>
  <c r="E52" i="25"/>
  <c r="E53" i="25" s="1"/>
  <c r="E54" i="25" s="1"/>
  <c r="E55" i="25" s="1"/>
  <c r="D52" i="25"/>
  <c r="D53" i="25" s="1"/>
  <c r="D54" i="25" s="1"/>
  <c r="D55" i="25" s="1"/>
  <c r="C52" i="25"/>
  <c r="C53" i="25" s="1"/>
  <c r="C54" i="25" s="1"/>
  <c r="C55" i="25" s="1"/>
  <c r="B52" i="25"/>
  <c r="B53" i="25" s="1"/>
  <c r="BC51" i="25"/>
  <c r="BB51" i="25"/>
  <c r="BA51" i="25"/>
  <c r="AZ51" i="25"/>
  <c r="AY51" i="25"/>
  <c r="AX51" i="25"/>
  <c r="AW51" i="25"/>
  <c r="AV51" i="25"/>
  <c r="AU51" i="25"/>
  <c r="AT51" i="25"/>
  <c r="AS51" i="25"/>
  <c r="AR51" i="25"/>
  <c r="AQ51" i="25"/>
  <c r="AP51" i="25"/>
  <c r="AO51" i="25"/>
  <c r="AN51" i="25"/>
  <c r="AM51" i="25"/>
  <c r="AL51" i="25"/>
  <c r="AK51" i="25"/>
  <c r="AJ51" i="25"/>
  <c r="AI51" i="25"/>
  <c r="AH51" i="25"/>
  <c r="AG51" i="25"/>
  <c r="AF51" i="25"/>
  <c r="AE51" i="25"/>
  <c r="AD51" i="25"/>
  <c r="AC51" i="25"/>
  <c r="AB51" i="25"/>
  <c r="AA51" i="25"/>
  <c r="Z51" i="25"/>
  <c r="Y51" i="25"/>
  <c r="X51" i="25"/>
  <c r="W51" i="25"/>
  <c r="V51" i="25"/>
  <c r="U51" i="25"/>
  <c r="T51" i="25"/>
  <c r="S51" i="25"/>
  <c r="R51" i="25"/>
  <c r="Q51" i="25"/>
  <c r="P51" i="25"/>
  <c r="O51" i="25"/>
  <c r="N51" i="25"/>
  <c r="M51" i="25"/>
  <c r="L51" i="25"/>
  <c r="K51" i="25"/>
  <c r="J51" i="25"/>
  <c r="J108" i="25" s="1"/>
  <c r="BC50" i="25"/>
  <c r="BB50" i="25"/>
  <c r="BA50" i="25"/>
  <c r="AZ50" i="25"/>
  <c r="AY50" i="25"/>
  <c r="AX50" i="25"/>
  <c r="AW50" i="25"/>
  <c r="AV50" i="25"/>
  <c r="AU50" i="25"/>
  <c r="AT50" i="25"/>
  <c r="AS50" i="25"/>
  <c r="AR50" i="25"/>
  <c r="AQ50" i="25"/>
  <c r="AP50" i="25"/>
  <c r="AO50" i="25"/>
  <c r="AN50" i="25"/>
  <c r="AM50" i="25"/>
  <c r="AL50" i="25"/>
  <c r="AK50" i="25"/>
  <c r="AJ50" i="25"/>
  <c r="AI50" i="25"/>
  <c r="AH50" i="25"/>
  <c r="AG50" i="25"/>
  <c r="AF50" i="25"/>
  <c r="AE50" i="25"/>
  <c r="AD50" i="25"/>
  <c r="AC50" i="25"/>
  <c r="AB50" i="25"/>
  <c r="AA50" i="25"/>
  <c r="Z50" i="25"/>
  <c r="Y50" i="25"/>
  <c r="X50" i="25"/>
  <c r="W50" i="25"/>
  <c r="V50" i="25"/>
  <c r="U50" i="25"/>
  <c r="T50" i="25"/>
  <c r="S50" i="25"/>
  <c r="R50" i="25"/>
  <c r="Q50" i="25"/>
  <c r="P50" i="25"/>
  <c r="O50" i="25"/>
  <c r="N50" i="25"/>
  <c r="M50" i="25"/>
  <c r="L50" i="25"/>
  <c r="K50" i="25"/>
  <c r="BE50" i="25" s="1"/>
  <c r="BC49" i="25"/>
  <c r="BB49" i="25"/>
  <c r="BA49" i="25"/>
  <c r="AZ49" i="25"/>
  <c r="AY49" i="25"/>
  <c r="AX49" i="25"/>
  <c r="AW49" i="25"/>
  <c r="AV49" i="25"/>
  <c r="AU49" i="25"/>
  <c r="AT49" i="25"/>
  <c r="AS49" i="25"/>
  <c r="AR49" i="25"/>
  <c r="AQ49" i="25"/>
  <c r="AP49" i="25"/>
  <c r="AO49" i="25"/>
  <c r="AN49" i="25"/>
  <c r="AM49" i="25"/>
  <c r="AL49" i="25"/>
  <c r="AK49" i="25"/>
  <c r="AJ49" i="25"/>
  <c r="AI49" i="25"/>
  <c r="AH49" i="25"/>
  <c r="AG49" i="25"/>
  <c r="AF49" i="25"/>
  <c r="AE49" i="25"/>
  <c r="AD49" i="25"/>
  <c r="AC49" i="25"/>
  <c r="AB49" i="25"/>
  <c r="AA49" i="25"/>
  <c r="Z49" i="25"/>
  <c r="Y49" i="25"/>
  <c r="X49" i="25"/>
  <c r="W49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BC48" i="25"/>
  <c r="BB48" i="25"/>
  <c r="BA48" i="25"/>
  <c r="AZ48" i="25"/>
  <c r="AY48" i="25"/>
  <c r="AX48" i="25"/>
  <c r="AW48" i="25"/>
  <c r="AV48" i="25"/>
  <c r="AU48" i="25"/>
  <c r="AT48" i="25"/>
  <c r="AS48" i="25"/>
  <c r="AR48" i="25"/>
  <c r="AQ48" i="25"/>
  <c r="AP48" i="25"/>
  <c r="AO48" i="25"/>
  <c r="AN48" i="25"/>
  <c r="AM48" i="25"/>
  <c r="AL48" i="25"/>
  <c r="AK48" i="25"/>
  <c r="AJ48" i="25"/>
  <c r="AI48" i="25"/>
  <c r="AH48" i="25"/>
  <c r="AG48" i="25"/>
  <c r="AF48" i="25"/>
  <c r="AE48" i="25"/>
  <c r="AD48" i="25"/>
  <c r="AC48" i="25"/>
  <c r="AB48" i="25"/>
  <c r="AA48" i="25"/>
  <c r="Z48" i="25"/>
  <c r="Y48" i="25"/>
  <c r="X48" i="25"/>
  <c r="W48" i="25"/>
  <c r="V48" i="25"/>
  <c r="U48" i="25"/>
  <c r="T48" i="25"/>
  <c r="S48" i="25"/>
  <c r="R48" i="25"/>
  <c r="Q48" i="25"/>
  <c r="P48" i="25"/>
  <c r="O48" i="25"/>
  <c r="N48" i="25"/>
  <c r="M48" i="25"/>
  <c r="L48" i="25"/>
  <c r="K48" i="25"/>
  <c r="BE48" i="25" s="1"/>
  <c r="BC47" i="25"/>
  <c r="BB47" i="25"/>
  <c r="BA47" i="25"/>
  <c r="AZ47" i="25"/>
  <c r="AY47" i="25"/>
  <c r="AX47" i="25"/>
  <c r="AW47" i="25"/>
  <c r="AV47" i="25"/>
  <c r="AU47" i="25"/>
  <c r="AT47" i="25"/>
  <c r="AS47" i="25"/>
  <c r="AR47" i="25"/>
  <c r="AQ47" i="25"/>
  <c r="AP47" i="25"/>
  <c r="AO47" i="25"/>
  <c r="AN47" i="25"/>
  <c r="AM47" i="25"/>
  <c r="AL47" i="25"/>
  <c r="AK47" i="25"/>
  <c r="AJ47" i="25"/>
  <c r="AI47" i="25"/>
  <c r="AH47" i="25"/>
  <c r="AG47" i="25"/>
  <c r="AF47" i="25"/>
  <c r="AE47" i="25"/>
  <c r="AD47" i="25"/>
  <c r="AC47" i="25"/>
  <c r="AB47" i="25"/>
  <c r="AA47" i="25"/>
  <c r="Z47" i="25"/>
  <c r="Y47" i="25"/>
  <c r="X47" i="25"/>
  <c r="W47" i="25"/>
  <c r="V47" i="25"/>
  <c r="U47" i="25"/>
  <c r="T47" i="25"/>
  <c r="S47" i="25"/>
  <c r="R47" i="25"/>
  <c r="Q47" i="25"/>
  <c r="P47" i="25"/>
  <c r="O47" i="25"/>
  <c r="N47" i="25"/>
  <c r="M47" i="25"/>
  <c r="L47" i="25"/>
  <c r="K47" i="25"/>
  <c r="I47" i="25"/>
  <c r="I48" i="25" s="1"/>
  <c r="I49" i="25" s="1"/>
  <c r="I50" i="25" s="1"/>
  <c r="H47" i="25"/>
  <c r="H48" i="25" s="1"/>
  <c r="H49" i="25" s="1"/>
  <c r="H50" i="25" s="1"/>
  <c r="F47" i="25"/>
  <c r="F48" i="25" s="1"/>
  <c r="F49" i="25" s="1"/>
  <c r="F50" i="25" s="1"/>
  <c r="E47" i="25"/>
  <c r="E48" i="25" s="1"/>
  <c r="E49" i="25" s="1"/>
  <c r="E50" i="25" s="1"/>
  <c r="D47" i="25"/>
  <c r="D48" i="25" s="1"/>
  <c r="D49" i="25" s="1"/>
  <c r="D50" i="25" s="1"/>
  <c r="C47" i="25"/>
  <c r="C48" i="25" s="1"/>
  <c r="C49" i="25" s="1"/>
  <c r="C50" i="25" s="1"/>
  <c r="B47" i="25"/>
  <c r="BC46" i="25"/>
  <c r="BB46" i="25"/>
  <c r="BA46" i="25"/>
  <c r="AZ46" i="25"/>
  <c r="AY46" i="25"/>
  <c r="AX46" i="25"/>
  <c r="AW46" i="25"/>
  <c r="AV46" i="25"/>
  <c r="AU46" i="25"/>
  <c r="AT46" i="25"/>
  <c r="AS46" i="25"/>
  <c r="AR46" i="25"/>
  <c r="AQ46" i="25"/>
  <c r="AP46" i="25"/>
  <c r="AO46" i="25"/>
  <c r="AN46" i="25"/>
  <c r="AM46" i="25"/>
  <c r="AL46" i="25"/>
  <c r="AK46" i="25"/>
  <c r="AJ46" i="25"/>
  <c r="AI46" i="25"/>
  <c r="AH46" i="25"/>
  <c r="AG46" i="25"/>
  <c r="AF46" i="25"/>
  <c r="AE46" i="25"/>
  <c r="AD46" i="25"/>
  <c r="AC46" i="25"/>
  <c r="AB46" i="25"/>
  <c r="AA46" i="25"/>
  <c r="Z46" i="25"/>
  <c r="Y46" i="25"/>
  <c r="X46" i="25"/>
  <c r="W46" i="25"/>
  <c r="V46" i="25"/>
  <c r="U46" i="25"/>
  <c r="T46" i="25"/>
  <c r="S46" i="25"/>
  <c r="R46" i="25"/>
  <c r="Q46" i="25"/>
  <c r="P46" i="25"/>
  <c r="O46" i="25"/>
  <c r="N46" i="25"/>
  <c r="M46" i="25"/>
  <c r="L46" i="25"/>
  <c r="K46" i="25"/>
  <c r="J46" i="25"/>
  <c r="BC45" i="25"/>
  <c r="BB45" i="25"/>
  <c r="BA45" i="25"/>
  <c r="AZ45" i="25"/>
  <c r="AY45" i="25"/>
  <c r="AX45" i="25"/>
  <c r="AW45" i="25"/>
  <c r="AV45" i="25"/>
  <c r="AU45" i="25"/>
  <c r="AT45" i="25"/>
  <c r="AS45" i="25"/>
  <c r="AR45" i="25"/>
  <c r="AQ45" i="25"/>
  <c r="AP45" i="25"/>
  <c r="AO45" i="25"/>
  <c r="AN45" i="25"/>
  <c r="AM45" i="25"/>
  <c r="AL45" i="25"/>
  <c r="AK45" i="25"/>
  <c r="AJ45" i="25"/>
  <c r="AI45" i="25"/>
  <c r="AH45" i="25"/>
  <c r="AG45" i="25"/>
  <c r="AF45" i="25"/>
  <c r="AE45" i="25"/>
  <c r="AD45" i="25"/>
  <c r="AC45" i="25"/>
  <c r="AB45" i="25"/>
  <c r="AA45" i="25"/>
  <c r="Z45" i="25"/>
  <c r="Y45" i="25"/>
  <c r="X45" i="25"/>
  <c r="W45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BC44" i="25"/>
  <c r="BB44" i="25"/>
  <c r="BA44" i="25"/>
  <c r="AZ44" i="25"/>
  <c r="AY44" i="25"/>
  <c r="AX44" i="25"/>
  <c r="AW44" i="25"/>
  <c r="AV44" i="25"/>
  <c r="AU44" i="25"/>
  <c r="AT44" i="25"/>
  <c r="AS44" i="25"/>
  <c r="AR44" i="25"/>
  <c r="AQ44" i="25"/>
  <c r="AP44" i="25"/>
  <c r="AO44" i="25"/>
  <c r="AN44" i="25"/>
  <c r="AM44" i="25"/>
  <c r="AL44" i="25"/>
  <c r="AK44" i="25"/>
  <c r="AJ44" i="25"/>
  <c r="AI44" i="25"/>
  <c r="AH44" i="25"/>
  <c r="AG44" i="25"/>
  <c r="AF44" i="25"/>
  <c r="AE44" i="25"/>
  <c r="AD44" i="25"/>
  <c r="AC44" i="25"/>
  <c r="AB44" i="25"/>
  <c r="AA44" i="25"/>
  <c r="Z44" i="25"/>
  <c r="Y44" i="25"/>
  <c r="X44" i="25"/>
  <c r="W44" i="25"/>
  <c r="V44" i="25"/>
  <c r="U44" i="25"/>
  <c r="T44" i="25"/>
  <c r="S44" i="25"/>
  <c r="R44" i="25"/>
  <c r="Q44" i="25"/>
  <c r="P44" i="25"/>
  <c r="O44" i="25"/>
  <c r="N44" i="25"/>
  <c r="M44" i="25"/>
  <c r="BE44" i="25" s="1"/>
  <c r="L44" i="25"/>
  <c r="K44" i="25"/>
  <c r="I44" i="25"/>
  <c r="I45" i="25" s="1"/>
  <c r="F44" i="25"/>
  <c r="F45" i="25" s="1"/>
  <c r="BC43" i="25"/>
  <c r="BB43" i="25"/>
  <c r="BA43" i="25"/>
  <c r="AZ43" i="25"/>
  <c r="AY43" i="25"/>
  <c r="AX43" i="25"/>
  <c r="AW43" i="25"/>
  <c r="AV43" i="25"/>
  <c r="AU43" i="25"/>
  <c r="AT43" i="25"/>
  <c r="AS43" i="25"/>
  <c r="AR43" i="25"/>
  <c r="AQ43" i="25"/>
  <c r="AP43" i="25"/>
  <c r="AO43" i="25"/>
  <c r="AN43" i="25"/>
  <c r="AM43" i="25"/>
  <c r="AL43" i="25"/>
  <c r="AK43" i="25"/>
  <c r="AJ43" i="25"/>
  <c r="AI43" i="25"/>
  <c r="AH43" i="25"/>
  <c r="AG43" i="25"/>
  <c r="AF43" i="25"/>
  <c r="AE43" i="25"/>
  <c r="AD43" i="25"/>
  <c r="AC43" i="25"/>
  <c r="AB43" i="25"/>
  <c r="AA43" i="25"/>
  <c r="Z43" i="25"/>
  <c r="Y43" i="25"/>
  <c r="X43" i="25"/>
  <c r="W43" i="25"/>
  <c r="V43" i="25"/>
  <c r="U43" i="25"/>
  <c r="T43" i="25"/>
  <c r="S43" i="25"/>
  <c r="R43" i="25"/>
  <c r="Q43" i="25"/>
  <c r="P43" i="25"/>
  <c r="O43" i="25"/>
  <c r="N43" i="25"/>
  <c r="M43" i="25"/>
  <c r="L43" i="25"/>
  <c r="K43" i="25"/>
  <c r="BE43" i="25" s="1"/>
  <c r="H43" i="25"/>
  <c r="H44" i="25" s="1"/>
  <c r="H45" i="25" s="1"/>
  <c r="E43" i="25"/>
  <c r="E44" i="25" s="1"/>
  <c r="E45" i="25" s="1"/>
  <c r="D43" i="25"/>
  <c r="D44" i="25" s="1"/>
  <c r="D45" i="25" s="1"/>
  <c r="BC42" i="25"/>
  <c r="BB42" i="25"/>
  <c r="BA42" i="25"/>
  <c r="AZ42" i="25"/>
  <c r="AY42" i="25"/>
  <c r="AX42" i="25"/>
  <c r="AW42" i="25"/>
  <c r="AV42" i="25"/>
  <c r="AU42" i="25"/>
  <c r="AT42" i="25"/>
  <c r="AS42" i="25"/>
  <c r="AR42" i="25"/>
  <c r="AQ42" i="25"/>
  <c r="AP42" i="25"/>
  <c r="AO42" i="25"/>
  <c r="AN42" i="25"/>
  <c r="AM42" i="25"/>
  <c r="AL42" i="25"/>
  <c r="AK42" i="25"/>
  <c r="AJ42" i="25"/>
  <c r="AI42" i="25"/>
  <c r="AH42" i="25"/>
  <c r="AG42" i="25"/>
  <c r="AF42" i="25"/>
  <c r="AE42" i="25"/>
  <c r="AD42" i="25"/>
  <c r="AC42" i="25"/>
  <c r="AB42" i="25"/>
  <c r="AA42" i="25"/>
  <c r="Z42" i="25"/>
  <c r="Y42" i="25"/>
  <c r="X42" i="25"/>
  <c r="W42" i="25"/>
  <c r="V42" i="25"/>
  <c r="U42" i="25"/>
  <c r="T42" i="25"/>
  <c r="S42" i="25"/>
  <c r="R42" i="25"/>
  <c r="Q42" i="25"/>
  <c r="P42" i="25"/>
  <c r="O42" i="25"/>
  <c r="N42" i="25"/>
  <c r="M42" i="25"/>
  <c r="L42" i="25"/>
  <c r="K42" i="25"/>
  <c r="I42" i="25"/>
  <c r="I43" i="25" s="1"/>
  <c r="H42" i="25"/>
  <c r="G42" i="25"/>
  <c r="G43" i="25" s="1"/>
  <c r="G44" i="25" s="1"/>
  <c r="G45" i="25" s="1"/>
  <c r="F42" i="25"/>
  <c r="F43" i="25" s="1"/>
  <c r="E42" i="25"/>
  <c r="D42" i="25"/>
  <c r="C42" i="25"/>
  <c r="C43" i="25" s="1"/>
  <c r="C44" i="25" s="1"/>
  <c r="C45" i="25" s="1"/>
  <c r="B42" i="25"/>
  <c r="BD41" i="25"/>
  <c r="BC41" i="25"/>
  <c r="BB41" i="25"/>
  <c r="BA41" i="25"/>
  <c r="AZ41" i="25"/>
  <c r="AY41" i="25"/>
  <c r="AX41" i="25"/>
  <c r="AW41" i="25"/>
  <c r="AV41" i="25"/>
  <c r="AU41" i="25"/>
  <c r="AT41" i="25"/>
  <c r="AS41" i="25"/>
  <c r="AR41" i="25"/>
  <c r="AQ41" i="25"/>
  <c r="AP41" i="25"/>
  <c r="AO41" i="25"/>
  <c r="AN41" i="25"/>
  <c r="AM41" i="25"/>
  <c r="AL41" i="25"/>
  <c r="AK41" i="25"/>
  <c r="AJ41" i="25"/>
  <c r="AI41" i="25"/>
  <c r="AH41" i="25"/>
  <c r="AG41" i="25"/>
  <c r="AF41" i="25"/>
  <c r="AE41" i="25"/>
  <c r="AD41" i="25"/>
  <c r="AC41" i="25"/>
  <c r="AB41" i="25"/>
  <c r="AA41" i="25"/>
  <c r="BH41" i="25" s="1"/>
  <c r="Z41" i="25"/>
  <c r="Y41" i="25"/>
  <c r="X41" i="25"/>
  <c r="W41" i="25"/>
  <c r="BI41" i="25" s="1"/>
  <c r="V41" i="25"/>
  <c r="U41" i="25"/>
  <c r="T41" i="25"/>
  <c r="S41" i="25"/>
  <c r="BJ41" i="25" s="1"/>
  <c r="R41" i="25"/>
  <c r="Q41" i="25"/>
  <c r="P41" i="25"/>
  <c r="O41" i="25"/>
  <c r="BK41" i="25" s="1"/>
  <c r="N41" i="25"/>
  <c r="M41" i="25"/>
  <c r="L41" i="25"/>
  <c r="K41" i="25"/>
  <c r="J41" i="25"/>
  <c r="J98" i="25" s="1"/>
  <c r="BC40" i="25"/>
  <c r="BB40" i="25"/>
  <c r="BA40" i="25"/>
  <c r="AZ40" i="25"/>
  <c r="AY40" i="25"/>
  <c r="AX40" i="25"/>
  <c r="AW40" i="25"/>
  <c r="AV40" i="25"/>
  <c r="AU40" i="25"/>
  <c r="AT40" i="25"/>
  <c r="AS40" i="25"/>
  <c r="AR40" i="25"/>
  <c r="AQ40" i="25"/>
  <c r="AP40" i="25"/>
  <c r="AO40" i="25"/>
  <c r="AN40" i="25"/>
  <c r="AM40" i="25"/>
  <c r="AL40" i="25"/>
  <c r="AK40" i="25"/>
  <c r="AJ40" i="25"/>
  <c r="AI40" i="25"/>
  <c r="AH40" i="25"/>
  <c r="AG40" i="25"/>
  <c r="AF40" i="25"/>
  <c r="AE40" i="25"/>
  <c r="AD40" i="25"/>
  <c r="AC40" i="25"/>
  <c r="AB40" i="25"/>
  <c r="AA40" i="25"/>
  <c r="Z40" i="25"/>
  <c r="Y40" i="25"/>
  <c r="X40" i="25"/>
  <c r="W40" i="25"/>
  <c r="V40" i="25"/>
  <c r="U40" i="25"/>
  <c r="T40" i="25"/>
  <c r="S40" i="25"/>
  <c r="R40" i="25"/>
  <c r="Q40" i="25"/>
  <c r="P40" i="25"/>
  <c r="O40" i="25"/>
  <c r="N40" i="25"/>
  <c r="M40" i="25"/>
  <c r="L40" i="25"/>
  <c r="K40" i="25"/>
  <c r="BE39" i="25"/>
  <c r="BC39" i="25"/>
  <c r="BB39" i="25"/>
  <c r="BA39" i="25"/>
  <c r="AZ39" i="25"/>
  <c r="AY39" i="25"/>
  <c r="AX39" i="25"/>
  <c r="AW39" i="25"/>
  <c r="AV39" i="25"/>
  <c r="AU39" i="25"/>
  <c r="AT39" i="25"/>
  <c r="AS39" i="25"/>
  <c r="AR39" i="25"/>
  <c r="AQ39" i="25"/>
  <c r="AP39" i="25"/>
  <c r="AO39" i="25"/>
  <c r="AN39" i="25"/>
  <c r="AM39" i="25"/>
  <c r="AL39" i="25"/>
  <c r="AK39" i="25"/>
  <c r="AJ39" i="25"/>
  <c r="AI39" i="25"/>
  <c r="AH39" i="25"/>
  <c r="AG39" i="25"/>
  <c r="AF39" i="25"/>
  <c r="AE39" i="25"/>
  <c r="AD39" i="25"/>
  <c r="AC39" i="25"/>
  <c r="AB39" i="25"/>
  <c r="AA39" i="25"/>
  <c r="Z39" i="25"/>
  <c r="Y39" i="25"/>
  <c r="X39" i="25"/>
  <c r="W39" i="25"/>
  <c r="V39" i="25"/>
  <c r="U39" i="25"/>
  <c r="T39" i="25"/>
  <c r="S39" i="25"/>
  <c r="R39" i="25"/>
  <c r="Q39" i="25"/>
  <c r="P39" i="25"/>
  <c r="O39" i="25"/>
  <c r="N39" i="25"/>
  <c r="M39" i="25"/>
  <c r="L39" i="25"/>
  <c r="K39" i="25"/>
  <c r="F39" i="25"/>
  <c r="F40" i="25" s="1"/>
  <c r="E39" i="25"/>
  <c r="E40" i="25" s="1"/>
  <c r="BC38" i="25"/>
  <c r="BB38" i="25"/>
  <c r="BA38" i="25"/>
  <c r="AZ38" i="25"/>
  <c r="AY38" i="25"/>
  <c r="AX38" i="25"/>
  <c r="AW38" i="25"/>
  <c r="AV38" i="25"/>
  <c r="AU38" i="25"/>
  <c r="AT38" i="25"/>
  <c r="AS38" i="25"/>
  <c r="AR38" i="25"/>
  <c r="AQ38" i="25"/>
  <c r="AP38" i="25"/>
  <c r="AO38" i="25"/>
  <c r="AN38" i="25"/>
  <c r="AM38" i="25"/>
  <c r="AL38" i="25"/>
  <c r="AK38" i="25"/>
  <c r="AJ38" i="25"/>
  <c r="AI38" i="25"/>
  <c r="AH38" i="25"/>
  <c r="AG38" i="25"/>
  <c r="AF38" i="25"/>
  <c r="AE38" i="25"/>
  <c r="AD38" i="25"/>
  <c r="AC38" i="25"/>
  <c r="AB38" i="25"/>
  <c r="AA38" i="25"/>
  <c r="Z38" i="25"/>
  <c r="Y38" i="25"/>
  <c r="X38" i="25"/>
  <c r="W38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H38" i="25"/>
  <c r="H39" i="25" s="1"/>
  <c r="H40" i="25" s="1"/>
  <c r="G38" i="25"/>
  <c r="G39" i="25" s="1"/>
  <c r="G40" i="25" s="1"/>
  <c r="C38" i="25"/>
  <c r="C39" i="25" s="1"/>
  <c r="C40" i="25" s="1"/>
  <c r="BC37" i="25"/>
  <c r="BB37" i="25"/>
  <c r="BA37" i="25"/>
  <c r="AZ37" i="25"/>
  <c r="AY37" i="25"/>
  <c r="AX37" i="25"/>
  <c r="AW37" i="25"/>
  <c r="AV37" i="25"/>
  <c r="AU37" i="25"/>
  <c r="AT37" i="25"/>
  <c r="AS37" i="25"/>
  <c r="AR37" i="25"/>
  <c r="AQ37" i="25"/>
  <c r="AP37" i="25"/>
  <c r="AO37" i="25"/>
  <c r="AN37" i="25"/>
  <c r="AM37" i="25"/>
  <c r="AL37" i="25"/>
  <c r="AK37" i="25"/>
  <c r="AJ37" i="25"/>
  <c r="AI37" i="25"/>
  <c r="AH37" i="25"/>
  <c r="AG37" i="25"/>
  <c r="AF37" i="25"/>
  <c r="AE37" i="25"/>
  <c r="AD37" i="25"/>
  <c r="AC37" i="25"/>
  <c r="AB37" i="25"/>
  <c r="AA37" i="25"/>
  <c r="Z37" i="25"/>
  <c r="Y37" i="25"/>
  <c r="X37" i="25"/>
  <c r="W37" i="25"/>
  <c r="V37" i="25"/>
  <c r="U37" i="25"/>
  <c r="T37" i="25"/>
  <c r="S37" i="25"/>
  <c r="R37" i="25"/>
  <c r="Q37" i="25"/>
  <c r="P37" i="25"/>
  <c r="O37" i="25"/>
  <c r="N37" i="25"/>
  <c r="M37" i="25"/>
  <c r="BE37" i="25" s="1"/>
  <c r="L37" i="25"/>
  <c r="K37" i="25"/>
  <c r="I37" i="25"/>
  <c r="I38" i="25" s="1"/>
  <c r="I39" i="25" s="1"/>
  <c r="I40" i="25" s="1"/>
  <c r="H37" i="25"/>
  <c r="G37" i="25"/>
  <c r="F37" i="25"/>
  <c r="F38" i="25" s="1"/>
  <c r="E37" i="25"/>
  <c r="E38" i="25" s="1"/>
  <c r="D37" i="25"/>
  <c r="D38" i="25" s="1"/>
  <c r="D39" i="25" s="1"/>
  <c r="D40" i="25" s="1"/>
  <c r="C37" i="25"/>
  <c r="B37" i="25"/>
  <c r="BC36" i="25"/>
  <c r="BB36" i="25"/>
  <c r="BA36" i="25"/>
  <c r="AZ36" i="25"/>
  <c r="AY36" i="25"/>
  <c r="AX36" i="25"/>
  <c r="AW36" i="25"/>
  <c r="AV36" i="25"/>
  <c r="AU36" i="25"/>
  <c r="AT36" i="25"/>
  <c r="AS36" i="25"/>
  <c r="AR36" i="25"/>
  <c r="AQ36" i="25"/>
  <c r="AP36" i="25"/>
  <c r="AO36" i="25"/>
  <c r="AN36" i="25"/>
  <c r="AM36" i="25"/>
  <c r="AL36" i="25"/>
  <c r="AK36" i="25"/>
  <c r="AJ36" i="25"/>
  <c r="AI36" i="25"/>
  <c r="AH36" i="25"/>
  <c r="AG36" i="25"/>
  <c r="AF36" i="25"/>
  <c r="AE36" i="25"/>
  <c r="AD36" i="25"/>
  <c r="AC36" i="25"/>
  <c r="AB36" i="25"/>
  <c r="AA36" i="25"/>
  <c r="Z36" i="25"/>
  <c r="Y36" i="25"/>
  <c r="X36" i="25"/>
  <c r="W36" i="25"/>
  <c r="V36" i="25"/>
  <c r="U36" i="25"/>
  <c r="T36" i="25"/>
  <c r="S36" i="25"/>
  <c r="R36" i="25"/>
  <c r="Q36" i="25"/>
  <c r="P36" i="25"/>
  <c r="O36" i="25"/>
  <c r="N36" i="25"/>
  <c r="M36" i="25"/>
  <c r="L36" i="25"/>
  <c r="BH36" i="25" s="1"/>
  <c r="K36" i="25"/>
  <c r="J36" i="25"/>
  <c r="J93" i="25" s="1"/>
  <c r="BC35" i="25"/>
  <c r="BB35" i="25"/>
  <c r="BA35" i="25"/>
  <c r="AZ35" i="25"/>
  <c r="AY35" i="25"/>
  <c r="AX35" i="25"/>
  <c r="AW35" i="25"/>
  <c r="AV35" i="25"/>
  <c r="AU35" i="25"/>
  <c r="AT35" i="25"/>
  <c r="AS35" i="25"/>
  <c r="AR35" i="25"/>
  <c r="AQ35" i="25"/>
  <c r="AP35" i="25"/>
  <c r="AO35" i="25"/>
  <c r="AN35" i="25"/>
  <c r="AM35" i="25"/>
  <c r="AL35" i="25"/>
  <c r="AK35" i="25"/>
  <c r="AJ35" i="25"/>
  <c r="AI35" i="25"/>
  <c r="AH35" i="25"/>
  <c r="AG35" i="25"/>
  <c r="AF35" i="25"/>
  <c r="AE35" i="25"/>
  <c r="Y35" i="25"/>
  <c r="X35" i="25"/>
  <c r="W35" i="25"/>
  <c r="V35" i="25"/>
  <c r="U35" i="25"/>
  <c r="O35" i="25"/>
  <c r="N35" i="25"/>
  <c r="M35" i="25"/>
  <c r="L35" i="25"/>
  <c r="K35" i="25"/>
  <c r="BC34" i="25"/>
  <c r="BB34" i="25"/>
  <c r="BA34" i="25"/>
  <c r="AZ34" i="25"/>
  <c r="AY34" i="25"/>
  <c r="AX34" i="25"/>
  <c r="AW34" i="25"/>
  <c r="AV34" i="25"/>
  <c r="AU34" i="25"/>
  <c r="AT34" i="25"/>
  <c r="AS34" i="25"/>
  <c r="AR34" i="25"/>
  <c r="AQ34" i="25"/>
  <c r="AP34" i="25"/>
  <c r="AO34" i="25"/>
  <c r="AN34" i="25"/>
  <c r="AM34" i="25"/>
  <c r="AL34" i="25"/>
  <c r="AK34" i="25"/>
  <c r="AJ34" i="25"/>
  <c r="AI34" i="25"/>
  <c r="AH34" i="25"/>
  <c r="AG34" i="25"/>
  <c r="AF34" i="25"/>
  <c r="AE34" i="25"/>
  <c r="Y34" i="25"/>
  <c r="X34" i="25"/>
  <c r="W34" i="25"/>
  <c r="V34" i="25"/>
  <c r="U34" i="25"/>
  <c r="O34" i="25"/>
  <c r="N34" i="25"/>
  <c r="M34" i="25"/>
  <c r="L34" i="25"/>
  <c r="K34" i="25"/>
  <c r="BC33" i="25"/>
  <c r="BB33" i="25"/>
  <c r="BA33" i="25"/>
  <c r="AZ33" i="25"/>
  <c r="AY33" i="25"/>
  <c r="AX33" i="25"/>
  <c r="AW33" i="25"/>
  <c r="AV33" i="25"/>
  <c r="AU33" i="25"/>
  <c r="AT33" i="25"/>
  <c r="AS33" i="25"/>
  <c r="AR33" i="25"/>
  <c r="AQ33" i="25"/>
  <c r="AP33" i="25"/>
  <c r="AO33" i="25"/>
  <c r="AN33" i="25"/>
  <c r="AM33" i="25"/>
  <c r="AL33" i="25"/>
  <c r="AK33" i="25"/>
  <c r="AJ33" i="25"/>
  <c r="AI33" i="25"/>
  <c r="AH33" i="25"/>
  <c r="AG33" i="25"/>
  <c r="AF33" i="25"/>
  <c r="AE33" i="25"/>
  <c r="Y33" i="25"/>
  <c r="X33" i="25"/>
  <c r="W33" i="25"/>
  <c r="V33" i="25"/>
  <c r="U33" i="25"/>
  <c r="O33" i="25"/>
  <c r="N33" i="25"/>
  <c r="M33" i="25"/>
  <c r="L33" i="25"/>
  <c r="K33" i="25"/>
  <c r="F33" i="25"/>
  <c r="F34" i="25" s="1"/>
  <c r="F35" i="25" s="1"/>
  <c r="E33" i="25"/>
  <c r="E34" i="25" s="1"/>
  <c r="E35" i="25" s="1"/>
  <c r="BC32" i="25"/>
  <c r="BB32" i="25"/>
  <c r="BA32" i="25"/>
  <c r="AZ32" i="25"/>
  <c r="AY32" i="25"/>
  <c r="AX32" i="25"/>
  <c r="AW32" i="25"/>
  <c r="AV32" i="25"/>
  <c r="AU32" i="25"/>
  <c r="AT32" i="25"/>
  <c r="AS32" i="25"/>
  <c r="AR32" i="25"/>
  <c r="AQ32" i="25"/>
  <c r="AP32" i="25"/>
  <c r="AO32" i="25"/>
  <c r="AN32" i="25"/>
  <c r="AM32" i="25"/>
  <c r="AL32" i="25"/>
  <c r="AK32" i="25"/>
  <c r="AJ32" i="25"/>
  <c r="AI32" i="25"/>
  <c r="AH32" i="25"/>
  <c r="AG32" i="25"/>
  <c r="AF32" i="25"/>
  <c r="AE32" i="25"/>
  <c r="Y32" i="25"/>
  <c r="X32" i="25"/>
  <c r="W32" i="25"/>
  <c r="V32" i="25"/>
  <c r="U32" i="25"/>
  <c r="O32" i="25"/>
  <c r="N32" i="25"/>
  <c r="M32" i="25"/>
  <c r="L32" i="25"/>
  <c r="K32" i="25"/>
  <c r="I32" i="25"/>
  <c r="I33" i="25" s="1"/>
  <c r="I34" i="25" s="1"/>
  <c r="I35" i="25" s="1"/>
  <c r="H32" i="25"/>
  <c r="H33" i="25" s="1"/>
  <c r="H34" i="25" s="1"/>
  <c r="H35" i="25" s="1"/>
  <c r="G32" i="25"/>
  <c r="G33" i="25" s="1"/>
  <c r="G34" i="25" s="1"/>
  <c r="G35" i="25" s="1"/>
  <c r="F32" i="25"/>
  <c r="E32" i="25"/>
  <c r="D32" i="25"/>
  <c r="D33" i="25" s="1"/>
  <c r="D34" i="25" s="1"/>
  <c r="D35" i="25" s="1"/>
  <c r="C32" i="25"/>
  <c r="B32" i="25"/>
  <c r="B33" i="25" s="1"/>
  <c r="BC31" i="25"/>
  <c r="BB31" i="25"/>
  <c r="BA31" i="25"/>
  <c r="AZ31" i="25"/>
  <c r="AY31" i="25"/>
  <c r="AX31" i="25"/>
  <c r="AW31" i="25"/>
  <c r="AV31" i="25"/>
  <c r="AU31" i="25"/>
  <c r="AT31" i="25"/>
  <c r="AS31" i="25"/>
  <c r="AR31" i="25"/>
  <c r="AQ31" i="25"/>
  <c r="AP31" i="25"/>
  <c r="AO31" i="25"/>
  <c r="AN31" i="25"/>
  <c r="AM31" i="25"/>
  <c r="AL31" i="25"/>
  <c r="AK31" i="25"/>
  <c r="AJ31" i="25"/>
  <c r="AI31" i="25"/>
  <c r="AH31" i="25"/>
  <c r="AG31" i="25"/>
  <c r="AF31" i="25"/>
  <c r="AE31" i="25"/>
  <c r="Y31" i="25"/>
  <c r="X31" i="25"/>
  <c r="W31" i="25"/>
  <c r="V31" i="25"/>
  <c r="U31" i="25"/>
  <c r="O31" i="25"/>
  <c r="N31" i="25"/>
  <c r="M31" i="25"/>
  <c r="L31" i="25"/>
  <c r="K31" i="25"/>
  <c r="BC30" i="25"/>
  <c r="BB30" i="25"/>
  <c r="BA30" i="25"/>
  <c r="AZ30" i="25"/>
  <c r="AY30" i="25"/>
  <c r="AX30" i="25"/>
  <c r="AW30" i="25"/>
  <c r="AV30" i="25"/>
  <c r="AU30" i="25"/>
  <c r="AT30" i="25"/>
  <c r="AS30" i="25"/>
  <c r="AR30" i="25"/>
  <c r="AQ30" i="25"/>
  <c r="AP30" i="25"/>
  <c r="AO30" i="25"/>
  <c r="AN30" i="25"/>
  <c r="AM30" i="25"/>
  <c r="AL30" i="25"/>
  <c r="AK30" i="25"/>
  <c r="AJ30" i="25"/>
  <c r="AI30" i="25"/>
  <c r="AH30" i="25"/>
  <c r="AG30" i="25"/>
  <c r="AF30" i="25"/>
  <c r="AE30" i="25"/>
  <c r="Y30" i="25"/>
  <c r="X30" i="25"/>
  <c r="W30" i="25"/>
  <c r="V30" i="25"/>
  <c r="U30" i="25"/>
  <c r="O30" i="25"/>
  <c r="N30" i="25"/>
  <c r="M30" i="25"/>
  <c r="L30" i="25"/>
  <c r="K30" i="25"/>
  <c r="BC29" i="25"/>
  <c r="BB29" i="25"/>
  <c r="BA29" i="25"/>
  <c r="AZ29" i="25"/>
  <c r="AY29" i="25"/>
  <c r="AX29" i="25"/>
  <c r="AW29" i="25"/>
  <c r="AV29" i="25"/>
  <c r="AU29" i="25"/>
  <c r="AT29" i="25"/>
  <c r="AS29" i="25"/>
  <c r="AR29" i="25"/>
  <c r="AQ29" i="25"/>
  <c r="AP29" i="25"/>
  <c r="AO29" i="25"/>
  <c r="AN29" i="25"/>
  <c r="AM29" i="25"/>
  <c r="AL29" i="25"/>
  <c r="AK29" i="25"/>
  <c r="AJ29" i="25"/>
  <c r="AI29" i="25"/>
  <c r="AH29" i="25"/>
  <c r="AG29" i="25"/>
  <c r="AF29" i="25"/>
  <c r="AE29" i="25"/>
  <c r="Y29" i="25"/>
  <c r="X29" i="25"/>
  <c r="W29" i="25"/>
  <c r="V29" i="25"/>
  <c r="U29" i="25"/>
  <c r="O29" i="25"/>
  <c r="N29" i="25"/>
  <c r="M29" i="25"/>
  <c r="L29" i="25"/>
  <c r="K29" i="25"/>
  <c r="G29" i="25"/>
  <c r="G30" i="25" s="1"/>
  <c r="BC28" i="25"/>
  <c r="BB28" i="25"/>
  <c r="BA28" i="25"/>
  <c r="AZ28" i="25"/>
  <c r="AY28" i="25"/>
  <c r="AX28" i="25"/>
  <c r="AW28" i="25"/>
  <c r="AV28" i="25"/>
  <c r="AU28" i="25"/>
  <c r="AT28" i="25"/>
  <c r="AS28" i="25"/>
  <c r="AR28" i="25"/>
  <c r="AQ28" i="25"/>
  <c r="AP28" i="25"/>
  <c r="AO28" i="25"/>
  <c r="AN28" i="25"/>
  <c r="AM28" i="25"/>
  <c r="AL28" i="25"/>
  <c r="AK28" i="25"/>
  <c r="AJ28" i="25"/>
  <c r="AI28" i="25"/>
  <c r="AH28" i="25"/>
  <c r="AG28" i="25"/>
  <c r="AF28" i="25"/>
  <c r="AE28" i="25"/>
  <c r="Y28" i="25"/>
  <c r="X28" i="25"/>
  <c r="W28" i="25"/>
  <c r="V28" i="25"/>
  <c r="U28" i="25"/>
  <c r="O28" i="25"/>
  <c r="N28" i="25"/>
  <c r="M28" i="25"/>
  <c r="L28" i="25"/>
  <c r="K28" i="25"/>
  <c r="H28" i="25"/>
  <c r="H29" i="25" s="1"/>
  <c r="H30" i="25" s="1"/>
  <c r="E28" i="25"/>
  <c r="E29" i="25" s="1"/>
  <c r="E30" i="25" s="1"/>
  <c r="BC27" i="25"/>
  <c r="BB27" i="25"/>
  <c r="BA27" i="25"/>
  <c r="AZ27" i="25"/>
  <c r="AY27" i="25"/>
  <c r="AX27" i="25"/>
  <c r="AW27" i="25"/>
  <c r="AV27" i="25"/>
  <c r="AU27" i="25"/>
  <c r="AT27" i="25"/>
  <c r="AS27" i="25"/>
  <c r="AR27" i="25"/>
  <c r="AQ27" i="25"/>
  <c r="AP27" i="25"/>
  <c r="AO27" i="25"/>
  <c r="AN27" i="25"/>
  <c r="AM27" i="25"/>
  <c r="AL27" i="25"/>
  <c r="AK27" i="25"/>
  <c r="AJ27" i="25"/>
  <c r="AI27" i="25"/>
  <c r="AH27" i="25"/>
  <c r="AG27" i="25"/>
  <c r="AF27" i="25"/>
  <c r="AE27" i="25"/>
  <c r="Y27" i="25"/>
  <c r="X27" i="25"/>
  <c r="W27" i="25"/>
  <c r="V27" i="25"/>
  <c r="U27" i="25"/>
  <c r="O27" i="25"/>
  <c r="N27" i="25"/>
  <c r="M27" i="25"/>
  <c r="L27" i="25"/>
  <c r="K27" i="25"/>
  <c r="I27" i="25"/>
  <c r="I28" i="25" s="1"/>
  <c r="I29" i="25" s="1"/>
  <c r="I30" i="25" s="1"/>
  <c r="H27" i="25"/>
  <c r="G27" i="25"/>
  <c r="G28" i="25" s="1"/>
  <c r="F27" i="25"/>
  <c r="F28" i="25" s="1"/>
  <c r="F29" i="25" s="1"/>
  <c r="F30" i="25" s="1"/>
  <c r="E27" i="25"/>
  <c r="D27" i="25"/>
  <c r="D28" i="25" s="1"/>
  <c r="D29" i="25" s="1"/>
  <c r="D30" i="25" s="1"/>
  <c r="C27" i="25"/>
  <c r="C28" i="25" s="1"/>
  <c r="C29" i="25" s="1"/>
  <c r="C30" i="25" s="1"/>
  <c r="BC26" i="25"/>
  <c r="BB26" i="25"/>
  <c r="BA26" i="25"/>
  <c r="AZ26" i="25"/>
  <c r="AY26" i="25"/>
  <c r="AX26" i="25"/>
  <c r="AW26" i="25"/>
  <c r="AV26" i="25"/>
  <c r="AU26" i="25"/>
  <c r="AT26" i="25"/>
  <c r="AS26" i="25"/>
  <c r="AR26" i="25"/>
  <c r="AQ26" i="25"/>
  <c r="AP26" i="25"/>
  <c r="AO26" i="25"/>
  <c r="AN26" i="25"/>
  <c r="AM26" i="25"/>
  <c r="AL26" i="25"/>
  <c r="AK26" i="25"/>
  <c r="AJ26" i="25"/>
  <c r="AI26" i="25"/>
  <c r="AH26" i="25"/>
  <c r="AG26" i="25"/>
  <c r="AF26" i="25"/>
  <c r="AE26" i="25"/>
  <c r="Y26" i="25"/>
  <c r="X26" i="25"/>
  <c r="W26" i="25"/>
  <c r="V26" i="25"/>
  <c r="U26" i="25"/>
  <c r="O26" i="25"/>
  <c r="N26" i="25"/>
  <c r="M26" i="25"/>
  <c r="L26" i="25"/>
  <c r="K26" i="25"/>
  <c r="J83" i="25"/>
  <c r="BC25" i="25"/>
  <c r="BB25" i="25"/>
  <c r="BA25" i="25"/>
  <c r="AZ25" i="25"/>
  <c r="AY25" i="25"/>
  <c r="AS25" i="25"/>
  <c r="AR25" i="25"/>
  <c r="AQ25" i="25"/>
  <c r="AP25" i="25"/>
  <c r="AO25" i="25"/>
  <c r="AI25" i="25"/>
  <c r="AH25" i="25"/>
  <c r="AG25" i="25"/>
  <c r="AF25" i="25"/>
  <c r="AE25" i="25"/>
  <c r="E25" i="25"/>
  <c r="BC24" i="25"/>
  <c r="BB24" i="25"/>
  <c r="BA24" i="25"/>
  <c r="AZ24" i="25"/>
  <c r="AY24" i="25"/>
  <c r="AS24" i="25"/>
  <c r="AR24" i="25"/>
  <c r="AQ24" i="25"/>
  <c r="AP24" i="25"/>
  <c r="AO24" i="25"/>
  <c r="AI24" i="25"/>
  <c r="AH24" i="25"/>
  <c r="AG24" i="25"/>
  <c r="AF24" i="25"/>
  <c r="AE24" i="25"/>
  <c r="BC23" i="25"/>
  <c r="BB23" i="25"/>
  <c r="BA23" i="25"/>
  <c r="AZ23" i="25"/>
  <c r="AY23" i="25"/>
  <c r="AX23" i="25"/>
  <c r="AW23" i="25"/>
  <c r="AV23" i="25"/>
  <c r="AU23" i="25"/>
  <c r="AT23" i="25"/>
  <c r="AS23" i="25"/>
  <c r="AR23" i="25"/>
  <c r="AQ23" i="25"/>
  <c r="AP23" i="25"/>
  <c r="AO23" i="25"/>
  <c r="AN23" i="25"/>
  <c r="AM23" i="25"/>
  <c r="AL23" i="25"/>
  <c r="AK23" i="25"/>
  <c r="AJ23" i="25"/>
  <c r="AI23" i="25"/>
  <c r="AH23" i="25"/>
  <c r="AG23" i="25"/>
  <c r="AF23" i="25"/>
  <c r="AE23" i="25"/>
  <c r="AD23" i="25"/>
  <c r="AC23" i="25"/>
  <c r="AB23" i="25"/>
  <c r="AA23" i="25"/>
  <c r="Z23" i="25"/>
  <c r="Y23" i="25"/>
  <c r="X23" i="25"/>
  <c r="W23" i="25"/>
  <c r="V23" i="25"/>
  <c r="U23" i="25"/>
  <c r="T23" i="25"/>
  <c r="S23" i="25"/>
  <c r="R23" i="25"/>
  <c r="Q23" i="25"/>
  <c r="P23" i="25"/>
  <c r="O23" i="25"/>
  <c r="N23" i="25"/>
  <c r="M23" i="25"/>
  <c r="L23" i="25"/>
  <c r="K23" i="25"/>
  <c r="J23" i="25"/>
  <c r="I23" i="25"/>
  <c r="I24" i="25" s="1"/>
  <c r="I25" i="25" s="1"/>
  <c r="H23" i="25"/>
  <c r="H24" i="25" s="1"/>
  <c r="H25" i="25" s="1"/>
  <c r="G23" i="25"/>
  <c r="G24" i="25" s="1"/>
  <c r="F23" i="25"/>
  <c r="F24" i="25" s="1"/>
  <c r="F25" i="25" s="1"/>
  <c r="E23" i="25"/>
  <c r="E24" i="25" s="1"/>
  <c r="D23" i="25"/>
  <c r="D24" i="25" s="1"/>
  <c r="D25" i="25" s="1"/>
  <c r="C23" i="25"/>
  <c r="C24" i="25" s="1"/>
  <c r="C25" i="25" s="1"/>
  <c r="B23" i="25"/>
  <c r="BJ23" i="25" s="1"/>
  <c r="BC22" i="25"/>
  <c r="BB22" i="25"/>
  <c r="BA22" i="25"/>
  <c r="AZ22" i="25"/>
  <c r="AY22" i="25"/>
  <c r="AX22" i="25"/>
  <c r="AW22" i="25"/>
  <c r="AV22" i="25"/>
  <c r="AU22" i="25"/>
  <c r="AT22" i="25"/>
  <c r="AS22" i="25"/>
  <c r="AR22" i="25"/>
  <c r="AQ22" i="25"/>
  <c r="AP22" i="25"/>
  <c r="AO22" i="25"/>
  <c r="AN22" i="25"/>
  <c r="AM22" i="25"/>
  <c r="AL22" i="25"/>
  <c r="AK22" i="25"/>
  <c r="AJ22" i="25"/>
  <c r="AI22" i="25"/>
  <c r="AH22" i="25"/>
  <c r="AG22" i="25"/>
  <c r="AF22" i="25"/>
  <c r="AE22" i="25"/>
  <c r="AD22" i="25"/>
  <c r="AC22" i="25"/>
  <c r="AB22" i="25"/>
  <c r="AA22" i="25"/>
  <c r="Z22" i="25"/>
  <c r="Y22" i="25"/>
  <c r="X22" i="25"/>
  <c r="W22" i="25"/>
  <c r="V22" i="25"/>
  <c r="U22" i="25"/>
  <c r="T22" i="25"/>
  <c r="S22" i="25"/>
  <c r="R22" i="25"/>
  <c r="Q22" i="25"/>
  <c r="BH22" i="25" s="1"/>
  <c r="P22" i="25"/>
  <c r="O22" i="25"/>
  <c r="N22" i="25"/>
  <c r="M22" i="25"/>
  <c r="BE22" i="25" s="1"/>
  <c r="L22" i="25"/>
  <c r="K22" i="25"/>
  <c r="J22" i="25"/>
  <c r="I22" i="25"/>
  <c r="H22" i="25"/>
  <c r="G22" i="25"/>
  <c r="F22" i="25"/>
  <c r="E22" i="25"/>
  <c r="D22" i="25"/>
  <c r="C22" i="25"/>
  <c r="B22" i="25"/>
  <c r="BC21" i="25"/>
  <c r="BB21" i="25"/>
  <c r="BA21" i="25"/>
  <c r="AZ21" i="25"/>
  <c r="AY21" i="25"/>
  <c r="AX21" i="25"/>
  <c r="AW21" i="25"/>
  <c r="AV21" i="25"/>
  <c r="AU21" i="25"/>
  <c r="AT21" i="25"/>
  <c r="AS21" i="25"/>
  <c r="AR21" i="25"/>
  <c r="AQ21" i="25"/>
  <c r="AP21" i="25"/>
  <c r="AO21" i="25"/>
  <c r="AN21" i="25"/>
  <c r="AM21" i="25"/>
  <c r="AL21" i="25"/>
  <c r="AK21" i="25"/>
  <c r="AJ21" i="25"/>
  <c r="AI21" i="25"/>
  <c r="AH21" i="25"/>
  <c r="AG21" i="25"/>
  <c r="AF21" i="25"/>
  <c r="AE21" i="25"/>
  <c r="AD21" i="25"/>
  <c r="AC21" i="25"/>
  <c r="AB21" i="25"/>
  <c r="AA21" i="25"/>
  <c r="Z21" i="25"/>
  <c r="Y21" i="25"/>
  <c r="X21" i="25"/>
  <c r="W21" i="25"/>
  <c r="V21" i="25"/>
  <c r="U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C21" i="25"/>
  <c r="B21" i="25"/>
  <c r="BC20" i="25"/>
  <c r="BB20" i="25"/>
  <c r="BA20" i="25"/>
  <c r="AZ20" i="25"/>
  <c r="AY20" i="25"/>
  <c r="AX20" i="25"/>
  <c r="AW20" i="25"/>
  <c r="AV20" i="25"/>
  <c r="AU20" i="25"/>
  <c r="AT20" i="25"/>
  <c r="AS20" i="25"/>
  <c r="AR20" i="25"/>
  <c r="AQ20" i="25"/>
  <c r="AP20" i="25"/>
  <c r="AO20" i="25"/>
  <c r="AN20" i="25"/>
  <c r="AM20" i="25"/>
  <c r="AL20" i="25"/>
  <c r="AK20" i="25"/>
  <c r="AJ20" i="25"/>
  <c r="AI20" i="25"/>
  <c r="AH20" i="25"/>
  <c r="AG20" i="25"/>
  <c r="AF20" i="25"/>
  <c r="AE20" i="25"/>
  <c r="AD20" i="25"/>
  <c r="AC20" i="25"/>
  <c r="AB20" i="25"/>
  <c r="AA20" i="25"/>
  <c r="Z20" i="25"/>
  <c r="Y20" i="25"/>
  <c r="X20" i="25"/>
  <c r="W20" i="25"/>
  <c r="V20" i="25"/>
  <c r="U20" i="25"/>
  <c r="T20" i="25"/>
  <c r="S20" i="25"/>
  <c r="R20" i="25"/>
  <c r="Q20" i="25"/>
  <c r="P20" i="25"/>
  <c r="O20" i="25"/>
  <c r="N20" i="25"/>
  <c r="M20" i="25"/>
  <c r="L20" i="25"/>
  <c r="K20" i="25"/>
  <c r="BE20" i="25" s="1"/>
  <c r="J20" i="25"/>
  <c r="I20" i="25"/>
  <c r="H20" i="25"/>
  <c r="G20" i="25"/>
  <c r="F20" i="25"/>
  <c r="E20" i="25"/>
  <c r="D20" i="25"/>
  <c r="C20" i="25"/>
  <c r="B20" i="25"/>
  <c r="BC19" i="25"/>
  <c r="BB19" i="25"/>
  <c r="BA19" i="25"/>
  <c r="AZ19" i="25"/>
  <c r="AY19" i="25"/>
  <c r="AX19" i="25"/>
  <c r="AW19" i="25"/>
  <c r="AV19" i="25"/>
  <c r="AU19" i="25"/>
  <c r="AT19" i="25"/>
  <c r="AS19" i="25"/>
  <c r="AR19" i="25"/>
  <c r="AQ19" i="25"/>
  <c r="AP19" i="25"/>
  <c r="AO19" i="25"/>
  <c r="AN19" i="25"/>
  <c r="AM19" i="25"/>
  <c r="AL19" i="25"/>
  <c r="AK19" i="25"/>
  <c r="AJ19" i="25"/>
  <c r="AI19" i="25"/>
  <c r="AH19" i="25"/>
  <c r="AG19" i="25"/>
  <c r="AF19" i="25"/>
  <c r="AE19" i="25"/>
  <c r="AD19" i="25"/>
  <c r="AC19" i="25"/>
  <c r="AB19" i="25"/>
  <c r="AA19" i="25"/>
  <c r="Z19" i="25"/>
  <c r="Y19" i="25"/>
  <c r="X19" i="25"/>
  <c r="W19" i="25"/>
  <c r="V19" i="25"/>
  <c r="U19" i="25"/>
  <c r="T19" i="25"/>
  <c r="S19" i="25"/>
  <c r="R19" i="25"/>
  <c r="Q19" i="25"/>
  <c r="P19" i="25"/>
  <c r="O19" i="25"/>
  <c r="N19" i="25"/>
  <c r="M19" i="25"/>
  <c r="L19" i="25"/>
  <c r="K19" i="25"/>
  <c r="J19" i="25"/>
  <c r="I19" i="25"/>
  <c r="H19" i="25"/>
  <c r="G19" i="25"/>
  <c r="F19" i="25"/>
  <c r="E19" i="25"/>
  <c r="D19" i="25"/>
  <c r="C19" i="25"/>
  <c r="B19" i="25"/>
  <c r="BC18" i="25"/>
  <c r="BB18" i="25"/>
  <c r="BA18" i="25"/>
  <c r="AZ18" i="25"/>
  <c r="AY18" i="25"/>
  <c r="AX18" i="25"/>
  <c r="AW18" i="25"/>
  <c r="AV18" i="25"/>
  <c r="AU18" i="25"/>
  <c r="AT18" i="25"/>
  <c r="AS18" i="25"/>
  <c r="AR18" i="25"/>
  <c r="AQ18" i="25"/>
  <c r="AP18" i="25"/>
  <c r="AO18" i="25"/>
  <c r="AN18" i="25"/>
  <c r="AM18" i="25"/>
  <c r="AL18" i="25"/>
  <c r="AK18" i="25"/>
  <c r="AJ18" i="25"/>
  <c r="AI18" i="25"/>
  <c r="AH18" i="25"/>
  <c r="AG18" i="25"/>
  <c r="AF18" i="25"/>
  <c r="AE18" i="25"/>
  <c r="AD18" i="25"/>
  <c r="AC18" i="25"/>
  <c r="AB18" i="25"/>
  <c r="AA18" i="25"/>
  <c r="Z18" i="25"/>
  <c r="Y18" i="25"/>
  <c r="X18" i="25"/>
  <c r="W18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D18" i="25"/>
  <c r="C18" i="25"/>
  <c r="B18" i="25"/>
  <c r="BC17" i="25"/>
  <c r="BB17" i="25"/>
  <c r="BA17" i="25"/>
  <c r="AZ17" i="25"/>
  <c r="AY17" i="25"/>
  <c r="AX17" i="25"/>
  <c r="AW17" i="25"/>
  <c r="AV17" i="25"/>
  <c r="AU17" i="25"/>
  <c r="AT17" i="25"/>
  <c r="AS17" i="25"/>
  <c r="AR17" i="25"/>
  <c r="AQ17" i="25"/>
  <c r="AP17" i="25"/>
  <c r="AO17" i="25"/>
  <c r="AN17" i="25"/>
  <c r="AM17" i="25"/>
  <c r="AL17" i="25"/>
  <c r="AK17" i="25"/>
  <c r="AJ17" i="25"/>
  <c r="AI17" i="25"/>
  <c r="AH17" i="25"/>
  <c r="AG17" i="25"/>
  <c r="AF17" i="25"/>
  <c r="AE17" i="25"/>
  <c r="AD17" i="25"/>
  <c r="AC17" i="25"/>
  <c r="AB17" i="25"/>
  <c r="AA17" i="25"/>
  <c r="Z17" i="25"/>
  <c r="Y17" i="25"/>
  <c r="X17" i="25"/>
  <c r="W17" i="25"/>
  <c r="V17" i="25"/>
  <c r="U17" i="25"/>
  <c r="T17" i="25"/>
  <c r="S17" i="25"/>
  <c r="R17" i="25"/>
  <c r="Q17" i="25"/>
  <c r="P17" i="25"/>
  <c r="O17" i="25"/>
  <c r="N17" i="25"/>
  <c r="M17" i="25"/>
  <c r="L17" i="25"/>
  <c r="K17" i="25"/>
  <c r="J17" i="25"/>
  <c r="I17" i="25"/>
  <c r="H17" i="25"/>
  <c r="G17" i="25"/>
  <c r="F17" i="25"/>
  <c r="E17" i="25"/>
  <c r="D17" i="25"/>
  <c r="C17" i="25"/>
  <c r="B17" i="25"/>
  <c r="BC16" i="25"/>
  <c r="BB16" i="25"/>
  <c r="BA16" i="25"/>
  <c r="AZ16" i="25"/>
  <c r="AY16" i="25"/>
  <c r="AX16" i="25"/>
  <c r="AW16" i="25"/>
  <c r="AV16" i="25"/>
  <c r="AU16" i="25"/>
  <c r="AT16" i="25"/>
  <c r="AS16" i="25"/>
  <c r="AR16" i="25"/>
  <c r="AQ16" i="25"/>
  <c r="AP16" i="25"/>
  <c r="AO16" i="25"/>
  <c r="AN16" i="25"/>
  <c r="AM16" i="25"/>
  <c r="AL16" i="25"/>
  <c r="AK16" i="25"/>
  <c r="AJ16" i="25"/>
  <c r="AI16" i="25"/>
  <c r="AH16" i="25"/>
  <c r="AG16" i="25"/>
  <c r="AF16" i="25"/>
  <c r="AE16" i="25"/>
  <c r="AD16" i="25"/>
  <c r="AC16" i="25"/>
  <c r="AB16" i="25"/>
  <c r="AA16" i="25"/>
  <c r="Z16" i="25"/>
  <c r="Y16" i="25"/>
  <c r="X16" i="25"/>
  <c r="W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BE16" i="25" s="1"/>
  <c r="J16" i="25"/>
  <c r="I16" i="25"/>
  <c r="H16" i="25"/>
  <c r="G16" i="25"/>
  <c r="F16" i="25"/>
  <c r="E16" i="25"/>
  <c r="D16" i="25"/>
  <c r="C16" i="25"/>
  <c r="B16" i="25"/>
  <c r="BC15" i="25"/>
  <c r="BB15" i="25"/>
  <c r="BA15" i="25"/>
  <c r="AZ15" i="25"/>
  <c r="AY15" i="25"/>
  <c r="AX15" i="25"/>
  <c r="AW15" i="25"/>
  <c r="AV15" i="25"/>
  <c r="AU15" i="25"/>
  <c r="AT15" i="25"/>
  <c r="AS15" i="25"/>
  <c r="AR15" i="25"/>
  <c r="AQ15" i="25"/>
  <c r="AP15" i="25"/>
  <c r="AO15" i="25"/>
  <c r="AN15" i="25"/>
  <c r="AM15" i="25"/>
  <c r="AL15" i="25"/>
  <c r="AK15" i="25"/>
  <c r="AJ15" i="25"/>
  <c r="AI15" i="25"/>
  <c r="AH15" i="25"/>
  <c r="AG15" i="25"/>
  <c r="AF15" i="25"/>
  <c r="AE15" i="25"/>
  <c r="AD15" i="25"/>
  <c r="AC15" i="25"/>
  <c r="AB15" i="25"/>
  <c r="AA15" i="25"/>
  <c r="Z15" i="25"/>
  <c r="Y15" i="25"/>
  <c r="X15" i="25"/>
  <c r="W15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D15" i="25"/>
  <c r="C15" i="25"/>
  <c r="B15" i="25"/>
  <c r="BJ15" i="25" s="1"/>
  <c r="BC14" i="25"/>
  <c r="BB14" i="25"/>
  <c r="BA14" i="25"/>
  <c r="AZ14" i="25"/>
  <c r="AY14" i="25"/>
  <c r="AX14" i="25"/>
  <c r="AW14" i="25"/>
  <c r="AV14" i="25"/>
  <c r="AU14" i="25"/>
  <c r="AT14" i="25"/>
  <c r="AS14" i="25"/>
  <c r="AR14" i="25"/>
  <c r="AQ14" i="25"/>
  <c r="AP14" i="25"/>
  <c r="AO14" i="25"/>
  <c r="AN14" i="25"/>
  <c r="AM14" i="25"/>
  <c r="AL14" i="25"/>
  <c r="AK14" i="25"/>
  <c r="AJ14" i="25"/>
  <c r="AI14" i="25"/>
  <c r="AH14" i="25"/>
  <c r="AG14" i="25"/>
  <c r="AF14" i="25"/>
  <c r="AE14" i="25"/>
  <c r="AD14" i="25"/>
  <c r="AC14" i="25"/>
  <c r="AB14" i="25"/>
  <c r="AA14" i="25"/>
  <c r="Z14" i="25"/>
  <c r="Y14" i="25"/>
  <c r="X14" i="25"/>
  <c r="W14" i="25"/>
  <c r="V14" i="25"/>
  <c r="U14" i="25"/>
  <c r="T14" i="25"/>
  <c r="S14" i="25"/>
  <c r="R14" i="25"/>
  <c r="Q14" i="25"/>
  <c r="BH14" i="25" s="1"/>
  <c r="P14" i="25"/>
  <c r="O14" i="25"/>
  <c r="N14" i="25"/>
  <c r="M14" i="25"/>
  <c r="BE14" i="25" s="1"/>
  <c r="L14" i="25"/>
  <c r="K14" i="25"/>
  <c r="J14" i="25"/>
  <c r="I14" i="25"/>
  <c r="H14" i="25"/>
  <c r="G14" i="25"/>
  <c r="F14" i="25"/>
  <c r="E14" i="25"/>
  <c r="D14" i="25"/>
  <c r="C14" i="25"/>
  <c r="B14" i="25"/>
  <c r="BC13" i="25"/>
  <c r="BB13" i="25"/>
  <c r="BA13" i="25"/>
  <c r="AZ13" i="25"/>
  <c r="AY13" i="25"/>
  <c r="AX13" i="25"/>
  <c r="AW13" i="25"/>
  <c r="AV13" i="25"/>
  <c r="AU13" i="25"/>
  <c r="AT13" i="25"/>
  <c r="AS13" i="25"/>
  <c r="AR13" i="25"/>
  <c r="AQ13" i="25"/>
  <c r="AP13" i="25"/>
  <c r="AO13" i="25"/>
  <c r="AN13" i="25"/>
  <c r="AM13" i="25"/>
  <c r="AL13" i="25"/>
  <c r="AK13" i="25"/>
  <c r="AJ13" i="25"/>
  <c r="AI13" i="25"/>
  <c r="AH13" i="25"/>
  <c r="AG13" i="25"/>
  <c r="AF13" i="25"/>
  <c r="AE13" i="25"/>
  <c r="AD13" i="25"/>
  <c r="AC13" i="25"/>
  <c r="AB13" i="25"/>
  <c r="AA13" i="25"/>
  <c r="Z13" i="25"/>
  <c r="Y13" i="25"/>
  <c r="X13" i="25"/>
  <c r="W13" i="25"/>
  <c r="V13" i="25"/>
  <c r="U13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D13" i="25"/>
  <c r="C13" i="25"/>
  <c r="B13" i="25"/>
  <c r="BC12" i="25"/>
  <c r="BB12" i="25"/>
  <c r="BA12" i="25"/>
  <c r="AZ12" i="25"/>
  <c r="AY12" i="25"/>
  <c r="AX12" i="25"/>
  <c r="AW12" i="25"/>
  <c r="AV12" i="25"/>
  <c r="AU12" i="25"/>
  <c r="AT12" i="25"/>
  <c r="AS12" i="25"/>
  <c r="AR12" i="25"/>
  <c r="AQ12" i="25"/>
  <c r="AP12" i="25"/>
  <c r="AO12" i="25"/>
  <c r="AN12" i="25"/>
  <c r="AM12" i="25"/>
  <c r="AL12" i="25"/>
  <c r="AK12" i="25"/>
  <c r="AJ12" i="25"/>
  <c r="AI12" i="25"/>
  <c r="AH12" i="25"/>
  <c r="AG12" i="25"/>
  <c r="AF12" i="25"/>
  <c r="AE12" i="25"/>
  <c r="AD12" i="25"/>
  <c r="AC12" i="25"/>
  <c r="AB12" i="25"/>
  <c r="AA12" i="25"/>
  <c r="Z12" i="25"/>
  <c r="Y12" i="25"/>
  <c r="X12" i="25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BE12" i="25" s="1"/>
  <c r="J12" i="25"/>
  <c r="I12" i="25"/>
  <c r="H12" i="25"/>
  <c r="G12" i="25"/>
  <c r="F12" i="25"/>
  <c r="E12" i="25"/>
  <c r="D12" i="25"/>
  <c r="C12" i="25"/>
  <c r="B12" i="25"/>
  <c r="BC11" i="25"/>
  <c r="BB11" i="25"/>
  <c r="BA11" i="25"/>
  <c r="AZ11" i="25"/>
  <c r="AY11" i="25"/>
  <c r="AX11" i="25"/>
  <c r="AW11" i="25"/>
  <c r="AV11" i="25"/>
  <c r="AU11" i="25"/>
  <c r="AT11" i="25"/>
  <c r="AS11" i="25"/>
  <c r="AR11" i="25"/>
  <c r="AQ11" i="25"/>
  <c r="AP11" i="25"/>
  <c r="AO11" i="25"/>
  <c r="AN11" i="25"/>
  <c r="AM11" i="25"/>
  <c r="AL11" i="25"/>
  <c r="AK11" i="25"/>
  <c r="AJ11" i="25"/>
  <c r="AI11" i="25"/>
  <c r="AH11" i="25"/>
  <c r="AG11" i="25"/>
  <c r="AF11" i="25"/>
  <c r="AE11" i="25"/>
  <c r="AD11" i="25"/>
  <c r="AC11" i="25"/>
  <c r="AB11" i="25"/>
  <c r="AA11" i="25"/>
  <c r="Z11" i="25"/>
  <c r="Y11" i="25"/>
  <c r="X11" i="25"/>
  <c r="W11" i="25"/>
  <c r="V11" i="25"/>
  <c r="U11" i="25"/>
  <c r="T11" i="25"/>
  <c r="S11" i="25"/>
  <c r="R11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B11" i="25"/>
  <c r="BJ11" i="25" s="1"/>
  <c r="BC10" i="25"/>
  <c r="BB10" i="25"/>
  <c r="BA10" i="25"/>
  <c r="AZ10" i="25"/>
  <c r="AY10" i="25"/>
  <c r="AX10" i="25"/>
  <c r="AW10" i="25"/>
  <c r="AV10" i="25"/>
  <c r="AU10" i="25"/>
  <c r="AT10" i="25"/>
  <c r="AS10" i="25"/>
  <c r="AR10" i="25"/>
  <c r="AQ10" i="25"/>
  <c r="AP10" i="25"/>
  <c r="AO10" i="25"/>
  <c r="AN10" i="25"/>
  <c r="AM10" i="25"/>
  <c r="AL10" i="25"/>
  <c r="AK10" i="25"/>
  <c r="AJ10" i="25"/>
  <c r="AI10" i="25"/>
  <c r="AH10" i="25"/>
  <c r="AG10" i="25"/>
  <c r="AF10" i="25"/>
  <c r="AE10" i="25"/>
  <c r="AD10" i="25"/>
  <c r="AC10" i="25"/>
  <c r="AB10" i="25"/>
  <c r="AA10" i="25"/>
  <c r="Z10" i="25"/>
  <c r="Y10" i="25"/>
  <c r="X10" i="25"/>
  <c r="W10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C10" i="25"/>
  <c r="B10" i="25"/>
  <c r="BC9" i="25"/>
  <c r="BB9" i="25"/>
  <c r="BA9" i="25"/>
  <c r="AZ9" i="25"/>
  <c r="AY9" i="25"/>
  <c r="AX9" i="25"/>
  <c r="AW9" i="25"/>
  <c r="AV9" i="25"/>
  <c r="AU9" i="25"/>
  <c r="AT9" i="25"/>
  <c r="AS9" i="25"/>
  <c r="AR9" i="25"/>
  <c r="AQ9" i="25"/>
  <c r="AP9" i="25"/>
  <c r="AO9" i="25"/>
  <c r="AN9" i="25"/>
  <c r="AM9" i="25"/>
  <c r="AL9" i="25"/>
  <c r="AK9" i="25"/>
  <c r="AJ9" i="25"/>
  <c r="AI9" i="25"/>
  <c r="AH9" i="25"/>
  <c r="AG9" i="25"/>
  <c r="AF9" i="25"/>
  <c r="AE9" i="25"/>
  <c r="AD9" i="25"/>
  <c r="AC9" i="25"/>
  <c r="AB9" i="25"/>
  <c r="AA9" i="25"/>
  <c r="Z9" i="25"/>
  <c r="Y9" i="25"/>
  <c r="X9" i="25"/>
  <c r="W9" i="25"/>
  <c r="V9" i="25"/>
  <c r="U9" i="25"/>
  <c r="T9" i="25"/>
  <c r="S9" i="25"/>
  <c r="R9" i="25"/>
  <c r="Q9" i="25"/>
  <c r="P9" i="25"/>
  <c r="O9" i="25"/>
  <c r="N9" i="25"/>
  <c r="M9" i="25"/>
  <c r="L9" i="25"/>
  <c r="K9" i="25"/>
  <c r="J9" i="25"/>
  <c r="I9" i="25"/>
  <c r="H9" i="25"/>
  <c r="G9" i="25"/>
  <c r="F9" i="25"/>
  <c r="E9" i="25"/>
  <c r="D9" i="25"/>
  <c r="C9" i="25"/>
  <c r="B9" i="25"/>
  <c r="BC8" i="25"/>
  <c r="BB8" i="25"/>
  <c r="BA8" i="25"/>
  <c r="AZ8" i="25"/>
  <c r="AY8" i="25"/>
  <c r="AX8" i="25"/>
  <c r="AW8" i="25"/>
  <c r="AV8" i="25"/>
  <c r="AU8" i="25"/>
  <c r="AT8" i="25"/>
  <c r="AS8" i="25"/>
  <c r="AR8" i="25"/>
  <c r="AQ8" i="25"/>
  <c r="AP8" i="25"/>
  <c r="AO8" i="25"/>
  <c r="AN8" i="25"/>
  <c r="AM8" i="25"/>
  <c r="AL8" i="25"/>
  <c r="AK8" i="25"/>
  <c r="AJ8" i="25"/>
  <c r="AI8" i="25"/>
  <c r="AH8" i="25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BH8" i="25" s="1"/>
  <c r="P8" i="25"/>
  <c r="O8" i="25"/>
  <c r="N8" i="25"/>
  <c r="M8" i="25"/>
  <c r="BI8" i="25" s="1"/>
  <c r="L8" i="25"/>
  <c r="K8" i="25"/>
  <c r="BE8" i="25" s="1"/>
  <c r="J8" i="25"/>
  <c r="I8" i="25"/>
  <c r="H8" i="25"/>
  <c r="G8" i="25"/>
  <c r="F8" i="25"/>
  <c r="E8" i="25"/>
  <c r="D8" i="25"/>
  <c r="C8" i="25"/>
  <c r="B8" i="25"/>
  <c r="BC7" i="25"/>
  <c r="BB7" i="25"/>
  <c r="BA7" i="25"/>
  <c r="AZ7" i="25"/>
  <c r="AY7" i="25"/>
  <c r="AX7" i="25"/>
  <c r="AW7" i="25"/>
  <c r="AV7" i="25"/>
  <c r="AU7" i="25"/>
  <c r="AT7" i="25"/>
  <c r="AS7" i="25"/>
  <c r="AR7" i="25"/>
  <c r="AQ7" i="25"/>
  <c r="AP7" i="25"/>
  <c r="AO7" i="25"/>
  <c r="AN7" i="25"/>
  <c r="AM7" i="25"/>
  <c r="AL7" i="25"/>
  <c r="AK7" i="25"/>
  <c r="AJ7" i="25"/>
  <c r="AI7" i="25"/>
  <c r="AH7" i="25"/>
  <c r="AG7" i="25"/>
  <c r="AF7" i="25"/>
  <c r="AE7" i="25"/>
  <c r="AD7" i="25"/>
  <c r="AC7" i="25"/>
  <c r="AB7" i="25"/>
  <c r="AA7" i="25"/>
  <c r="Z7" i="25"/>
  <c r="Y7" i="25"/>
  <c r="X7" i="25"/>
  <c r="W7" i="25"/>
  <c r="V7" i="25"/>
  <c r="U7" i="25"/>
  <c r="T7" i="25"/>
  <c r="S7" i="25"/>
  <c r="R7" i="25"/>
  <c r="Q7" i="25"/>
  <c r="P7" i="25"/>
  <c r="O7" i="25"/>
  <c r="N7" i="25"/>
  <c r="M7" i="25"/>
  <c r="L7" i="25"/>
  <c r="K7" i="25"/>
  <c r="J7" i="25"/>
  <c r="I7" i="25"/>
  <c r="H7" i="25"/>
  <c r="G7" i="25"/>
  <c r="F7" i="25"/>
  <c r="E7" i="25"/>
  <c r="BJ7" i="25" s="1"/>
  <c r="D7" i="25"/>
  <c r="C7" i="25"/>
  <c r="B7" i="25"/>
  <c r="BG7" i="25" s="1"/>
  <c r="BC6" i="25"/>
  <c r="BB6" i="25"/>
  <c r="BA6" i="25"/>
  <c r="AZ6" i="25"/>
  <c r="AY6" i="25"/>
  <c r="AX6" i="25"/>
  <c r="AW6" i="25"/>
  <c r="AV6" i="25"/>
  <c r="AU6" i="25"/>
  <c r="AT6" i="25"/>
  <c r="AS6" i="25"/>
  <c r="AR6" i="25"/>
  <c r="AQ6" i="25"/>
  <c r="AP6" i="25"/>
  <c r="AO6" i="25"/>
  <c r="AN6" i="25"/>
  <c r="AM6" i="25"/>
  <c r="AL6" i="25"/>
  <c r="AK6" i="25"/>
  <c r="AJ6" i="25"/>
  <c r="AI6" i="25"/>
  <c r="AH6" i="25"/>
  <c r="AG6" i="25"/>
  <c r="AF6" i="25"/>
  <c r="AE6" i="25"/>
  <c r="AD6" i="25"/>
  <c r="AC6" i="25"/>
  <c r="AB6" i="25"/>
  <c r="AA6" i="25"/>
  <c r="Z6" i="25"/>
  <c r="Y6" i="25"/>
  <c r="X6" i="25"/>
  <c r="W6" i="25"/>
  <c r="V6" i="25"/>
  <c r="U6" i="25"/>
  <c r="T6" i="25"/>
  <c r="S6" i="25"/>
  <c r="R6" i="25"/>
  <c r="Q6" i="25"/>
  <c r="P6" i="25"/>
  <c r="O6" i="25"/>
  <c r="N6" i="25"/>
  <c r="M6" i="25"/>
  <c r="L6" i="25"/>
  <c r="K6" i="25"/>
  <c r="BE6" i="25" s="1"/>
  <c r="J6" i="25"/>
  <c r="I6" i="25"/>
  <c r="H6" i="25"/>
  <c r="G6" i="25"/>
  <c r="F6" i="25"/>
  <c r="E6" i="25"/>
  <c r="D6" i="25"/>
  <c r="C6" i="25"/>
  <c r="B6" i="25"/>
  <c r="G25" i="25" l="1"/>
  <c r="BC7" i="7" s="1"/>
  <c r="BC6" i="7"/>
  <c r="BI10" i="25"/>
  <c r="BH10" i="25"/>
  <c r="BG15" i="25"/>
  <c r="BJ19" i="25"/>
  <c r="BG23" i="25"/>
  <c r="BI6" i="25"/>
  <c r="BH6" i="25"/>
  <c r="BG11" i="25"/>
  <c r="BI16" i="25"/>
  <c r="BH16" i="25"/>
  <c r="BI12" i="25"/>
  <c r="BH12" i="25"/>
  <c r="BE18" i="25"/>
  <c r="BH18" i="25"/>
  <c r="BJ21" i="25"/>
  <c r="BG19" i="25"/>
  <c r="BI20" i="25"/>
  <c r="BH20" i="25"/>
  <c r="BG46" i="25"/>
  <c r="BK46" i="25"/>
  <c r="BJ46" i="25"/>
  <c r="BD36" i="25"/>
  <c r="BD26" i="25"/>
  <c r="J66" i="25"/>
  <c r="BI9" i="25"/>
  <c r="BD9" i="25"/>
  <c r="BK9" i="25"/>
  <c r="BH9" i="25"/>
  <c r="J70" i="25"/>
  <c r="BI13" i="25"/>
  <c r="BD13" i="25"/>
  <c r="BK13" i="25"/>
  <c r="BH13" i="25"/>
  <c r="J74" i="25"/>
  <c r="BI17" i="25"/>
  <c r="BD17" i="25"/>
  <c r="BK17" i="25"/>
  <c r="BH17" i="25"/>
  <c r="J110" i="25"/>
  <c r="B54" i="25"/>
  <c r="J53" i="25"/>
  <c r="BD53" i="25" s="1"/>
  <c r="BK6" i="25"/>
  <c r="BI14" i="25"/>
  <c r="BE17" i="25"/>
  <c r="BI18" i="25"/>
  <c r="BE21" i="25"/>
  <c r="BI22" i="25"/>
  <c r="J88" i="25"/>
  <c r="BD31" i="25"/>
  <c r="J64" i="25"/>
  <c r="BI7" i="25"/>
  <c r="BD7" i="25"/>
  <c r="BK7" i="25"/>
  <c r="BH7" i="25"/>
  <c r="BL7" i="25" s="1"/>
  <c r="BG9" i="25"/>
  <c r="J68" i="25"/>
  <c r="BI11" i="25"/>
  <c r="BD11" i="25"/>
  <c r="BK11" i="25"/>
  <c r="BH11" i="25"/>
  <c r="BE7" i="25"/>
  <c r="BJ9" i="25"/>
  <c r="BE10" i="25"/>
  <c r="BE11" i="25"/>
  <c r="BJ13" i="25"/>
  <c r="BE15" i="25"/>
  <c r="BJ17" i="25"/>
  <c r="BE19" i="25"/>
  <c r="BE23" i="25"/>
  <c r="BD27" i="25"/>
  <c r="BE42" i="25"/>
  <c r="J78" i="25"/>
  <c r="BI21" i="25"/>
  <c r="BD21" i="25"/>
  <c r="BK21" i="25"/>
  <c r="BH21" i="25"/>
  <c r="BG41" i="25"/>
  <c r="BL41" i="25" s="1"/>
  <c r="BE41" i="25"/>
  <c r="BI46" i="25"/>
  <c r="BE46" i="25"/>
  <c r="BE9" i="25"/>
  <c r="BE13" i="25"/>
  <c r="J63" i="25"/>
  <c r="BJ6" i="25"/>
  <c r="BD6" i="25"/>
  <c r="BG13" i="25"/>
  <c r="J72" i="25"/>
  <c r="BI15" i="25"/>
  <c r="BD15" i="25"/>
  <c r="BK15" i="25"/>
  <c r="BH15" i="25"/>
  <c r="BG17" i="25"/>
  <c r="J76" i="25"/>
  <c r="BI19" i="25"/>
  <c r="BD19" i="25"/>
  <c r="BK19" i="25"/>
  <c r="BH19" i="25"/>
  <c r="BG21" i="25"/>
  <c r="J80" i="25"/>
  <c r="B24" i="25"/>
  <c r="BI23" i="25"/>
  <c r="BL23" i="25" s="1"/>
  <c r="BD23" i="25"/>
  <c r="BK23" i="25"/>
  <c r="BH23" i="25"/>
  <c r="C33" i="25"/>
  <c r="B43" i="25"/>
  <c r="BH42" i="25"/>
  <c r="J42" i="25"/>
  <c r="BG42" i="25" s="1"/>
  <c r="BE61" i="25"/>
  <c r="O63" i="25"/>
  <c r="BE40" i="25"/>
  <c r="BD46" i="25"/>
  <c r="J103" i="25"/>
  <c r="T63" i="25"/>
  <c r="AN63" i="25"/>
  <c r="BJ8" i="25"/>
  <c r="BD8" i="25"/>
  <c r="BJ10" i="25"/>
  <c r="BD10" i="25"/>
  <c r="BJ12" i="25"/>
  <c r="BD12" i="25"/>
  <c r="BJ14" i="25"/>
  <c r="BD14" i="25"/>
  <c r="BJ16" i="25"/>
  <c r="BD16" i="25"/>
  <c r="BJ18" i="25"/>
  <c r="BD18" i="25"/>
  <c r="BJ20" i="25"/>
  <c r="BD20" i="25"/>
  <c r="BJ22" i="25"/>
  <c r="BD22" i="25"/>
  <c r="BG36" i="25"/>
  <c r="BE36" i="25"/>
  <c r="BK36" i="25"/>
  <c r="BJ36" i="25"/>
  <c r="BI36" i="25"/>
  <c r="B38" i="25"/>
  <c r="J37" i="25"/>
  <c r="BG37" i="25" s="1"/>
  <c r="B34" i="25"/>
  <c r="BE38" i="25"/>
  <c r="BE45" i="25"/>
  <c r="BE51" i="25"/>
  <c r="BG6" i="25"/>
  <c r="J65" i="25"/>
  <c r="BG8" i="25"/>
  <c r="BK8" i="25"/>
  <c r="J67" i="25"/>
  <c r="BG10" i="25"/>
  <c r="BL10" i="25" s="1"/>
  <c r="BK10" i="25"/>
  <c r="J69" i="25"/>
  <c r="BG12" i="25"/>
  <c r="BK12" i="25"/>
  <c r="J71" i="25"/>
  <c r="BG14" i="25"/>
  <c r="BK14" i="25"/>
  <c r="J73" i="25"/>
  <c r="BG16" i="25"/>
  <c r="BK16" i="25"/>
  <c r="J75" i="25"/>
  <c r="BG18" i="25"/>
  <c r="BK18" i="25"/>
  <c r="J77" i="25"/>
  <c r="BG20" i="25"/>
  <c r="BK20" i="25"/>
  <c r="J79" i="25"/>
  <c r="BG22" i="25"/>
  <c r="BK22" i="25"/>
  <c r="J32" i="25"/>
  <c r="BH46" i="25"/>
  <c r="BE47" i="25"/>
  <c r="BE49" i="25"/>
  <c r="Y63" i="25"/>
  <c r="AS63" i="25"/>
  <c r="BD51" i="25"/>
  <c r="BD56" i="25"/>
  <c r="BD61" i="25"/>
  <c r="J47" i="25"/>
  <c r="BD47" i="25" s="1"/>
  <c r="B48" i="25"/>
  <c r="J52" i="25"/>
  <c r="J109" i="25" s="1"/>
  <c r="J57" i="25"/>
  <c r="J114" i="25" s="1"/>
  <c r="B58" i="25"/>
  <c r="BL20" i="25" l="1"/>
  <c r="BL6" i="25"/>
  <c r="BL12" i="25"/>
  <c r="BL15" i="25"/>
  <c r="BL11" i="25"/>
  <c r="BL19" i="25"/>
  <c r="BL46" i="25"/>
  <c r="J99" i="25"/>
  <c r="BD42" i="25"/>
  <c r="BJ42" i="25"/>
  <c r="BD52" i="25"/>
  <c r="BD32" i="25"/>
  <c r="J89" i="25"/>
  <c r="J84" i="25"/>
  <c r="BL22" i="25"/>
  <c r="BL14" i="25"/>
  <c r="BH37" i="25"/>
  <c r="J94" i="25"/>
  <c r="BL17" i="25"/>
  <c r="B49" i="25"/>
  <c r="J48" i="25"/>
  <c r="J105" i="25" s="1"/>
  <c r="BD57" i="25"/>
  <c r="J104" i="25"/>
  <c r="BL16" i="25"/>
  <c r="BL8" i="25"/>
  <c r="BD37" i="25"/>
  <c r="BL36" i="25"/>
  <c r="BK42" i="25"/>
  <c r="BI42" i="25"/>
  <c r="J33" i="25"/>
  <c r="C34" i="25"/>
  <c r="C35" i="25" s="1"/>
  <c r="J38" i="25"/>
  <c r="J95" i="25" s="1"/>
  <c r="B39" i="25"/>
  <c r="B25" i="25"/>
  <c r="B59" i="25"/>
  <c r="J58" i="25"/>
  <c r="BD58" i="25" s="1"/>
  <c r="BL18" i="25"/>
  <c r="J34" i="25"/>
  <c r="J91" i="25" s="1"/>
  <c r="B35" i="25"/>
  <c r="BK37" i="25"/>
  <c r="BI37" i="25"/>
  <c r="BJ37" i="25"/>
  <c r="J100" i="25"/>
  <c r="BG43" i="25"/>
  <c r="J43" i="25"/>
  <c r="BK43" i="25" s="1"/>
  <c r="BJ43" i="25"/>
  <c r="BH43" i="25"/>
  <c r="B44" i="25"/>
  <c r="BD43" i="25"/>
  <c r="BI43" i="25"/>
  <c r="BL21" i="25"/>
  <c r="BL13" i="25"/>
  <c r="J85" i="25"/>
  <c r="BL9" i="25"/>
  <c r="B55" i="25"/>
  <c r="J54" i="25"/>
  <c r="J111" i="25" s="1"/>
  <c r="BL43" i="25" l="1"/>
  <c r="BL42" i="25"/>
  <c r="BD38" i="25"/>
  <c r="BL37" i="25"/>
  <c r="J115" i="25"/>
  <c r="BD34" i="25"/>
  <c r="J81" i="25"/>
  <c r="BD24" i="25"/>
  <c r="J55" i="25"/>
  <c r="J112" i="25" s="1"/>
  <c r="BH38" i="25"/>
  <c r="BD28" i="25"/>
  <c r="BI38" i="25"/>
  <c r="BK38" i="25"/>
  <c r="BD48" i="25"/>
  <c r="B45" i="25"/>
  <c r="BK44" i="25"/>
  <c r="J44" i="25"/>
  <c r="BH44" i="25" s="1"/>
  <c r="J35" i="25"/>
  <c r="BD35" i="25" s="1"/>
  <c r="BG38" i="25"/>
  <c r="BD33" i="25"/>
  <c r="J90" i="25"/>
  <c r="B50" i="25"/>
  <c r="J49" i="25"/>
  <c r="J106" i="25" s="1"/>
  <c r="BD54" i="25"/>
  <c r="BD29" i="25"/>
  <c r="B60" i="25"/>
  <c r="J59" i="25"/>
  <c r="J116" i="25" s="1"/>
  <c r="BD59" i="25"/>
  <c r="B40" i="25"/>
  <c r="J39" i="25"/>
  <c r="J96" i="25" s="1"/>
  <c r="BJ38" i="25"/>
  <c r="BD44" i="25" l="1"/>
  <c r="BJ44" i="25"/>
  <c r="BI44" i="25"/>
  <c r="BL38" i="25"/>
  <c r="BD49" i="25"/>
  <c r="BD55" i="25"/>
  <c r="J92" i="25"/>
  <c r="BD39" i="25"/>
  <c r="BI39" i="25"/>
  <c r="BH39" i="25"/>
  <c r="BK39" i="25"/>
  <c r="J86" i="25"/>
  <c r="J50" i="25"/>
  <c r="BD50" i="25" s="1"/>
  <c r="BG44" i="25"/>
  <c r="BL44" i="25" s="1"/>
  <c r="J101" i="25"/>
  <c r="J45" i="25"/>
  <c r="J102" i="25" s="1"/>
  <c r="J82" i="25"/>
  <c r="BD25" i="25"/>
  <c r="BG39" i="25"/>
  <c r="BJ39" i="25"/>
  <c r="J40" i="25"/>
  <c r="BI40" i="25" s="1"/>
  <c r="J60" i="25"/>
  <c r="J117" i="25" s="1"/>
  <c r="BD45" i="25" l="1"/>
  <c r="BH45" i="25"/>
  <c r="BG45" i="25"/>
  <c r="BI45" i="25"/>
  <c r="BK45" i="25"/>
  <c r="BJ45" i="25"/>
  <c r="J107" i="25"/>
  <c r="BD60" i="25"/>
  <c r="J87" i="25"/>
  <c r="BH40" i="25"/>
  <c r="BJ40" i="25"/>
  <c r="BD40" i="25"/>
  <c r="BL39" i="25"/>
  <c r="BG40" i="25"/>
  <c r="J97" i="25"/>
  <c r="BK40" i="25"/>
  <c r="BD30" i="25"/>
  <c r="BL45" i="25" l="1"/>
  <c r="BL40" i="25"/>
  <c r="J33" i="20" l="1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J53" i="20"/>
  <c r="J54" i="20"/>
  <c r="J55" i="20"/>
  <c r="J56" i="20"/>
  <c r="J57" i="20"/>
  <c r="J58" i="20"/>
  <c r="J59" i="20"/>
  <c r="J60" i="20"/>
  <c r="J61" i="20"/>
  <c r="E25" i="4"/>
  <c r="G25" i="4"/>
  <c r="E24" i="4"/>
  <c r="G24" i="4"/>
  <c r="D24" i="4"/>
  <c r="D25" i="4" s="1"/>
  <c r="B25" i="4"/>
  <c r="B24" i="4"/>
  <c r="C25" i="4" l="1"/>
  <c r="J33" i="23"/>
  <c r="J34" i="23"/>
  <c r="J35" i="23"/>
  <c r="J36" i="23"/>
  <c r="J37" i="23"/>
  <c r="J38" i="23"/>
  <c r="J39" i="23"/>
  <c r="J40" i="23"/>
  <c r="J41" i="23"/>
  <c r="J42" i="23"/>
  <c r="J43" i="23"/>
  <c r="J44" i="23"/>
  <c r="J45" i="23"/>
  <c r="J46" i="23"/>
  <c r="J47" i="23"/>
  <c r="J48" i="23"/>
  <c r="J49" i="23"/>
  <c r="J50" i="23"/>
  <c r="J51" i="23"/>
  <c r="J52" i="23"/>
  <c r="J53" i="23"/>
  <c r="J54" i="23"/>
  <c r="J55" i="23"/>
  <c r="J56" i="23"/>
  <c r="J57" i="23"/>
  <c r="J58" i="23"/>
  <c r="J59" i="23"/>
  <c r="J60" i="23"/>
  <c r="J61" i="23"/>
  <c r="B25" i="5"/>
  <c r="B24" i="5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B58" i="18"/>
  <c r="B59" i="18" s="1"/>
  <c r="B60" i="18" s="1"/>
  <c r="B57" i="18"/>
  <c r="B53" i="18"/>
  <c r="B54" i="18" s="1"/>
  <c r="B55" i="18" s="1"/>
  <c r="B52" i="18"/>
  <c r="B48" i="18"/>
  <c r="B49" i="18" s="1"/>
  <c r="B50" i="18" s="1"/>
  <c r="B47" i="18"/>
  <c r="B60" i="8"/>
  <c r="B58" i="8"/>
  <c r="B59" i="8" s="1"/>
  <c r="B57" i="8"/>
  <c r="B53" i="8"/>
  <c r="B54" i="8" s="1"/>
  <c r="B55" i="8" s="1"/>
  <c r="B52" i="8"/>
  <c r="B48" i="8"/>
  <c r="B49" i="8" s="1"/>
  <c r="B50" i="8" s="1"/>
  <c r="B47" i="8"/>
  <c r="B24" i="8"/>
  <c r="F24" i="8"/>
  <c r="F25" i="8" s="1"/>
  <c r="C25" i="3"/>
  <c r="D25" i="3"/>
  <c r="G25" i="3"/>
  <c r="H25" i="3"/>
  <c r="C24" i="3"/>
  <c r="D24" i="3"/>
  <c r="E24" i="3"/>
  <c r="E25" i="3" s="1"/>
  <c r="F24" i="3"/>
  <c r="F25" i="3" s="1"/>
  <c r="G24" i="3"/>
  <c r="H24" i="3"/>
  <c r="B24" i="3"/>
  <c r="B25" i="3" s="1"/>
  <c r="C58" i="19"/>
  <c r="D58" i="19"/>
  <c r="E58" i="19"/>
  <c r="E59" i="19" s="1"/>
  <c r="E60" i="19" s="1"/>
  <c r="F58" i="19"/>
  <c r="F59" i="19" s="1"/>
  <c r="F60" i="19" s="1"/>
  <c r="G58" i="19"/>
  <c r="H58" i="19"/>
  <c r="C59" i="19"/>
  <c r="C60" i="19" s="1"/>
  <c r="D59" i="19"/>
  <c r="G59" i="19"/>
  <c r="G60" i="19" s="1"/>
  <c r="H59" i="19"/>
  <c r="D60" i="19"/>
  <c r="H60" i="19"/>
  <c r="C57" i="19"/>
  <c r="D57" i="19"/>
  <c r="E57" i="19"/>
  <c r="F57" i="19"/>
  <c r="G57" i="19"/>
  <c r="H57" i="19"/>
  <c r="B57" i="19"/>
  <c r="B58" i="19" s="1"/>
  <c r="B59" i="19" s="1"/>
  <c r="B60" i="19" s="1"/>
  <c r="C53" i="19"/>
  <c r="D53" i="19"/>
  <c r="E53" i="19"/>
  <c r="E54" i="19" s="1"/>
  <c r="E55" i="19" s="1"/>
  <c r="F53" i="19"/>
  <c r="G53" i="19"/>
  <c r="H53" i="19"/>
  <c r="C54" i="19"/>
  <c r="D54" i="19"/>
  <c r="D55" i="19" s="1"/>
  <c r="F54" i="19"/>
  <c r="F55" i="19" s="1"/>
  <c r="G54" i="19"/>
  <c r="H54" i="19"/>
  <c r="H55" i="19" s="1"/>
  <c r="C55" i="19"/>
  <c r="G55" i="19"/>
  <c r="C52" i="19"/>
  <c r="D52" i="19"/>
  <c r="E52" i="19"/>
  <c r="F52" i="19"/>
  <c r="G52" i="19"/>
  <c r="H52" i="19"/>
  <c r="B52" i="19"/>
  <c r="B53" i="19" s="1"/>
  <c r="B54" i="19" s="1"/>
  <c r="B55" i="19" s="1"/>
  <c r="C48" i="19"/>
  <c r="D48" i="19"/>
  <c r="E48" i="19"/>
  <c r="E49" i="19" s="1"/>
  <c r="E50" i="19" s="1"/>
  <c r="F48" i="19"/>
  <c r="G48" i="19"/>
  <c r="H48" i="19"/>
  <c r="C49" i="19"/>
  <c r="D49" i="19"/>
  <c r="F49" i="19"/>
  <c r="F50" i="19" s="1"/>
  <c r="G49" i="19"/>
  <c r="H49" i="19"/>
  <c r="C50" i="19"/>
  <c r="D50" i="19"/>
  <c r="G50" i="19"/>
  <c r="H50" i="19"/>
  <c r="C47" i="19"/>
  <c r="D47" i="19"/>
  <c r="E47" i="19"/>
  <c r="F47" i="19"/>
  <c r="G47" i="19"/>
  <c r="H47" i="19"/>
  <c r="B47" i="19"/>
  <c r="B48" i="19" s="1"/>
  <c r="B49" i="19" s="1"/>
  <c r="B50" i="19" s="1"/>
  <c r="I61" i="19"/>
  <c r="I56" i="19"/>
  <c r="I51" i="19"/>
  <c r="I46" i="19"/>
  <c r="I41" i="19"/>
  <c r="I36" i="19"/>
  <c r="C58" i="16"/>
  <c r="D58" i="16"/>
  <c r="E58" i="16"/>
  <c r="E59" i="16" s="1"/>
  <c r="E60" i="16" s="1"/>
  <c r="F58" i="16"/>
  <c r="G58" i="16"/>
  <c r="H58" i="16"/>
  <c r="C59" i="16"/>
  <c r="D59" i="16"/>
  <c r="F59" i="16"/>
  <c r="F60" i="16" s="1"/>
  <c r="G59" i="16"/>
  <c r="H59" i="16"/>
  <c r="C60" i="16"/>
  <c r="D60" i="16"/>
  <c r="G60" i="16"/>
  <c r="H60" i="16"/>
  <c r="C57" i="16"/>
  <c r="D57" i="16"/>
  <c r="E57" i="16"/>
  <c r="F57" i="16"/>
  <c r="G57" i="16"/>
  <c r="H57" i="16"/>
  <c r="B57" i="16"/>
  <c r="B58" i="16" s="1"/>
  <c r="B59" i="16" s="1"/>
  <c r="B60" i="16" s="1"/>
  <c r="C53" i="16"/>
  <c r="D53" i="16"/>
  <c r="E53" i="16"/>
  <c r="E54" i="16" s="1"/>
  <c r="E55" i="16" s="1"/>
  <c r="F53" i="16"/>
  <c r="G53" i="16"/>
  <c r="H53" i="16"/>
  <c r="C54" i="16"/>
  <c r="D54" i="16"/>
  <c r="F54" i="16"/>
  <c r="F55" i="16" s="1"/>
  <c r="G54" i="16"/>
  <c r="H54" i="16"/>
  <c r="C55" i="16"/>
  <c r="D55" i="16"/>
  <c r="G55" i="16"/>
  <c r="H55" i="16"/>
  <c r="C52" i="16"/>
  <c r="D52" i="16"/>
  <c r="E52" i="16"/>
  <c r="F52" i="16"/>
  <c r="G52" i="16"/>
  <c r="H52" i="16"/>
  <c r="B52" i="16"/>
  <c r="B53" i="16" s="1"/>
  <c r="B54" i="16" s="1"/>
  <c r="B55" i="16" s="1"/>
  <c r="C48" i="16"/>
  <c r="D48" i="16"/>
  <c r="E48" i="16"/>
  <c r="E49" i="16" s="1"/>
  <c r="E50" i="16" s="1"/>
  <c r="F48" i="16"/>
  <c r="G48" i="16"/>
  <c r="H48" i="16"/>
  <c r="C49" i="16"/>
  <c r="D49" i="16"/>
  <c r="F49" i="16"/>
  <c r="F50" i="16" s="1"/>
  <c r="G49" i="16"/>
  <c r="H49" i="16"/>
  <c r="C50" i="16"/>
  <c r="D50" i="16"/>
  <c r="G50" i="16"/>
  <c r="H50" i="16"/>
  <c r="C47" i="16"/>
  <c r="D47" i="16"/>
  <c r="E47" i="16"/>
  <c r="F47" i="16"/>
  <c r="G47" i="16"/>
  <c r="H47" i="16"/>
  <c r="B47" i="16"/>
  <c r="B48" i="16" s="1"/>
  <c r="B49" i="16" s="1"/>
  <c r="B50" i="16" s="1"/>
  <c r="I61" i="16"/>
  <c r="BF43" i="7" s="1"/>
  <c r="I51" i="16"/>
  <c r="I46" i="16"/>
  <c r="I41" i="16"/>
  <c r="I36" i="16"/>
  <c r="I51" i="3"/>
  <c r="BE33" i="7" s="1"/>
  <c r="C58" i="3"/>
  <c r="D58" i="3"/>
  <c r="E58" i="3"/>
  <c r="E59" i="3" s="1"/>
  <c r="E60" i="3" s="1"/>
  <c r="F58" i="3"/>
  <c r="G58" i="3"/>
  <c r="H58" i="3"/>
  <c r="C59" i="3"/>
  <c r="D59" i="3"/>
  <c r="F59" i="3"/>
  <c r="F60" i="3" s="1"/>
  <c r="G59" i="3"/>
  <c r="H59" i="3"/>
  <c r="C60" i="3"/>
  <c r="D60" i="3"/>
  <c r="G60" i="3"/>
  <c r="H60" i="3"/>
  <c r="C57" i="3"/>
  <c r="D57" i="3"/>
  <c r="E57" i="3"/>
  <c r="F57" i="3"/>
  <c r="G57" i="3"/>
  <c r="H57" i="3"/>
  <c r="B57" i="3"/>
  <c r="B58" i="3" s="1"/>
  <c r="B59" i="3" s="1"/>
  <c r="B60" i="3" s="1"/>
  <c r="C53" i="3"/>
  <c r="C54" i="3" s="1"/>
  <c r="C55" i="3" s="1"/>
  <c r="D53" i="3"/>
  <c r="E53" i="3"/>
  <c r="E54" i="3" s="1"/>
  <c r="E55" i="3" s="1"/>
  <c r="F53" i="3"/>
  <c r="F54" i="3" s="1"/>
  <c r="F55" i="3" s="1"/>
  <c r="G53" i="3"/>
  <c r="G54" i="3" s="1"/>
  <c r="G55" i="3" s="1"/>
  <c r="H53" i="3"/>
  <c r="D54" i="3"/>
  <c r="D55" i="3" s="1"/>
  <c r="H54" i="3"/>
  <c r="H55" i="3" s="1"/>
  <c r="C52" i="3"/>
  <c r="D52" i="3"/>
  <c r="E52" i="3"/>
  <c r="F52" i="3"/>
  <c r="G52" i="3"/>
  <c r="H52" i="3"/>
  <c r="B52" i="3"/>
  <c r="B53" i="3" s="1"/>
  <c r="B54" i="3" s="1"/>
  <c r="B55" i="3" s="1"/>
  <c r="C48" i="3"/>
  <c r="C49" i="3" s="1"/>
  <c r="C50" i="3" s="1"/>
  <c r="D48" i="3"/>
  <c r="E48" i="3"/>
  <c r="E49" i="3" s="1"/>
  <c r="E50" i="3" s="1"/>
  <c r="F48" i="3"/>
  <c r="F49" i="3" s="1"/>
  <c r="F50" i="3" s="1"/>
  <c r="G48" i="3"/>
  <c r="G49" i="3" s="1"/>
  <c r="G50" i="3" s="1"/>
  <c r="H48" i="3"/>
  <c r="D49" i="3"/>
  <c r="D50" i="3" s="1"/>
  <c r="H49" i="3"/>
  <c r="H50" i="3" s="1"/>
  <c r="C47" i="3"/>
  <c r="D47" i="3"/>
  <c r="E47" i="3"/>
  <c r="F47" i="3"/>
  <c r="G47" i="3"/>
  <c r="H47" i="3"/>
  <c r="B47" i="3"/>
  <c r="B48" i="3" s="1"/>
  <c r="B49" i="3" s="1"/>
  <c r="B50" i="3" s="1"/>
  <c r="I61" i="3"/>
  <c r="BE43" i="7" s="1"/>
  <c r="I56" i="3"/>
  <c r="BE38" i="7" s="1"/>
  <c r="I46" i="3"/>
  <c r="BE28" i="7" s="1"/>
  <c r="I26" i="3"/>
  <c r="H57" i="9"/>
  <c r="H58" i="9" s="1"/>
  <c r="H59" i="9" s="1"/>
  <c r="H60" i="9" s="1"/>
  <c r="H52" i="9"/>
  <c r="H53" i="9" s="1"/>
  <c r="H54" i="9" s="1"/>
  <c r="H55" i="9" s="1"/>
  <c r="H47" i="9"/>
  <c r="H48" i="9" s="1"/>
  <c r="H49" i="9" s="1"/>
  <c r="H50" i="9" s="1"/>
  <c r="I57" i="9"/>
  <c r="I58" i="9" s="1"/>
  <c r="I59" i="9" s="1"/>
  <c r="I60" i="9" s="1"/>
  <c r="I52" i="9"/>
  <c r="I53" i="9" s="1"/>
  <c r="I54" i="9" s="1"/>
  <c r="I55" i="9" s="1"/>
  <c r="I48" i="9"/>
  <c r="I49" i="9" s="1"/>
  <c r="I50" i="9" s="1"/>
  <c r="I47" i="9"/>
  <c r="B58" i="9"/>
  <c r="C58" i="9"/>
  <c r="C59" i="9" s="1"/>
  <c r="C60" i="9" s="1"/>
  <c r="D58" i="9"/>
  <c r="E58" i="9"/>
  <c r="F58" i="9"/>
  <c r="B59" i="9"/>
  <c r="B60" i="9" s="1"/>
  <c r="D59" i="9"/>
  <c r="E59" i="9"/>
  <c r="F59" i="9"/>
  <c r="F60" i="9" s="1"/>
  <c r="D60" i="9"/>
  <c r="E60" i="9"/>
  <c r="C57" i="9"/>
  <c r="D57" i="9"/>
  <c r="E57" i="9"/>
  <c r="F57" i="9"/>
  <c r="B57" i="9"/>
  <c r="B53" i="9"/>
  <c r="C53" i="9"/>
  <c r="D53" i="9"/>
  <c r="D54" i="9" s="1"/>
  <c r="D55" i="9" s="1"/>
  <c r="E53" i="9"/>
  <c r="E54" i="9" s="1"/>
  <c r="E55" i="9" s="1"/>
  <c r="F53" i="9"/>
  <c r="B54" i="9"/>
  <c r="C54" i="9"/>
  <c r="F54" i="9"/>
  <c r="B55" i="9"/>
  <c r="C55" i="9"/>
  <c r="F55" i="9"/>
  <c r="C52" i="9"/>
  <c r="D52" i="9"/>
  <c r="E52" i="9"/>
  <c r="F52" i="9"/>
  <c r="B52" i="9"/>
  <c r="C48" i="9"/>
  <c r="C49" i="9" s="1"/>
  <c r="C50" i="9" s="1"/>
  <c r="E48" i="9"/>
  <c r="E49" i="9" s="1"/>
  <c r="E50" i="9" s="1"/>
  <c r="F48" i="9"/>
  <c r="F49" i="9"/>
  <c r="F50" i="9"/>
  <c r="C47" i="9"/>
  <c r="D47" i="9"/>
  <c r="D48" i="9" s="1"/>
  <c r="D49" i="9" s="1"/>
  <c r="D50" i="9" s="1"/>
  <c r="E47" i="9"/>
  <c r="F47" i="9"/>
  <c r="I42" i="9"/>
  <c r="I43" i="9" s="1"/>
  <c r="I44" i="9" s="1"/>
  <c r="I45" i="9" s="1"/>
  <c r="I37" i="9"/>
  <c r="I38" i="9" s="1"/>
  <c r="I39" i="9" s="1"/>
  <c r="I40" i="9" s="1"/>
  <c r="I32" i="9"/>
  <c r="I33" i="9" s="1"/>
  <c r="I34" i="9" s="1"/>
  <c r="I35" i="9" s="1"/>
  <c r="I27" i="9"/>
  <c r="I28" i="9" s="1"/>
  <c r="I29" i="9" s="1"/>
  <c r="I30" i="9" s="1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E58" i="15"/>
  <c r="E59" i="15" s="1"/>
  <c r="E60" i="15" s="1"/>
  <c r="E57" i="15"/>
  <c r="E53" i="15"/>
  <c r="E54" i="15" s="1"/>
  <c r="E55" i="15" s="1"/>
  <c r="E52" i="15"/>
  <c r="E48" i="15"/>
  <c r="E49" i="15" s="1"/>
  <c r="E50" i="15" s="1"/>
  <c r="E47" i="15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B25" i="8" l="1"/>
  <c r="F24" i="6" l="1"/>
  <c r="F25" i="6" s="1"/>
  <c r="D58" i="13" l="1"/>
  <c r="D59" i="13"/>
  <c r="D60" i="13" s="1"/>
  <c r="D57" i="13"/>
  <c r="D53" i="13"/>
  <c r="D54" i="13" s="1"/>
  <c r="D55" i="13" s="1"/>
  <c r="D52" i="13"/>
  <c r="D56" i="13"/>
  <c r="D58" i="1"/>
  <c r="D59" i="1" s="1"/>
  <c r="D60" i="1" s="1"/>
  <c r="D57" i="1"/>
  <c r="D53" i="1"/>
  <c r="D54" i="1"/>
  <c r="D55" i="1"/>
  <c r="D61" i="1"/>
  <c r="D56" i="1"/>
  <c r="D48" i="1"/>
  <c r="D49" i="1" s="1"/>
  <c r="D50" i="1" s="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D24" i="1"/>
  <c r="D25" i="1" l="1"/>
  <c r="J46" i="13"/>
  <c r="J47" i="13"/>
  <c r="J48" i="13"/>
  <c r="J49" i="13"/>
  <c r="J50" i="13"/>
  <c r="J51" i="13"/>
  <c r="J52" i="13"/>
  <c r="J56" i="13"/>
  <c r="D48" i="13"/>
  <c r="D49" i="13" s="1"/>
  <c r="D50" i="13" s="1"/>
  <c r="D47" i="13"/>
  <c r="D27" i="2" l="1"/>
  <c r="D28" i="2" s="1"/>
  <c r="D29" i="2" s="1"/>
  <c r="D30" i="2" s="1"/>
  <c r="D38" i="2"/>
  <c r="D39" i="2" s="1"/>
  <c r="D37" i="2"/>
  <c r="J36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38" i="2" l="1"/>
  <c r="J37" i="2"/>
  <c r="D40" i="2"/>
  <c r="J40" i="2" s="1"/>
  <c r="J39" i="2"/>
  <c r="AM33" i="4" l="1"/>
  <c r="AM34" i="4" s="1"/>
  <c r="AM35" i="4" s="1"/>
  <c r="AP32" i="4"/>
  <c r="AP33" i="4" s="1"/>
  <c r="AP34" i="4" s="1"/>
  <c r="AP35" i="4" s="1"/>
  <c r="AO32" i="4"/>
  <c r="AO33" i="4" s="1"/>
  <c r="AO34" i="4" s="1"/>
  <c r="AO35" i="4" s="1"/>
  <c r="AN32" i="4"/>
  <c r="AN33" i="4" s="1"/>
  <c r="AN34" i="4" s="1"/>
  <c r="AN35" i="4" s="1"/>
  <c r="AM32" i="4"/>
  <c r="AP27" i="4"/>
  <c r="AP28" i="4" s="1"/>
  <c r="AP29" i="4" s="1"/>
  <c r="AP30" i="4" s="1"/>
  <c r="AO27" i="4"/>
  <c r="AO28" i="4" s="1"/>
  <c r="AO29" i="4" s="1"/>
  <c r="AO30" i="4" s="1"/>
  <c r="AN27" i="4"/>
  <c r="AN28" i="4" s="1"/>
  <c r="AN29" i="4" s="1"/>
  <c r="AN30" i="4" s="1"/>
  <c r="AM27" i="4"/>
  <c r="AM28" i="4" s="1"/>
  <c r="AM29" i="4" s="1"/>
  <c r="AM30" i="4" s="1"/>
  <c r="Z47" i="6"/>
  <c r="AA47" i="6"/>
  <c r="AB47" i="6"/>
  <c r="AC47" i="6"/>
  <c r="AD47" i="6"/>
  <c r="Z48" i="6"/>
  <c r="AA48" i="6"/>
  <c r="AB48" i="6"/>
  <c r="AC48" i="6"/>
  <c r="AD48" i="6"/>
  <c r="Z49" i="6"/>
  <c r="AA49" i="6"/>
  <c r="AB49" i="6"/>
  <c r="AC49" i="6"/>
  <c r="AD49" i="6"/>
  <c r="Z50" i="6"/>
  <c r="AA50" i="6"/>
  <c r="AB50" i="6"/>
  <c r="AC50" i="6"/>
  <c r="AD50" i="6"/>
  <c r="Z51" i="6"/>
  <c r="AA51" i="6"/>
  <c r="AB51" i="6"/>
  <c r="AC51" i="6"/>
  <c r="AD51" i="6"/>
  <c r="Z52" i="6"/>
  <c r="AA52" i="6"/>
  <c r="AB52" i="6"/>
  <c r="AC52" i="6"/>
  <c r="AD52" i="6"/>
  <c r="Z53" i="6"/>
  <c r="AA53" i="6"/>
  <c r="AB53" i="6"/>
  <c r="AC53" i="6"/>
  <c r="AD53" i="6"/>
  <c r="Z54" i="6"/>
  <c r="AA54" i="6"/>
  <c r="AB54" i="6"/>
  <c r="AC54" i="6"/>
  <c r="AD54" i="6"/>
  <c r="Z55" i="6"/>
  <c r="AA55" i="6"/>
  <c r="AB55" i="6"/>
  <c r="AC55" i="6"/>
  <c r="AD55" i="6"/>
  <c r="Z56" i="6"/>
  <c r="AA56" i="6"/>
  <c r="AB56" i="6"/>
  <c r="AC56" i="6"/>
  <c r="AD56" i="6"/>
  <c r="Z57" i="6"/>
  <c r="AA57" i="6"/>
  <c r="AB57" i="6"/>
  <c r="AC57" i="6"/>
  <c r="AD57" i="6"/>
  <c r="Z58" i="6"/>
  <c r="AA58" i="6"/>
  <c r="AB58" i="6"/>
  <c r="AC58" i="6"/>
  <c r="AD58" i="6"/>
  <c r="Z59" i="6"/>
  <c r="AA59" i="6"/>
  <c r="AB59" i="6"/>
  <c r="AC59" i="6"/>
  <c r="AD59" i="6"/>
  <c r="Z60" i="6"/>
  <c r="AA60" i="6"/>
  <c r="AB60" i="6"/>
  <c r="AC60" i="6"/>
  <c r="AD60" i="6"/>
  <c r="Z61" i="6"/>
  <c r="AA61" i="6"/>
  <c r="AB61" i="6"/>
  <c r="AC61" i="6"/>
  <c r="AD61" i="6"/>
  <c r="P58" i="6"/>
  <c r="Q58" i="6"/>
  <c r="R58" i="6"/>
  <c r="S58" i="6"/>
  <c r="S59" i="6" s="1"/>
  <c r="S60" i="6" s="1"/>
  <c r="T58" i="6"/>
  <c r="P59" i="6"/>
  <c r="Q59" i="6"/>
  <c r="R59" i="6"/>
  <c r="R60" i="6" s="1"/>
  <c r="T59" i="6"/>
  <c r="P60" i="6"/>
  <c r="Q60" i="6"/>
  <c r="T60" i="6"/>
  <c r="Q57" i="6"/>
  <c r="R57" i="6"/>
  <c r="S57" i="6"/>
  <c r="T57" i="6"/>
  <c r="P57" i="6"/>
  <c r="P53" i="6"/>
  <c r="P54" i="6" s="1"/>
  <c r="P55" i="6" s="1"/>
  <c r="Q53" i="6"/>
  <c r="R53" i="6"/>
  <c r="S53" i="6"/>
  <c r="S54" i="6" s="1"/>
  <c r="S55" i="6" s="1"/>
  <c r="T53" i="6"/>
  <c r="T54" i="6" s="1"/>
  <c r="T55" i="6" s="1"/>
  <c r="Q54" i="6"/>
  <c r="R54" i="6"/>
  <c r="R55" i="6" s="1"/>
  <c r="Q55" i="6"/>
  <c r="Q52" i="6"/>
  <c r="R52" i="6"/>
  <c r="S52" i="6"/>
  <c r="T52" i="6"/>
  <c r="P52" i="6"/>
  <c r="P48" i="6"/>
  <c r="Q48" i="6"/>
  <c r="Q49" i="6" s="1"/>
  <c r="Q50" i="6" s="1"/>
  <c r="R48" i="6"/>
  <c r="S48" i="6"/>
  <c r="S49" i="6" s="1"/>
  <c r="S50" i="6" s="1"/>
  <c r="T48" i="6"/>
  <c r="P49" i="6"/>
  <c r="P50" i="6" s="1"/>
  <c r="R49" i="6"/>
  <c r="R50" i="6" s="1"/>
  <c r="T49" i="6"/>
  <c r="T50" i="6" s="1"/>
  <c r="Q47" i="6"/>
  <c r="R47" i="6"/>
  <c r="S47" i="6"/>
  <c r="T47" i="6"/>
  <c r="P47" i="6"/>
  <c r="Z47" i="2"/>
  <c r="AA47" i="2"/>
  <c r="AB47" i="2"/>
  <c r="AC47" i="2"/>
  <c r="AD47" i="2"/>
  <c r="Z48" i="2"/>
  <c r="AA48" i="2"/>
  <c r="AB48" i="2"/>
  <c r="AC48" i="2"/>
  <c r="AD48" i="2"/>
  <c r="Z49" i="2"/>
  <c r="AA49" i="2"/>
  <c r="AB49" i="2"/>
  <c r="AC49" i="2"/>
  <c r="AD49" i="2"/>
  <c r="Z50" i="2"/>
  <c r="AA50" i="2"/>
  <c r="AB50" i="2"/>
  <c r="AC50" i="2"/>
  <c r="AD50" i="2"/>
  <c r="Z51" i="2"/>
  <c r="AA51" i="2"/>
  <c r="AB51" i="2"/>
  <c r="AC51" i="2"/>
  <c r="AD51" i="2"/>
  <c r="Z52" i="2"/>
  <c r="AA52" i="2"/>
  <c r="AB52" i="2"/>
  <c r="AC52" i="2"/>
  <c r="AD52" i="2"/>
  <c r="Z53" i="2"/>
  <c r="AA53" i="2"/>
  <c r="AB53" i="2"/>
  <c r="AC53" i="2"/>
  <c r="AD53" i="2"/>
  <c r="Z54" i="2"/>
  <c r="AA54" i="2"/>
  <c r="AB54" i="2"/>
  <c r="AC54" i="2"/>
  <c r="AD54" i="2"/>
  <c r="Z55" i="2"/>
  <c r="AA55" i="2"/>
  <c r="AB55" i="2"/>
  <c r="AC55" i="2"/>
  <c r="AD55" i="2"/>
  <c r="Z56" i="2"/>
  <c r="AA56" i="2"/>
  <c r="AB56" i="2"/>
  <c r="AC56" i="2"/>
  <c r="AD56" i="2"/>
  <c r="Z57" i="2"/>
  <c r="AA57" i="2"/>
  <c r="AB57" i="2"/>
  <c r="AC57" i="2"/>
  <c r="AD57" i="2"/>
  <c r="Z58" i="2"/>
  <c r="AA58" i="2"/>
  <c r="AB58" i="2"/>
  <c r="AC58" i="2"/>
  <c r="AD58" i="2"/>
  <c r="Z59" i="2"/>
  <c r="AA59" i="2"/>
  <c r="AB59" i="2"/>
  <c r="AC59" i="2"/>
  <c r="AD59" i="2"/>
  <c r="Z60" i="2"/>
  <c r="AA60" i="2"/>
  <c r="AB60" i="2"/>
  <c r="AC60" i="2"/>
  <c r="AD60" i="2"/>
  <c r="Z61" i="2"/>
  <c r="AA61" i="2"/>
  <c r="AB61" i="2"/>
  <c r="AC61" i="2"/>
  <c r="AD61" i="2"/>
  <c r="U58" i="2"/>
  <c r="V58" i="2"/>
  <c r="V59" i="2" s="1"/>
  <c r="V60" i="2" s="1"/>
  <c r="W58" i="2"/>
  <c r="X58" i="2"/>
  <c r="X59" i="2" s="1"/>
  <c r="X60" i="2" s="1"/>
  <c r="Y58" i="2"/>
  <c r="U59" i="2"/>
  <c r="U60" i="2" s="1"/>
  <c r="W59" i="2"/>
  <c r="W60" i="2" s="1"/>
  <c r="Y59" i="2"/>
  <c r="Y60" i="2" s="1"/>
  <c r="V57" i="2"/>
  <c r="W57" i="2"/>
  <c r="X57" i="2"/>
  <c r="Y57" i="2"/>
  <c r="U57" i="2"/>
  <c r="U53" i="2"/>
  <c r="V53" i="2"/>
  <c r="W53" i="2"/>
  <c r="X53" i="2"/>
  <c r="X54" i="2" s="1"/>
  <c r="X55" i="2" s="1"/>
  <c r="Y53" i="2"/>
  <c r="U54" i="2"/>
  <c r="V54" i="2"/>
  <c r="W54" i="2"/>
  <c r="W55" i="2" s="1"/>
  <c r="Y54" i="2"/>
  <c r="U55" i="2"/>
  <c r="V55" i="2"/>
  <c r="Y55" i="2"/>
  <c r="V52" i="2"/>
  <c r="W52" i="2"/>
  <c r="X52" i="2"/>
  <c r="Y52" i="2"/>
  <c r="U52" i="2"/>
  <c r="U48" i="2"/>
  <c r="V48" i="2"/>
  <c r="V49" i="2" s="1"/>
  <c r="V50" i="2" s="1"/>
  <c r="W48" i="2"/>
  <c r="X48" i="2"/>
  <c r="X49" i="2" s="1"/>
  <c r="X50" i="2" s="1"/>
  <c r="Y48" i="2"/>
  <c r="U49" i="2"/>
  <c r="U50" i="2" s="1"/>
  <c r="W49" i="2"/>
  <c r="W50" i="2" s="1"/>
  <c r="Y49" i="2"/>
  <c r="Y50" i="2" s="1"/>
  <c r="V47" i="2"/>
  <c r="W47" i="2"/>
  <c r="X47" i="2"/>
  <c r="Y47" i="2"/>
  <c r="U47" i="2"/>
  <c r="Y61" i="2"/>
  <c r="Y56" i="2"/>
  <c r="Y51" i="2"/>
  <c r="AM58" i="1"/>
  <c r="AM59" i="1" s="1"/>
  <c r="AM60" i="1" s="1"/>
  <c r="AN57" i="1"/>
  <c r="AN58" i="1" s="1"/>
  <c r="AN59" i="1" s="1"/>
  <c r="AN60" i="1" s="1"/>
  <c r="AM57" i="1"/>
  <c r="AL57" i="1"/>
  <c r="AL58" i="1" s="1"/>
  <c r="AL59" i="1" s="1"/>
  <c r="AL60" i="1" s="1"/>
  <c r="AK57" i="1"/>
  <c r="AK58" i="1" s="1"/>
  <c r="AK59" i="1" s="1"/>
  <c r="AK60" i="1" s="1"/>
  <c r="AJ57" i="1"/>
  <c r="AJ58" i="1" s="1"/>
  <c r="AJ59" i="1" s="1"/>
  <c r="AJ60" i="1" s="1"/>
  <c r="AM53" i="1"/>
  <c r="AM54" i="1" s="1"/>
  <c r="AM55" i="1" s="1"/>
  <c r="AN52" i="1"/>
  <c r="AN53" i="1" s="1"/>
  <c r="AN54" i="1" s="1"/>
  <c r="AN55" i="1" s="1"/>
  <c r="AM52" i="1"/>
  <c r="AL52" i="1"/>
  <c r="AL53" i="1" s="1"/>
  <c r="AL54" i="1" s="1"/>
  <c r="AL55" i="1" s="1"/>
  <c r="AK52" i="1"/>
  <c r="AK53" i="1" s="1"/>
  <c r="AK54" i="1" s="1"/>
  <c r="AK55" i="1" s="1"/>
  <c r="AJ52" i="1"/>
  <c r="AJ53" i="1" s="1"/>
  <c r="AJ54" i="1" s="1"/>
  <c r="AJ55" i="1" s="1"/>
  <c r="AM48" i="1"/>
  <c r="AM49" i="1" s="1"/>
  <c r="AM50" i="1" s="1"/>
  <c r="AK48" i="1"/>
  <c r="AK49" i="1" s="1"/>
  <c r="AK50" i="1" s="1"/>
  <c r="AN47" i="1"/>
  <c r="AN48" i="1" s="1"/>
  <c r="AN49" i="1" s="1"/>
  <c r="AN50" i="1" s="1"/>
  <c r="AM47" i="1"/>
  <c r="AL47" i="1"/>
  <c r="AL48" i="1" s="1"/>
  <c r="AL49" i="1" s="1"/>
  <c r="AL50" i="1" s="1"/>
  <c r="AK47" i="1"/>
  <c r="AJ47" i="1"/>
  <c r="AJ48" i="1" s="1"/>
  <c r="AJ49" i="1" s="1"/>
  <c r="AJ50" i="1" s="1"/>
  <c r="X58" i="1"/>
  <c r="X59" i="1" s="1"/>
  <c r="X60" i="1" s="1"/>
  <c r="Y57" i="1"/>
  <c r="Y58" i="1" s="1"/>
  <c r="Y59" i="1" s="1"/>
  <c r="Y60" i="1" s="1"/>
  <c r="X57" i="1"/>
  <c r="W57" i="1"/>
  <c r="W58" i="1" s="1"/>
  <c r="W59" i="1" s="1"/>
  <c r="W60" i="1" s="1"/>
  <c r="V57" i="1"/>
  <c r="V58" i="1" s="1"/>
  <c r="V59" i="1" s="1"/>
  <c r="V60" i="1" s="1"/>
  <c r="U57" i="1"/>
  <c r="U58" i="1" s="1"/>
  <c r="U59" i="1" s="1"/>
  <c r="U60" i="1" s="1"/>
  <c r="Y52" i="1"/>
  <c r="Y53" i="1" s="1"/>
  <c r="Y54" i="1" s="1"/>
  <c r="Y55" i="1" s="1"/>
  <c r="X52" i="1"/>
  <c r="X53" i="1" s="1"/>
  <c r="X54" i="1" s="1"/>
  <c r="X55" i="1" s="1"/>
  <c r="W52" i="1"/>
  <c r="W53" i="1" s="1"/>
  <c r="W54" i="1" s="1"/>
  <c r="W55" i="1" s="1"/>
  <c r="V52" i="1"/>
  <c r="V53" i="1" s="1"/>
  <c r="V54" i="1" s="1"/>
  <c r="V55" i="1" s="1"/>
  <c r="U52" i="1"/>
  <c r="U53" i="1" s="1"/>
  <c r="U54" i="1" s="1"/>
  <c r="U55" i="1" s="1"/>
  <c r="L57" i="1"/>
  <c r="L58" i="1" s="1"/>
  <c r="L59" i="1" s="1"/>
  <c r="L60" i="1" s="1"/>
  <c r="M57" i="1"/>
  <c r="M58" i="1" s="1"/>
  <c r="M59" i="1" s="1"/>
  <c r="M60" i="1" s="1"/>
  <c r="N57" i="1"/>
  <c r="N58" i="1" s="1"/>
  <c r="N59" i="1" s="1"/>
  <c r="N60" i="1" s="1"/>
  <c r="O57" i="1"/>
  <c r="O58" i="1" s="1"/>
  <c r="O59" i="1" s="1"/>
  <c r="O60" i="1" s="1"/>
  <c r="K57" i="1"/>
  <c r="K58" i="1" s="1"/>
  <c r="K59" i="1" s="1"/>
  <c r="K60" i="1" s="1"/>
  <c r="L52" i="1"/>
  <c r="L53" i="1" s="1"/>
  <c r="L54" i="1" s="1"/>
  <c r="L55" i="1" s="1"/>
  <c r="M52" i="1"/>
  <c r="M53" i="1" s="1"/>
  <c r="M54" i="1" s="1"/>
  <c r="M55" i="1" s="1"/>
  <c r="N52" i="1"/>
  <c r="N53" i="1" s="1"/>
  <c r="N54" i="1" s="1"/>
  <c r="N55" i="1" s="1"/>
  <c r="O52" i="1"/>
  <c r="O53" i="1" s="1"/>
  <c r="O54" i="1" s="1"/>
  <c r="O55" i="1" s="1"/>
  <c r="K52" i="1"/>
  <c r="K53" i="1" s="1"/>
  <c r="K54" i="1" s="1"/>
  <c r="K55" i="1" s="1"/>
  <c r="L48" i="1"/>
  <c r="L49" i="1" s="1"/>
  <c r="L50" i="1" s="1"/>
  <c r="L47" i="1"/>
  <c r="M47" i="1"/>
  <c r="M48" i="1" s="1"/>
  <c r="M49" i="1" s="1"/>
  <c r="M50" i="1" s="1"/>
  <c r="N47" i="1"/>
  <c r="N48" i="1" s="1"/>
  <c r="N49" i="1" s="1"/>
  <c r="N50" i="1" s="1"/>
  <c r="O47" i="1"/>
  <c r="O48" i="1" s="1"/>
  <c r="O49" i="1" s="1"/>
  <c r="O50" i="1" s="1"/>
  <c r="K47" i="1"/>
  <c r="K48" i="1" s="1"/>
  <c r="K49" i="1" s="1"/>
  <c r="K50" i="1" s="1"/>
  <c r="K42" i="1"/>
  <c r="I118" i="23"/>
  <c r="I117" i="23"/>
  <c r="I116" i="23"/>
  <c r="I115" i="23"/>
  <c r="I114" i="23"/>
  <c r="I113" i="23"/>
  <c r="I112" i="23"/>
  <c r="I111" i="23"/>
  <c r="I110" i="23"/>
  <c r="I109" i="23"/>
  <c r="I108" i="23"/>
  <c r="I107" i="23"/>
  <c r="I106" i="23"/>
  <c r="I105" i="23"/>
  <c r="I104" i="23"/>
  <c r="J103" i="23"/>
  <c r="I103" i="23"/>
  <c r="I102" i="23"/>
  <c r="I101" i="23"/>
  <c r="I100" i="23"/>
  <c r="I99" i="23"/>
  <c r="J98" i="23"/>
  <c r="I98" i="23"/>
  <c r="I97" i="23"/>
  <c r="I96" i="23"/>
  <c r="I95" i="23"/>
  <c r="I94" i="23"/>
  <c r="J93" i="23"/>
  <c r="I93" i="23"/>
  <c r="I92" i="23"/>
  <c r="I91" i="23"/>
  <c r="I90" i="23"/>
  <c r="I89" i="23"/>
  <c r="J88" i="23"/>
  <c r="I88" i="23"/>
  <c r="I87" i="23"/>
  <c r="I86" i="23"/>
  <c r="I85" i="23"/>
  <c r="I84" i="23"/>
  <c r="I83" i="23"/>
  <c r="I82" i="23"/>
  <c r="I81" i="23"/>
  <c r="I80" i="23"/>
  <c r="I79" i="23"/>
  <c r="I78" i="23"/>
  <c r="I77" i="23"/>
  <c r="I76" i="23"/>
  <c r="I75" i="23"/>
  <c r="I74" i="23"/>
  <c r="I73" i="23"/>
  <c r="I72" i="23"/>
  <c r="I71" i="23"/>
  <c r="I70" i="23"/>
  <c r="I69" i="23"/>
  <c r="I68" i="23"/>
  <c r="I67" i="23"/>
  <c r="I66" i="23"/>
  <c r="I65" i="23"/>
  <c r="I64" i="23"/>
  <c r="I63" i="23"/>
  <c r="AK61" i="23"/>
  <c r="AJ61" i="23"/>
  <c r="AI61" i="23"/>
  <c r="AH61" i="23"/>
  <c r="AG61" i="23"/>
  <c r="AF61" i="23"/>
  <c r="AE61" i="23"/>
  <c r="AD61" i="23"/>
  <c r="AC61" i="23"/>
  <c r="AB61" i="23"/>
  <c r="AA61" i="23"/>
  <c r="Z61" i="23"/>
  <c r="Y61" i="23"/>
  <c r="X61" i="23"/>
  <c r="W61" i="23"/>
  <c r="V61" i="23"/>
  <c r="U61" i="23"/>
  <c r="T61" i="23"/>
  <c r="S61" i="23"/>
  <c r="R61" i="23"/>
  <c r="Q61" i="23"/>
  <c r="P61" i="23"/>
  <c r="O61" i="23"/>
  <c r="N61" i="23"/>
  <c r="M61" i="23"/>
  <c r="L61" i="23"/>
  <c r="K61" i="23"/>
  <c r="AK60" i="23"/>
  <c r="AJ60" i="23"/>
  <c r="AI60" i="23"/>
  <c r="AH60" i="23"/>
  <c r="AG60" i="23"/>
  <c r="AF60" i="23"/>
  <c r="AE60" i="23"/>
  <c r="AD60" i="23"/>
  <c r="AC60" i="23"/>
  <c r="AB60" i="23"/>
  <c r="AA60" i="23"/>
  <c r="Z60" i="23"/>
  <c r="Y60" i="23"/>
  <c r="X60" i="23"/>
  <c r="W60" i="23"/>
  <c r="V60" i="23"/>
  <c r="U60" i="23"/>
  <c r="T60" i="23"/>
  <c r="S60" i="23"/>
  <c r="R60" i="23"/>
  <c r="Q60" i="23"/>
  <c r="P60" i="23"/>
  <c r="O60" i="23"/>
  <c r="N60" i="23"/>
  <c r="M60" i="23"/>
  <c r="L60" i="23"/>
  <c r="K60" i="23"/>
  <c r="AK59" i="23"/>
  <c r="AJ59" i="23"/>
  <c r="AI59" i="23"/>
  <c r="AH59" i="23"/>
  <c r="AG59" i="23"/>
  <c r="AF59" i="23"/>
  <c r="AE59" i="23"/>
  <c r="AD59" i="23"/>
  <c r="AC59" i="23"/>
  <c r="AB59" i="23"/>
  <c r="AA59" i="23"/>
  <c r="Z59" i="23"/>
  <c r="Y59" i="23"/>
  <c r="X59" i="23"/>
  <c r="W59" i="23"/>
  <c r="V59" i="23"/>
  <c r="U59" i="23"/>
  <c r="T59" i="23"/>
  <c r="S59" i="23"/>
  <c r="R59" i="23"/>
  <c r="Q59" i="23"/>
  <c r="P59" i="23"/>
  <c r="O59" i="23"/>
  <c r="N59" i="23"/>
  <c r="M59" i="23"/>
  <c r="L59" i="23"/>
  <c r="K59" i="23"/>
  <c r="AK58" i="23"/>
  <c r="AJ58" i="23"/>
  <c r="AI58" i="23"/>
  <c r="AH58" i="23"/>
  <c r="AG58" i="23"/>
  <c r="AF58" i="23"/>
  <c r="AE58" i="23"/>
  <c r="AD58" i="23"/>
  <c r="AC58" i="23"/>
  <c r="AB58" i="23"/>
  <c r="AA58" i="23"/>
  <c r="Z58" i="23"/>
  <c r="AM58" i="23" s="1"/>
  <c r="Y58" i="23"/>
  <c r="X58" i="23"/>
  <c r="W58" i="23"/>
  <c r="V58" i="23"/>
  <c r="U58" i="23"/>
  <c r="T58" i="23"/>
  <c r="S58" i="23"/>
  <c r="R58" i="23"/>
  <c r="Q58" i="23"/>
  <c r="P58" i="23"/>
  <c r="O58" i="23"/>
  <c r="N58" i="23"/>
  <c r="M58" i="23"/>
  <c r="L58" i="23"/>
  <c r="K58" i="23"/>
  <c r="AK57" i="23"/>
  <c r="AJ57" i="23"/>
  <c r="AI57" i="23"/>
  <c r="AH57" i="23"/>
  <c r="AG57" i="23"/>
  <c r="AF57" i="23"/>
  <c r="AE57" i="23"/>
  <c r="AD57" i="23"/>
  <c r="AC57" i="23"/>
  <c r="AB57" i="23"/>
  <c r="AA57" i="23"/>
  <c r="Z57" i="23"/>
  <c r="Y57" i="23"/>
  <c r="X57" i="23"/>
  <c r="W57" i="23"/>
  <c r="V57" i="23"/>
  <c r="U57" i="23"/>
  <c r="T57" i="23"/>
  <c r="S57" i="23"/>
  <c r="R57" i="23"/>
  <c r="Q57" i="23"/>
  <c r="P57" i="23"/>
  <c r="O57" i="23"/>
  <c r="N57" i="23"/>
  <c r="M57" i="23"/>
  <c r="L57" i="23"/>
  <c r="K57" i="23"/>
  <c r="AK56" i="23"/>
  <c r="AJ56" i="23"/>
  <c r="AI56" i="23"/>
  <c r="AH56" i="23"/>
  <c r="AG56" i="23"/>
  <c r="AF56" i="23"/>
  <c r="AE56" i="23"/>
  <c r="AD56" i="23"/>
  <c r="AC56" i="23"/>
  <c r="AB56" i="23"/>
  <c r="AA56" i="23"/>
  <c r="Z56" i="23"/>
  <c r="Y56" i="23"/>
  <c r="X56" i="23"/>
  <c r="W56" i="23"/>
  <c r="V56" i="23"/>
  <c r="U56" i="23"/>
  <c r="T56" i="23"/>
  <c r="S56" i="23"/>
  <c r="R56" i="23"/>
  <c r="Q56" i="23"/>
  <c r="P56" i="23"/>
  <c r="O56" i="23"/>
  <c r="N56" i="23"/>
  <c r="M56" i="23"/>
  <c r="L56" i="23"/>
  <c r="K56" i="23"/>
  <c r="AM56" i="23" s="1"/>
  <c r="AK55" i="23"/>
  <c r="AJ55" i="23"/>
  <c r="AI55" i="23"/>
  <c r="AH55" i="23"/>
  <c r="AG55" i="23"/>
  <c r="AF55" i="23"/>
  <c r="AE55" i="23"/>
  <c r="AD55" i="23"/>
  <c r="AC55" i="23"/>
  <c r="AB55" i="23"/>
  <c r="AA55" i="23"/>
  <c r="Z55" i="23"/>
  <c r="Y55" i="23"/>
  <c r="X55" i="23"/>
  <c r="W55" i="23"/>
  <c r="V55" i="23"/>
  <c r="U55" i="23"/>
  <c r="T55" i="23"/>
  <c r="S55" i="23"/>
  <c r="R55" i="23"/>
  <c r="Q55" i="23"/>
  <c r="P55" i="23"/>
  <c r="O55" i="23"/>
  <c r="N55" i="23"/>
  <c r="M55" i="23"/>
  <c r="L55" i="23"/>
  <c r="K55" i="23"/>
  <c r="AK54" i="23"/>
  <c r="AJ54" i="23"/>
  <c r="AI54" i="23"/>
  <c r="AH54" i="23"/>
  <c r="AG54" i="23"/>
  <c r="AF54" i="23"/>
  <c r="AE54" i="23"/>
  <c r="AD54" i="23"/>
  <c r="AC54" i="23"/>
  <c r="AB54" i="23"/>
  <c r="AA54" i="23"/>
  <c r="Z54" i="23"/>
  <c r="Y54" i="23"/>
  <c r="X54" i="23"/>
  <c r="W54" i="23"/>
  <c r="V54" i="23"/>
  <c r="U54" i="23"/>
  <c r="T54" i="23"/>
  <c r="S54" i="23"/>
  <c r="R54" i="23"/>
  <c r="Q54" i="23"/>
  <c r="P54" i="23"/>
  <c r="O54" i="23"/>
  <c r="N54" i="23"/>
  <c r="M54" i="23"/>
  <c r="L54" i="23"/>
  <c r="K54" i="23"/>
  <c r="AK53" i="23"/>
  <c r="AJ53" i="23"/>
  <c r="AI53" i="23"/>
  <c r="AH53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AK52" i="23"/>
  <c r="AJ52" i="23"/>
  <c r="AI52" i="23"/>
  <c r="AH52" i="23"/>
  <c r="AG52" i="23"/>
  <c r="AF52" i="23"/>
  <c r="AE52" i="23"/>
  <c r="AD52" i="23"/>
  <c r="AC52" i="23"/>
  <c r="AB52" i="23"/>
  <c r="AA52" i="23"/>
  <c r="Z52" i="23"/>
  <c r="AM52" i="23" s="1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AK51" i="23"/>
  <c r="AJ51" i="23"/>
  <c r="AI51" i="23"/>
  <c r="AH51" i="23"/>
  <c r="AG51" i="23"/>
  <c r="AF51" i="23"/>
  <c r="AE51" i="23"/>
  <c r="AD51" i="23"/>
  <c r="AC51" i="23"/>
  <c r="AB51" i="23"/>
  <c r="AA51" i="23"/>
  <c r="Z51" i="23"/>
  <c r="Y51" i="23"/>
  <c r="X51" i="23"/>
  <c r="W51" i="23"/>
  <c r="V51" i="23"/>
  <c r="U51" i="23"/>
  <c r="T51" i="23"/>
  <c r="S51" i="23"/>
  <c r="R51" i="23"/>
  <c r="Q51" i="23"/>
  <c r="P51" i="23"/>
  <c r="O51" i="23"/>
  <c r="N51" i="23"/>
  <c r="M51" i="23"/>
  <c r="L51" i="23"/>
  <c r="K51" i="23"/>
  <c r="AM51" i="23" s="1"/>
  <c r="AK50" i="23"/>
  <c r="AJ50" i="23"/>
  <c r="AI50" i="23"/>
  <c r="AH50" i="23"/>
  <c r="AG50" i="23"/>
  <c r="AF50" i="23"/>
  <c r="AE50" i="23"/>
  <c r="AD50" i="23"/>
  <c r="AC50" i="23"/>
  <c r="AB50" i="23"/>
  <c r="AA50" i="23"/>
  <c r="Z50" i="23"/>
  <c r="AM50" i="23" s="1"/>
  <c r="Y50" i="23"/>
  <c r="X50" i="23"/>
  <c r="W50" i="23"/>
  <c r="V50" i="23"/>
  <c r="U50" i="23"/>
  <c r="T50" i="23"/>
  <c r="S50" i="23"/>
  <c r="R50" i="23"/>
  <c r="Q50" i="23"/>
  <c r="P50" i="23"/>
  <c r="O50" i="23"/>
  <c r="N50" i="23"/>
  <c r="M50" i="23"/>
  <c r="L50" i="23"/>
  <c r="K50" i="23"/>
  <c r="AK49" i="23"/>
  <c r="AJ49" i="23"/>
  <c r="AI49" i="23"/>
  <c r="AH49" i="23"/>
  <c r="AG49" i="23"/>
  <c r="AF49" i="23"/>
  <c r="AE49" i="23"/>
  <c r="AD49" i="23"/>
  <c r="AC49" i="23"/>
  <c r="AB49" i="23"/>
  <c r="AA49" i="23"/>
  <c r="Z49" i="23"/>
  <c r="Y49" i="23"/>
  <c r="X49" i="23"/>
  <c r="W49" i="23"/>
  <c r="V49" i="23"/>
  <c r="U49" i="23"/>
  <c r="T49" i="23"/>
  <c r="S49" i="23"/>
  <c r="R49" i="23"/>
  <c r="Q49" i="23"/>
  <c r="P49" i="23"/>
  <c r="O49" i="23"/>
  <c r="N49" i="23"/>
  <c r="M49" i="23"/>
  <c r="L49" i="23"/>
  <c r="K49" i="23"/>
  <c r="AK48" i="23"/>
  <c r="AJ48" i="23"/>
  <c r="AI48" i="23"/>
  <c r="AH48" i="23"/>
  <c r="AG48" i="23"/>
  <c r="AF48" i="23"/>
  <c r="AE48" i="23"/>
  <c r="AD48" i="23"/>
  <c r="AC48" i="23"/>
  <c r="AB48" i="23"/>
  <c r="AA48" i="23"/>
  <c r="Z48" i="23"/>
  <c r="Y48" i="23"/>
  <c r="X48" i="23"/>
  <c r="W48" i="23"/>
  <c r="V48" i="23"/>
  <c r="U48" i="23"/>
  <c r="T48" i="23"/>
  <c r="S48" i="23"/>
  <c r="R48" i="23"/>
  <c r="Q48" i="23"/>
  <c r="P48" i="23"/>
  <c r="O48" i="23"/>
  <c r="N48" i="23"/>
  <c r="M48" i="23"/>
  <c r="L48" i="23"/>
  <c r="K48" i="23"/>
  <c r="AK47" i="23"/>
  <c r="AJ47" i="23"/>
  <c r="AI47" i="23"/>
  <c r="AH47" i="23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G47" i="23"/>
  <c r="G48" i="23" s="1"/>
  <c r="G49" i="23" s="1"/>
  <c r="G50" i="23" s="1"/>
  <c r="G51" i="23" s="1"/>
  <c r="G52" i="23" s="1"/>
  <c r="G53" i="23" s="1"/>
  <c r="G54" i="23" s="1"/>
  <c r="G55" i="23" s="1"/>
  <c r="G56" i="23" s="1"/>
  <c r="G57" i="23" s="1"/>
  <c r="G58" i="23" s="1"/>
  <c r="G59" i="23" s="1"/>
  <c r="G60" i="23" s="1"/>
  <c r="G61" i="23" s="1"/>
  <c r="F47" i="23"/>
  <c r="F48" i="23" s="1"/>
  <c r="F49" i="23" s="1"/>
  <c r="F50" i="23" s="1"/>
  <c r="F51" i="23" s="1"/>
  <c r="F52" i="23" s="1"/>
  <c r="F53" i="23" s="1"/>
  <c r="F54" i="23" s="1"/>
  <c r="F55" i="23" s="1"/>
  <c r="F56" i="23" s="1"/>
  <c r="F57" i="23" s="1"/>
  <c r="F58" i="23" s="1"/>
  <c r="F59" i="23" s="1"/>
  <c r="F60" i="23" s="1"/>
  <c r="F61" i="23" s="1"/>
  <c r="E47" i="23"/>
  <c r="E48" i="23" s="1"/>
  <c r="E49" i="23" s="1"/>
  <c r="E50" i="23" s="1"/>
  <c r="E51" i="23" s="1"/>
  <c r="E52" i="23" s="1"/>
  <c r="E53" i="23" s="1"/>
  <c r="E54" i="23" s="1"/>
  <c r="E55" i="23" s="1"/>
  <c r="E56" i="23" s="1"/>
  <c r="E57" i="23" s="1"/>
  <c r="E58" i="23" s="1"/>
  <c r="E59" i="23" s="1"/>
  <c r="E60" i="23" s="1"/>
  <c r="E61" i="23" s="1"/>
  <c r="D47" i="23"/>
  <c r="D48" i="23" s="1"/>
  <c r="D49" i="23" s="1"/>
  <c r="D50" i="23" s="1"/>
  <c r="D51" i="23" s="1"/>
  <c r="D52" i="23" s="1"/>
  <c r="D53" i="23" s="1"/>
  <c r="D54" i="23" s="1"/>
  <c r="D55" i="23" s="1"/>
  <c r="D56" i="23" s="1"/>
  <c r="D57" i="23" s="1"/>
  <c r="D58" i="23" s="1"/>
  <c r="D59" i="23" s="1"/>
  <c r="D60" i="23" s="1"/>
  <c r="D61" i="23" s="1"/>
  <c r="B47" i="23"/>
  <c r="AL46" i="23"/>
  <c r="AK46" i="23"/>
  <c r="AJ46" i="23"/>
  <c r="AI46" i="23"/>
  <c r="AH46" i="23"/>
  <c r="AG46" i="23"/>
  <c r="AF46" i="23"/>
  <c r="AE46" i="23"/>
  <c r="AD46" i="23"/>
  <c r="AC46" i="23"/>
  <c r="AB46" i="23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M46" i="23"/>
  <c r="AQ46" i="23" s="1"/>
  <c r="L46" i="23"/>
  <c r="K46" i="23"/>
  <c r="AK45" i="23"/>
  <c r="AJ45" i="23"/>
  <c r="AI45" i="23"/>
  <c r="AH45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O45" i="23"/>
  <c r="N45" i="23"/>
  <c r="M45" i="23"/>
  <c r="L45" i="23"/>
  <c r="K45" i="23"/>
  <c r="AK44" i="23"/>
  <c r="AJ44" i="23"/>
  <c r="AI44" i="23"/>
  <c r="AH44" i="23"/>
  <c r="AG44" i="23"/>
  <c r="AF44" i="23"/>
  <c r="AE44" i="23"/>
  <c r="AD44" i="23"/>
  <c r="AC44" i="23"/>
  <c r="AB44" i="23"/>
  <c r="AA44" i="23"/>
  <c r="Z44" i="23"/>
  <c r="Y44" i="23"/>
  <c r="X44" i="23"/>
  <c r="W44" i="23"/>
  <c r="V44" i="23"/>
  <c r="U44" i="23"/>
  <c r="T44" i="23"/>
  <c r="S44" i="23"/>
  <c r="R44" i="23"/>
  <c r="Q44" i="23"/>
  <c r="P44" i="23"/>
  <c r="O44" i="23"/>
  <c r="N44" i="23"/>
  <c r="M44" i="23"/>
  <c r="L44" i="23"/>
  <c r="K44" i="23"/>
  <c r="AK43" i="23"/>
  <c r="AJ43" i="23"/>
  <c r="AI43" i="23"/>
  <c r="AH43" i="23"/>
  <c r="AG43" i="23"/>
  <c r="AF43" i="23"/>
  <c r="AE43" i="23"/>
  <c r="AD43" i="23"/>
  <c r="AC43" i="23"/>
  <c r="AB43" i="23"/>
  <c r="AA43" i="23"/>
  <c r="Z43" i="23"/>
  <c r="Y43" i="23"/>
  <c r="X43" i="23"/>
  <c r="W43" i="23"/>
  <c r="V43" i="23"/>
  <c r="U43" i="23"/>
  <c r="T43" i="23"/>
  <c r="S43" i="23"/>
  <c r="R43" i="23"/>
  <c r="Q43" i="23"/>
  <c r="P43" i="23"/>
  <c r="O43" i="23"/>
  <c r="N43" i="23"/>
  <c r="M43" i="23"/>
  <c r="L43" i="23"/>
  <c r="K43" i="23"/>
  <c r="AK42" i="23"/>
  <c r="AJ42" i="23"/>
  <c r="AI42" i="23"/>
  <c r="AH42" i="23"/>
  <c r="AG42" i="23"/>
  <c r="AF42" i="23"/>
  <c r="AE42" i="23"/>
  <c r="AD42" i="23"/>
  <c r="AC42" i="23"/>
  <c r="AB42" i="23"/>
  <c r="AA42" i="23"/>
  <c r="Z42" i="23"/>
  <c r="Y42" i="23"/>
  <c r="X42" i="23"/>
  <c r="W42" i="23"/>
  <c r="V42" i="23"/>
  <c r="U42" i="23"/>
  <c r="T42" i="23"/>
  <c r="S42" i="23"/>
  <c r="R42" i="23"/>
  <c r="Q42" i="23"/>
  <c r="P42" i="23"/>
  <c r="O42" i="23"/>
  <c r="N42" i="23"/>
  <c r="M42" i="23"/>
  <c r="L42" i="23"/>
  <c r="K42" i="23"/>
  <c r="G42" i="23"/>
  <c r="G43" i="23" s="1"/>
  <c r="G44" i="23" s="1"/>
  <c r="G45" i="23" s="1"/>
  <c r="F42" i="23"/>
  <c r="F43" i="23" s="1"/>
  <c r="F44" i="23" s="1"/>
  <c r="F45" i="23" s="1"/>
  <c r="E42" i="23"/>
  <c r="E43" i="23" s="1"/>
  <c r="E44" i="23" s="1"/>
  <c r="E45" i="23" s="1"/>
  <c r="D42" i="23"/>
  <c r="D43" i="23" s="1"/>
  <c r="D44" i="23" s="1"/>
  <c r="D45" i="23" s="1"/>
  <c r="B42" i="23"/>
  <c r="AL41" i="23"/>
  <c r="AK41" i="23"/>
  <c r="AJ41" i="23"/>
  <c r="AI41" i="23"/>
  <c r="AH41" i="23"/>
  <c r="AG41" i="23"/>
  <c r="AF41" i="23"/>
  <c r="AE41" i="23"/>
  <c r="AD41" i="23"/>
  <c r="AC41" i="23"/>
  <c r="AB41" i="23"/>
  <c r="AA41" i="23"/>
  <c r="Z41" i="23"/>
  <c r="AO41" i="23" s="1"/>
  <c r="Y41" i="23"/>
  <c r="X41" i="23"/>
  <c r="W41" i="23"/>
  <c r="V41" i="23"/>
  <c r="U41" i="23"/>
  <c r="T41" i="23"/>
  <c r="S41" i="23"/>
  <c r="R41" i="23"/>
  <c r="Q41" i="23"/>
  <c r="P41" i="23"/>
  <c r="O41" i="23"/>
  <c r="N41" i="23"/>
  <c r="M41" i="23"/>
  <c r="AQ41" i="23" s="1"/>
  <c r="L41" i="23"/>
  <c r="K41" i="23"/>
  <c r="AK40" i="23"/>
  <c r="AJ40" i="23"/>
  <c r="AI40" i="23"/>
  <c r="AH40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L40" i="23"/>
  <c r="K40" i="23"/>
  <c r="AK39" i="23"/>
  <c r="AJ39" i="23"/>
  <c r="AI39" i="23"/>
  <c r="AH39" i="23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AK38" i="23"/>
  <c r="AJ38" i="23"/>
  <c r="AI38" i="23"/>
  <c r="AH38" i="23"/>
  <c r="AG38" i="23"/>
  <c r="AF38" i="23"/>
  <c r="AE38" i="23"/>
  <c r="AD38" i="23"/>
  <c r="AC38" i="23"/>
  <c r="AB38" i="23"/>
  <c r="AA38" i="23"/>
  <c r="Z38" i="23"/>
  <c r="AM38" i="23" s="1"/>
  <c r="Y38" i="23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AK37" i="23"/>
  <c r="AJ37" i="23"/>
  <c r="AI37" i="23"/>
  <c r="AH37" i="23"/>
  <c r="AG37" i="23"/>
  <c r="AF37" i="23"/>
  <c r="AE37" i="23"/>
  <c r="AD37" i="23"/>
  <c r="AC37" i="23"/>
  <c r="AB37" i="23"/>
  <c r="AA37" i="23"/>
  <c r="Z37" i="23"/>
  <c r="Y37" i="23"/>
  <c r="X37" i="23"/>
  <c r="W37" i="23"/>
  <c r="V37" i="23"/>
  <c r="U37" i="23"/>
  <c r="T37" i="23"/>
  <c r="S37" i="23"/>
  <c r="R37" i="23"/>
  <c r="Q37" i="23"/>
  <c r="P37" i="23"/>
  <c r="O37" i="23"/>
  <c r="N37" i="23"/>
  <c r="M37" i="23"/>
  <c r="L37" i="23"/>
  <c r="K37" i="23"/>
  <c r="G37" i="23"/>
  <c r="G38" i="23" s="1"/>
  <c r="G39" i="23" s="1"/>
  <c r="G40" i="23" s="1"/>
  <c r="F37" i="23"/>
  <c r="F38" i="23" s="1"/>
  <c r="F39" i="23" s="1"/>
  <c r="F40" i="23" s="1"/>
  <c r="E37" i="23"/>
  <c r="E38" i="23" s="1"/>
  <c r="E39" i="23" s="1"/>
  <c r="E40" i="23" s="1"/>
  <c r="D37" i="23"/>
  <c r="D38" i="23" s="1"/>
  <c r="D39" i="23" s="1"/>
  <c r="D40" i="23" s="1"/>
  <c r="B37" i="23"/>
  <c r="AL36" i="23"/>
  <c r="AK36" i="23"/>
  <c r="AJ36" i="23"/>
  <c r="AI36" i="23"/>
  <c r="AH36" i="23"/>
  <c r="AG36" i="23"/>
  <c r="AF36" i="23"/>
  <c r="AE36" i="23"/>
  <c r="AD36" i="23"/>
  <c r="AC36" i="23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AK35" i="23"/>
  <c r="AJ35" i="23"/>
  <c r="AI35" i="23"/>
  <c r="AH35" i="23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O35" i="23"/>
  <c r="N35" i="23"/>
  <c r="M35" i="23"/>
  <c r="L35" i="23"/>
  <c r="K35" i="23"/>
  <c r="AK34" i="23"/>
  <c r="AJ34" i="23"/>
  <c r="AI34" i="23"/>
  <c r="AH34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AK33" i="23"/>
  <c r="AJ33" i="23"/>
  <c r="AI33" i="23"/>
  <c r="AH33" i="23"/>
  <c r="AG33" i="23"/>
  <c r="AF33" i="23"/>
  <c r="AE33" i="23"/>
  <c r="AD33" i="23"/>
  <c r="AC33" i="23"/>
  <c r="AB33" i="23"/>
  <c r="AA33" i="23"/>
  <c r="Z33" i="23"/>
  <c r="Y33" i="23"/>
  <c r="X33" i="23"/>
  <c r="W33" i="23"/>
  <c r="V33" i="23"/>
  <c r="U33" i="23"/>
  <c r="T33" i="23"/>
  <c r="S33" i="23"/>
  <c r="R33" i="23"/>
  <c r="Q33" i="23"/>
  <c r="P33" i="23"/>
  <c r="O33" i="23"/>
  <c r="N33" i="23"/>
  <c r="M33" i="23"/>
  <c r="L33" i="23"/>
  <c r="K33" i="23"/>
  <c r="D33" i="23"/>
  <c r="D34" i="23" s="1"/>
  <c r="D35" i="23" s="1"/>
  <c r="AK32" i="23"/>
  <c r="AJ32" i="23"/>
  <c r="AI32" i="23"/>
  <c r="AH32" i="23"/>
  <c r="AG32" i="23"/>
  <c r="AF32" i="23"/>
  <c r="AE32" i="23"/>
  <c r="AD32" i="23"/>
  <c r="AC32" i="23"/>
  <c r="AB32" i="23"/>
  <c r="AA32" i="23"/>
  <c r="Z32" i="23"/>
  <c r="Y32" i="23"/>
  <c r="X32" i="23"/>
  <c r="W32" i="23"/>
  <c r="V32" i="23"/>
  <c r="U32" i="23"/>
  <c r="T32" i="23"/>
  <c r="S32" i="23"/>
  <c r="R32" i="23"/>
  <c r="Q32" i="23"/>
  <c r="P32" i="23"/>
  <c r="O32" i="23"/>
  <c r="N32" i="23"/>
  <c r="M32" i="23"/>
  <c r="L32" i="23"/>
  <c r="K32" i="23"/>
  <c r="G32" i="23"/>
  <c r="G33" i="23" s="1"/>
  <c r="G34" i="23" s="1"/>
  <c r="G35" i="23" s="1"/>
  <c r="F32" i="23"/>
  <c r="F33" i="23" s="1"/>
  <c r="F34" i="23" s="1"/>
  <c r="F35" i="23" s="1"/>
  <c r="E32" i="23"/>
  <c r="E33" i="23" s="1"/>
  <c r="E34" i="23" s="1"/>
  <c r="E35" i="23" s="1"/>
  <c r="D32" i="23"/>
  <c r="B32" i="23"/>
  <c r="AO31" i="23"/>
  <c r="AL31" i="23"/>
  <c r="AK31" i="23"/>
  <c r="AJ31" i="23"/>
  <c r="AI31" i="23"/>
  <c r="AH31" i="23"/>
  <c r="AG31" i="23"/>
  <c r="AF31" i="23"/>
  <c r="AE31" i="23"/>
  <c r="AD31" i="23"/>
  <c r="AC31" i="23"/>
  <c r="AB31" i="23"/>
  <c r="AA31" i="23"/>
  <c r="Z31" i="23"/>
  <c r="Y31" i="23"/>
  <c r="X31" i="23"/>
  <c r="W31" i="23"/>
  <c r="V31" i="23"/>
  <c r="U31" i="23"/>
  <c r="T31" i="23"/>
  <c r="S31" i="23"/>
  <c r="R31" i="23"/>
  <c r="Q31" i="23"/>
  <c r="P31" i="23"/>
  <c r="O31" i="23"/>
  <c r="N31" i="23"/>
  <c r="M31" i="23"/>
  <c r="L31" i="23"/>
  <c r="K31" i="23"/>
  <c r="AM31" i="23" s="1"/>
  <c r="AK30" i="23"/>
  <c r="AJ30" i="23"/>
  <c r="AI30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AK29" i="23"/>
  <c r="AJ29" i="23"/>
  <c r="AI29" i="23"/>
  <c r="AH29" i="23"/>
  <c r="AG29" i="23"/>
  <c r="AF29" i="23"/>
  <c r="AE29" i="23"/>
  <c r="AD29" i="23"/>
  <c r="AC29" i="23"/>
  <c r="AB29" i="23"/>
  <c r="AA29" i="23"/>
  <c r="Z29" i="23"/>
  <c r="Y29" i="23"/>
  <c r="X29" i="23"/>
  <c r="W29" i="23"/>
  <c r="V29" i="23"/>
  <c r="U29" i="23"/>
  <c r="T29" i="23"/>
  <c r="S29" i="23"/>
  <c r="R29" i="23"/>
  <c r="Q29" i="23"/>
  <c r="P29" i="23"/>
  <c r="O29" i="23"/>
  <c r="N29" i="23"/>
  <c r="M29" i="23"/>
  <c r="L29" i="23"/>
  <c r="K29" i="23"/>
  <c r="AK28" i="23"/>
  <c r="AJ28" i="23"/>
  <c r="AI28" i="23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B28" i="23"/>
  <c r="AK27" i="23"/>
  <c r="AJ27" i="23"/>
  <c r="AI27" i="23"/>
  <c r="AH27" i="23"/>
  <c r="AG27" i="23"/>
  <c r="AF27" i="23"/>
  <c r="AE27" i="23"/>
  <c r="AD27" i="23"/>
  <c r="AC27" i="23"/>
  <c r="AB27" i="23"/>
  <c r="AA27" i="23"/>
  <c r="Z27" i="23"/>
  <c r="Y27" i="23"/>
  <c r="X27" i="23"/>
  <c r="W27" i="23"/>
  <c r="V27" i="23"/>
  <c r="U27" i="23"/>
  <c r="T27" i="23"/>
  <c r="S27" i="23"/>
  <c r="R27" i="23"/>
  <c r="Q27" i="23"/>
  <c r="P27" i="23"/>
  <c r="O27" i="23"/>
  <c r="N27" i="23"/>
  <c r="M27" i="23"/>
  <c r="L27" i="23"/>
  <c r="AM27" i="23" s="1"/>
  <c r="K27" i="23"/>
  <c r="G27" i="23"/>
  <c r="G28" i="23" s="1"/>
  <c r="G29" i="23" s="1"/>
  <c r="G30" i="23" s="1"/>
  <c r="F27" i="23"/>
  <c r="F28" i="23" s="1"/>
  <c r="F29" i="23" s="1"/>
  <c r="F30" i="23" s="1"/>
  <c r="E27" i="23"/>
  <c r="E28" i="23" s="1"/>
  <c r="E29" i="23" s="1"/>
  <c r="E30" i="23" s="1"/>
  <c r="D27" i="23"/>
  <c r="D28" i="23" s="1"/>
  <c r="D29" i="23" s="1"/>
  <c r="D30" i="23" s="1"/>
  <c r="B27" i="23"/>
  <c r="AK26" i="23"/>
  <c r="AJ26" i="23"/>
  <c r="AI26" i="23"/>
  <c r="AH26" i="23"/>
  <c r="AG26" i="23"/>
  <c r="AF26" i="23"/>
  <c r="AE26" i="23"/>
  <c r="AD26" i="23"/>
  <c r="AC26" i="23"/>
  <c r="AB26" i="23"/>
  <c r="AA26" i="23"/>
  <c r="Z26" i="23"/>
  <c r="Y26" i="23"/>
  <c r="X26" i="23"/>
  <c r="W26" i="23"/>
  <c r="V26" i="23"/>
  <c r="U26" i="23"/>
  <c r="T26" i="23"/>
  <c r="S26" i="23"/>
  <c r="R26" i="23"/>
  <c r="Q26" i="23"/>
  <c r="P26" i="23"/>
  <c r="O26" i="23"/>
  <c r="N26" i="23"/>
  <c r="M26" i="23"/>
  <c r="L26" i="23"/>
  <c r="K26" i="23"/>
  <c r="AK25" i="23"/>
  <c r="AJ25" i="23"/>
  <c r="AI25" i="23"/>
  <c r="AH25" i="23"/>
  <c r="AG25" i="23"/>
  <c r="AF25" i="23"/>
  <c r="AE25" i="23"/>
  <c r="AD25" i="23"/>
  <c r="AC25" i="23"/>
  <c r="AB25" i="23"/>
  <c r="AA25" i="23"/>
  <c r="Z25" i="23"/>
  <c r="AM25" i="23" s="1"/>
  <c r="Y25" i="23"/>
  <c r="X25" i="23"/>
  <c r="W25" i="23"/>
  <c r="V25" i="23"/>
  <c r="U25" i="23"/>
  <c r="T25" i="23"/>
  <c r="S25" i="23"/>
  <c r="R25" i="23"/>
  <c r="Q25" i="23"/>
  <c r="P25" i="23"/>
  <c r="O25" i="23"/>
  <c r="N25" i="23"/>
  <c r="M25" i="23"/>
  <c r="L25" i="23"/>
  <c r="K25" i="23"/>
  <c r="AK24" i="23"/>
  <c r="AJ24" i="23"/>
  <c r="AI24" i="23"/>
  <c r="AH24" i="23"/>
  <c r="AG24" i="23"/>
  <c r="AF24" i="23"/>
  <c r="AE24" i="23"/>
  <c r="AD24" i="23"/>
  <c r="AC24" i="23"/>
  <c r="AB24" i="23"/>
  <c r="AA24" i="23"/>
  <c r="Z24" i="23"/>
  <c r="Y24" i="23"/>
  <c r="X24" i="23"/>
  <c r="W24" i="23"/>
  <c r="V24" i="23"/>
  <c r="U24" i="23"/>
  <c r="T24" i="23"/>
  <c r="S24" i="23"/>
  <c r="R24" i="23"/>
  <c r="Q24" i="23"/>
  <c r="P24" i="23"/>
  <c r="O24" i="23"/>
  <c r="N24" i="23"/>
  <c r="M24" i="23"/>
  <c r="L24" i="23"/>
  <c r="K24" i="23"/>
  <c r="E24" i="23"/>
  <c r="E25" i="23" s="1"/>
  <c r="AK23" i="23"/>
  <c r="AJ23" i="23"/>
  <c r="AI23" i="23"/>
  <c r="AH23" i="23"/>
  <c r="AG23" i="23"/>
  <c r="AF23" i="23"/>
  <c r="AE23" i="23"/>
  <c r="AD23" i="23"/>
  <c r="AC23" i="23"/>
  <c r="AB23" i="23"/>
  <c r="AA23" i="23"/>
  <c r="Z23" i="23"/>
  <c r="Y23" i="23"/>
  <c r="X23" i="23"/>
  <c r="W23" i="23"/>
  <c r="V23" i="23"/>
  <c r="U23" i="23"/>
  <c r="T23" i="23"/>
  <c r="S23" i="23"/>
  <c r="R23" i="23"/>
  <c r="Q23" i="23"/>
  <c r="P23" i="23"/>
  <c r="O23" i="23"/>
  <c r="N23" i="23"/>
  <c r="AM23" i="23" s="1"/>
  <c r="M23" i="23"/>
  <c r="L23" i="23"/>
  <c r="K23" i="23"/>
  <c r="J23" i="23"/>
  <c r="I23" i="23"/>
  <c r="H23" i="23"/>
  <c r="G23" i="23"/>
  <c r="F23" i="23"/>
  <c r="F24" i="23" s="1"/>
  <c r="F25" i="23" s="1"/>
  <c r="E23" i="23"/>
  <c r="D23" i="23"/>
  <c r="C23" i="23"/>
  <c r="B23" i="23"/>
  <c r="AK22" i="23"/>
  <c r="AJ22" i="23"/>
  <c r="AI22" i="23"/>
  <c r="AH22" i="23"/>
  <c r="AG22" i="23"/>
  <c r="AF22" i="23"/>
  <c r="AE22" i="23"/>
  <c r="AD22" i="23"/>
  <c r="AC22" i="23"/>
  <c r="AB22" i="23"/>
  <c r="AA22" i="23"/>
  <c r="Z22" i="23"/>
  <c r="Y22" i="23"/>
  <c r="X22" i="23"/>
  <c r="W22" i="23"/>
  <c r="V22" i="23"/>
  <c r="U22" i="23"/>
  <c r="T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D22" i="23"/>
  <c r="C22" i="23"/>
  <c r="B22" i="23"/>
  <c r="AK21" i="23"/>
  <c r="AJ21" i="23"/>
  <c r="AI21" i="23"/>
  <c r="AH21" i="23"/>
  <c r="AG21" i="23"/>
  <c r="AF21" i="23"/>
  <c r="AE21" i="23"/>
  <c r="AD21" i="23"/>
  <c r="AC21" i="23"/>
  <c r="AB21" i="23"/>
  <c r="AA21" i="23"/>
  <c r="Z21" i="23"/>
  <c r="Y21" i="23"/>
  <c r="X21" i="23"/>
  <c r="W21" i="23"/>
  <c r="V21" i="23"/>
  <c r="U21" i="23"/>
  <c r="T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D21" i="23"/>
  <c r="C21" i="23"/>
  <c r="B21" i="23"/>
  <c r="AQ21" i="23" s="1"/>
  <c r="AK20" i="23"/>
  <c r="AJ20" i="23"/>
  <c r="AI20" i="23"/>
  <c r="AH20" i="23"/>
  <c r="AG20" i="23"/>
  <c r="AF20" i="23"/>
  <c r="AE20" i="23"/>
  <c r="AD20" i="23"/>
  <c r="AC20" i="23"/>
  <c r="AB20" i="23"/>
  <c r="AA20" i="23"/>
  <c r="Z20" i="23"/>
  <c r="Y20" i="23"/>
  <c r="X20" i="23"/>
  <c r="W20" i="23"/>
  <c r="V20" i="23"/>
  <c r="U20" i="23"/>
  <c r="T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D20" i="23"/>
  <c r="C20" i="23"/>
  <c r="B20" i="23"/>
  <c r="AK19" i="23"/>
  <c r="AJ19" i="23"/>
  <c r="AI19" i="23"/>
  <c r="AH19" i="23"/>
  <c r="AG19" i="23"/>
  <c r="AF19" i="23"/>
  <c r="AE19" i="23"/>
  <c r="AD19" i="23"/>
  <c r="AC19" i="23"/>
  <c r="AB19" i="23"/>
  <c r="AA19" i="23"/>
  <c r="Z19" i="23"/>
  <c r="Y19" i="23"/>
  <c r="X19" i="23"/>
  <c r="W19" i="23"/>
  <c r="V19" i="23"/>
  <c r="U19" i="23"/>
  <c r="T19" i="23"/>
  <c r="S19" i="23"/>
  <c r="R19" i="23"/>
  <c r="Q19" i="23"/>
  <c r="P19" i="23"/>
  <c r="O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B19" i="23"/>
  <c r="AK18" i="23"/>
  <c r="AJ18" i="23"/>
  <c r="AI18" i="23"/>
  <c r="AH18" i="23"/>
  <c r="AG18" i="23"/>
  <c r="AF18" i="23"/>
  <c r="AE18" i="23"/>
  <c r="AD18" i="23"/>
  <c r="AC18" i="23"/>
  <c r="AB18" i="23"/>
  <c r="AA18" i="23"/>
  <c r="Z18" i="23"/>
  <c r="Y18" i="23"/>
  <c r="X18" i="23"/>
  <c r="W18" i="23"/>
  <c r="V18" i="23"/>
  <c r="U18" i="23"/>
  <c r="T18" i="23"/>
  <c r="S18" i="23"/>
  <c r="R18" i="23"/>
  <c r="Q18" i="23"/>
  <c r="P18" i="23"/>
  <c r="O18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B18" i="23"/>
  <c r="AQ18" i="23" s="1"/>
  <c r="AK17" i="23"/>
  <c r="AJ17" i="23"/>
  <c r="AI17" i="23"/>
  <c r="AH17" i="23"/>
  <c r="AG17" i="23"/>
  <c r="AF17" i="23"/>
  <c r="AE17" i="23"/>
  <c r="AD17" i="23"/>
  <c r="AC17" i="23"/>
  <c r="AB17" i="23"/>
  <c r="AA17" i="23"/>
  <c r="Z17" i="23"/>
  <c r="Y17" i="23"/>
  <c r="X17" i="23"/>
  <c r="W17" i="23"/>
  <c r="V17" i="23"/>
  <c r="U17" i="23"/>
  <c r="T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D17" i="23"/>
  <c r="C17" i="23"/>
  <c r="B17" i="23"/>
  <c r="AK16" i="23"/>
  <c r="AJ16" i="23"/>
  <c r="AI16" i="23"/>
  <c r="AH16" i="23"/>
  <c r="AG16" i="23"/>
  <c r="AF16" i="23"/>
  <c r="AE16" i="23"/>
  <c r="AD16" i="23"/>
  <c r="AC16" i="23"/>
  <c r="AB16" i="23"/>
  <c r="AA16" i="23"/>
  <c r="Z16" i="23"/>
  <c r="Y16" i="23"/>
  <c r="X16" i="23"/>
  <c r="W16" i="23"/>
  <c r="V16" i="23"/>
  <c r="U16" i="23"/>
  <c r="T16" i="23"/>
  <c r="S16" i="23"/>
  <c r="R16" i="23"/>
  <c r="Q16" i="23"/>
  <c r="P16" i="23"/>
  <c r="O16" i="23"/>
  <c r="N16" i="23"/>
  <c r="M16" i="23"/>
  <c r="L16" i="23"/>
  <c r="K16" i="23"/>
  <c r="J16" i="23"/>
  <c r="I16" i="23"/>
  <c r="H16" i="23"/>
  <c r="G16" i="23"/>
  <c r="F16" i="23"/>
  <c r="E16" i="23"/>
  <c r="D16" i="23"/>
  <c r="C16" i="23"/>
  <c r="B16" i="23"/>
  <c r="AK15" i="23"/>
  <c r="AJ15" i="23"/>
  <c r="AI15" i="23"/>
  <c r="AH15" i="23"/>
  <c r="AG15" i="23"/>
  <c r="AF15" i="23"/>
  <c r="AE15" i="23"/>
  <c r="AD15" i="23"/>
  <c r="AC15" i="23"/>
  <c r="AB15" i="23"/>
  <c r="AA15" i="23"/>
  <c r="Z15" i="23"/>
  <c r="Y15" i="23"/>
  <c r="X15" i="23"/>
  <c r="W15" i="23"/>
  <c r="V15" i="23"/>
  <c r="U15" i="23"/>
  <c r="T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D15" i="23"/>
  <c r="C15" i="23"/>
  <c r="B15" i="23"/>
  <c r="AQ15" i="23" s="1"/>
  <c r="AK14" i="23"/>
  <c r="AJ14" i="23"/>
  <c r="AI14" i="23"/>
  <c r="AH14" i="23"/>
  <c r="AG14" i="23"/>
  <c r="AF14" i="23"/>
  <c r="AE14" i="23"/>
  <c r="AD14" i="23"/>
  <c r="AC14" i="23"/>
  <c r="AB14" i="23"/>
  <c r="AA14" i="23"/>
  <c r="Z14" i="23"/>
  <c r="Y14" i="23"/>
  <c r="X14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D14" i="23"/>
  <c r="C14" i="23"/>
  <c r="B14" i="23"/>
  <c r="AK13" i="23"/>
  <c r="AJ13" i="23"/>
  <c r="AI13" i="23"/>
  <c r="AH13" i="23"/>
  <c r="AG13" i="23"/>
  <c r="AF13" i="23"/>
  <c r="AE13" i="23"/>
  <c r="AD13" i="23"/>
  <c r="AC13" i="23"/>
  <c r="AB13" i="23"/>
  <c r="AA13" i="23"/>
  <c r="Z13" i="23"/>
  <c r="Y13" i="23"/>
  <c r="X13" i="23"/>
  <c r="W13" i="23"/>
  <c r="V13" i="23"/>
  <c r="U13" i="23"/>
  <c r="T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B13" i="23"/>
  <c r="AQ13" i="23" s="1"/>
  <c r="AK12" i="23"/>
  <c r="AJ12" i="23"/>
  <c r="AI12" i="23"/>
  <c r="AH12" i="23"/>
  <c r="AG12" i="23"/>
  <c r="AF12" i="23"/>
  <c r="AE12" i="23"/>
  <c r="AD12" i="23"/>
  <c r="AC12" i="23"/>
  <c r="AB12" i="23"/>
  <c r="AA12" i="23"/>
  <c r="Z12" i="23"/>
  <c r="Y12" i="23"/>
  <c r="X12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AK11" i="23"/>
  <c r="AJ11" i="23"/>
  <c r="AI11" i="23"/>
  <c r="AH11" i="23"/>
  <c r="AG11" i="23"/>
  <c r="AF11" i="23"/>
  <c r="AE11" i="23"/>
  <c r="AD11" i="23"/>
  <c r="AC11" i="23"/>
  <c r="AB11" i="23"/>
  <c r="AA11" i="23"/>
  <c r="Z11" i="23"/>
  <c r="Y11" i="23"/>
  <c r="X11" i="23"/>
  <c r="W11" i="23"/>
  <c r="V11" i="23"/>
  <c r="U11" i="23"/>
  <c r="T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D11" i="23"/>
  <c r="C11" i="23"/>
  <c r="B11" i="23"/>
  <c r="AK10" i="23"/>
  <c r="AJ10" i="23"/>
  <c r="AI10" i="23"/>
  <c r="AH10" i="23"/>
  <c r="AG10" i="23"/>
  <c r="AF10" i="23"/>
  <c r="AE10" i="23"/>
  <c r="AD10" i="23"/>
  <c r="AC10" i="23"/>
  <c r="AB10" i="23"/>
  <c r="AA10" i="23"/>
  <c r="Z10" i="23"/>
  <c r="Y10" i="23"/>
  <c r="X10" i="23"/>
  <c r="W10" i="23"/>
  <c r="V10" i="23"/>
  <c r="U10" i="23"/>
  <c r="T10" i="23"/>
  <c r="S10" i="23"/>
  <c r="R10" i="23"/>
  <c r="Q10" i="23"/>
  <c r="P10" i="23"/>
  <c r="O10" i="23"/>
  <c r="N10" i="23"/>
  <c r="M10" i="23"/>
  <c r="L10" i="23"/>
  <c r="K10" i="23"/>
  <c r="J10" i="23"/>
  <c r="I10" i="23"/>
  <c r="H10" i="23"/>
  <c r="G10" i="23"/>
  <c r="F10" i="23"/>
  <c r="E10" i="23"/>
  <c r="D10" i="23"/>
  <c r="C10" i="23"/>
  <c r="B10" i="23"/>
  <c r="AK9" i="23"/>
  <c r="AJ9" i="23"/>
  <c r="AI9" i="23"/>
  <c r="AH9" i="23"/>
  <c r="AG9" i="23"/>
  <c r="AF9" i="23"/>
  <c r="AE9" i="23"/>
  <c r="AD9" i="23"/>
  <c r="AC9" i="23"/>
  <c r="AB9" i="23"/>
  <c r="AA9" i="23"/>
  <c r="Z9" i="23"/>
  <c r="Y9" i="23"/>
  <c r="X9" i="23"/>
  <c r="W9" i="23"/>
  <c r="V9" i="23"/>
  <c r="U9" i="23"/>
  <c r="T9" i="23"/>
  <c r="S9" i="23"/>
  <c r="R9" i="23"/>
  <c r="Q9" i="23"/>
  <c r="P9" i="23"/>
  <c r="O9" i="23"/>
  <c r="N9" i="23"/>
  <c r="M9" i="23"/>
  <c r="L9" i="23"/>
  <c r="K9" i="23"/>
  <c r="J9" i="23"/>
  <c r="I9" i="23"/>
  <c r="H9" i="23"/>
  <c r="G9" i="23"/>
  <c r="F9" i="23"/>
  <c r="E9" i="23"/>
  <c r="D9" i="23"/>
  <c r="C9" i="23"/>
  <c r="B9" i="23"/>
  <c r="AK8" i="23"/>
  <c r="AJ8" i="23"/>
  <c r="AI8" i="23"/>
  <c r="AH8" i="23"/>
  <c r="AG8" i="23"/>
  <c r="AF8" i="23"/>
  <c r="AE8" i="23"/>
  <c r="AD8" i="23"/>
  <c r="AC8" i="23"/>
  <c r="AB8" i="23"/>
  <c r="AA8" i="23"/>
  <c r="Z8" i="23"/>
  <c r="Y8" i="23"/>
  <c r="X8" i="23"/>
  <c r="W8" i="23"/>
  <c r="V8" i="23"/>
  <c r="U8" i="23"/>
  <c r="T8" i="23"/>
  <c r="S8" i="23"/>
  <c r="R8" i="23"/>
  <c r="Q8" i="23"/>
  <c r="P8" i="23"/>
  <c r="O8" i="23"/>
  <c r="N8" i="23"/>
  <c r="M8" i="23"/>
  <c r="L8" i="23"/>
  <c r="K8" i="23"/>
  <c r="AM8" i="23" s="1"/>
  <c r="J8" i="23"/>
  <c r="I8" i="23"/>
  <c r="H8" i="23"/>
  <c r="G8" i="23"/>
  <c r="F8" i="23"/>
  <c r="E8" i="23"/>
  <c r="D8" i="23"/>
  <c r="C8" i="23"/>
  <c r="B8" i="23"/>
  <c r="AK7" i="23"/>
  <c r="AJ7" i="23"/>
  <c r="AI7" i="23"/>
  <c r="AH7" i="23"/>
  <c r="AG7" i="23"/>
  <c r="AF7" i="23"/>
  <c r="AE7" i="23"/>
  <c r="AD7" i="23"/>
  <c r="AC7" i="23"/>
  <c r="AB7" i="23"/>
  <c r="AA7" i="23"/>
  <c r="Z7" i="23"/>
  <c r="Y7" i="23"/>
  <c r="X7" i="23"/>
  <c r="W7" i="23"/>
  <c r="V7" i="23"/>
  <c r="U7" i="23"/>
  <c r="T7" i="23"/>
  <c r="S7" i="23"/>
  <c r="R7" i="23"/>
  <c r="Q7" i="23"/>
  <c r="P7" i="23"/>
  <c r="O7" i="23"/>
  <c r="N7" i="23"/>
  <c r="M7" i="23"/>
  <c r="L7" i="23"/>
  <c r="K7" i="23"/>
  <c r="J7" i="23"/>
  <c r="I7" i="23"/>
  <c r="H7" i="23"/>
  <c r="G7" i="23"/>
  <c r="F7" i="23"/>
  <c r="E7" i="23"/>
  <c r="D7" i="23"/>
  <c r="C7" i="23"/>
  <c r="B7" i="23"/>
  <c r="AK6" i="23"/>
  <c r="AJ6" i="23"/>
  <c r="AI6" i="23"/>
  <c r="AH6" i="23"/>
  <c r="AG6" i="23"/>
  <c r="AF6" i="23"/>
  <c r="AE6" i="23"/>
  <c r="AD6" i="23"/>
  <c r="AC6" i="23"/>
  <c r="AB6" i="23"/>
  <c r="AA6" i="23"/>
  <c r="Z6" i="23"/>
  <c r="Y6" i="23"/>
  <c r="X6" i="23"/>
  <c r="W6" i="23"/>
  <c r="V6" i="23"/>
  <c r="U6" i="23"/>
  <c r="T6" i="23"/>
  <c r="S6" i="23"/>
  <c r="R6" i="23"/>
  <c r="Q6" i="23"/>
  <c r="P6" i="23"/>
  <c r="O6" i="23"/>
  <c r="N6" i="23"/>
  <c r="M6" i="23"/>
  <c r="L6" i="23"/>
  <c r="K6" i="23"/>
  <c r="J6" i="23"/>
  <c r="I6" i="23"/>
  <c r="H6" i="23"/>
  <c r="G6" i="23"/>
  <c r="F6" i="23"/>
  <c r="E6" i="23"/>
  <c r="D6" i="23"/>
  <c r="C6" i="23"/>
  <c r="B6" i="23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AI7" i="22"/>
  <c r="AJ7" i="22"/>
  <c r="AK7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AI8" i="22"/>
  <c r="AJ8" i="22"/>
  <c r="AK8" i="22"/>
  <c r="K9" i="22"/>
  <c r="AM9" i="22" s="1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AI9" i="22"/>
  <c r="AJ9" i="22"/>
  <c r="AK9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AI10" i="22"/>
  <c r="AJ10" i="22"/>
  <c r="AK10" i="22"/>
  <c r="K11" i="22"/>
  <c r="L11" i="22"/>
  <c r="AM11" i="22" s="1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AI11" i="22"/>
  <c r="AJ11" i="22"/>
  <c r="AK11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AI12" i="22"/>
  <c r="AJ12" i="22"/>
  <c r="AK12" i="22"/>
  <c r="K13" i="22"/>
  <c r="AM13" i="22" s="1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AI14" i="22"/>
  <c r="AJ14" i="22"/>
  <c r="AK14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AI15" i="22"/>
  <c r="AJ15" i="22"/>
  <c r="AK15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AI16" i="22"/>
  <c r="AJ16" i="22"/>
  <c r="AK16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AI17" i="22"/>
  <c r="AJ17" i="22"/>
  <c r="AK17" i="22"/>
  <c r="K18" i="22"/>
  <c r="L18" i="22"/>
  <c r="AM18" i="22" s="1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AI18" i="22"/>
  <c r="AJ18" i="22"/>
  <c r="AK18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AI19" i="22"/>
  <c r="AJ19" i="22"/>
  <c r="AK19" i="22"/>
  <c r="K20" i="22"/>
  <c r="L20" i="22"/>
  <c r="M20" i="22"/>
  <c r="AM20" i="22" s="1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AI20" i="22"/>
  <c r="AJ20" i="22"/>
  <c r="AK20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AI21" i="22"/>
  <c r="AJ21" i="22"/>
  <c r="AK21" i="22"/>
  <c r="K22" i="22"/>
  <c r="AM22" i="22" s="1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AI22" i="22"/>
  <c r="AJ22" i="22"/>
  <c r="AK22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AI23" i="22"/>
  <c r="AJ23" i="22"/>
  <c r="AK23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AI24" i="22"/>
  <c r="AJ24" i="22"/>
  <c r="AK24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AI25" i="22"/>
  <c r="AJ25" i="22"/>
  <c r="AK25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AI26" i="22"/>
  <c r="AJ26" i="22"/>
  <c r="AK26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AI27" i="22"/>
  <c r="AJ27" i="22"/>
  <c r="AK27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AI28" i="22"/>
  <c r="AJ28" i="22"/>
  <c r="AK28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AI29" i="22"/>
  <c r="AJ29" i="22"/>
  <c r="AK29" i="22"/>
  <c r="K30" i="22"/>
  <c r="L30" i="22"/>
  <c r="M30" i="22"/>
  <c r="N30" i="22"/>
  <c r="O30" i="22"/>
  <c r="P30" i="22"/>
  <c r="Q30" i="22"/>
  <c r="R30" i="22"/>
  <c r="S30" i="22"/>
  <c r="T30" i="22"/>
  <c r="U30" i="22"/>
  <c r="V30" i="22"/>
  <c r="W30" i="22"/>
  <c r="X30" i="22"/>
  <c r="Y30" i="22"/>
  <c r="Z30" i="22"/>
  <c r="AA30" i="22"/>
  <c r="AB30" i="22"/>
  <c r="AC30" i="22"/>
  <c r="AD30" i="22"/>
  <c r="AE30" i="22"/>
  <c r="AF30" i="22"/>
  <c r="AG30" i="22"/>
  <c r="AH30" i="22"/>
  <c r="AI30" i="22"/>
  <c r="AJ30" i="22"/>
  <c r="AK30" i="22"/>
  <c r="K31" i="22"/>
  <c r="L31" i="22"/>
  <c r="M31" i="22"/>
  <c r="N31" i="22"/>
  <c r="O31" i="22"/>
  <c r="P31" i="22"/>
  <c r="Q31" i="22"/>
  <c r="R31" i="22"/>
  <c r="S31" i="22"/>
  <c r="T31" i="22"/>
  <c r="U31" i="22"/>
  <c r="V31" i="22"/>
  <c r="W31" i="22"/>
  <c r="X31" i="22"/>
  <c r="Y31" i="22"/>
  <c r="Z31" i="22"/>
  <c r="AA31" i="22"/>
  <c r="AM31" i="22" s="1"/>
  <c r="AB31" i="22"/>
  <c r="AC31" i="22"/>
  <c r="AD31" i="22"/>
  <c r="AE31" i="22"/>
  <c r="AF31" i="22"/>
  <c r="AG31" i="22"/>
  <c r="AH31" i="22"/>
  <c r="AI31" i="22"/>
  <c r="AJ31" i="22"/>
  <c r="AK31" i="22"/>
  <c r="K32" i="22"/>
  <c r="L32" i="22"/>
  <c r="M32" i="22"/>
  <c r="N32" i="22"/>
  <c r="O32" i="22"/>
  <c r="P32" i="22"/>
  <c r="Q32" i="22"/>
  <c r="R32" i="22"/>
  <c r="S32" i="22"/>
  <c r="T32" i="22"/>
  <c r="U32" i="22"/>
  <c r="V32" i="22"/>
  <c r="W32" i="22"/>
  <c r="X32" i="22"/>
  <c r="Y32" i="22"/>
  <c r="Z32" i="22"/>
  <c r="AA32" i="22"/>
  <c r="AB32" i="22"/>
  <c r="AM32" i="22" s="1"/>
  <c r="AC32" i="22"/>
  <c r="AD32" i="22"/>
  <c r="AE32" i="22"/>
  <c r="AF32" i="22"/>
  <c r="AG32" i="22"/>
  <c r="AH32" i="22"/>
  <c r="AI32" i="22"/>
  <c r="AJ32" i="22"/>
  <c r="AK32" i="22"/>
  <c r="K33" i="22"/>
  <c r="L33" i="22"/>
  <c r="M33" i="22"/>
  <c r="N33" i="22"/>
  <c r="O33" i="22"/>
  <c r="P33" i="22"/>
  <c r="Q33" i="22"/>
  <c r="R33" i="22"/>
  <c r="S33" i="22"/>
  <c r="T33" i="22"/>
  <c r="U33" i="22"/>
  <c r="V33" i="22"/>
  <c r="W33" i="22"/>
  <c r="X33" i="22"/>
  <c r="Y33" i="22"/>
  <c r="Z33" i="22"/>
  <c r="AA33" i="22"/>
  <c r="AB33" i="22"/>
  <c r="AC33" i="22"/>
  <c r="AD33" i="22"/>
  <c r="AE33" i="22"/>
  <c r="AF33" i="22"/>
  <c r="AG33" i="22"/>
  <c r="AH33" i="22"/>
  <c r="AI33" i="22"/>
  <c r="AJ33" i="22"/>
  <c r="AK33" i="22"/>
  <c r="K34" i="22"/>
  <c r="L34" i="22"/>
  <c r="M34" i="22"/>
  <c r="N34" i="22"/>
  <c r="O34" i="22"/>
  <c r="P34" i="22"/>
  <c r="Q34" i="22"/>
  <c r="R34" i="22"/>
  <c r="S34" i="22"/>
  <c r="T34" i="22"/>
  <c r="U34" i="22"/>
  <c r="V34" i="22"/>
  <c r="W34" i="22"/>
  <c r="X34" i="22"/>
  <c r="Y34" i="22"/>
  <c r="Z34" i="22"/>
  <c r="AM34" i="22" s="1"/>
  <c r="AA34" i="22"/>
  <c r="AB34" i="22"/>
  <c r="AC34" i="22"/>
  <c r="AD34" i="22"/>
  <c r="AE34" i="22"/>
  <c r="AF34" i="22"/>
  <c r="AG34" i="22"/>
  <c r="AH34" i="22"/>
  <c r="AI34" i="22"/>
  <c r="AJ34" i="22"/>
  <c r="AK34" i="22"/>
  <c r="K35" i="22"/>
  <c r="L35" i="22"/>
  <c r="M35" i="22"/>
  <c r="N35" i="22"/>
  <c r="O35" i="22"/>
  <c r="P35" i="22"/>
  <c r="Q35" i="22"/>
  <c r="R35" i="22"/>
  <c r="S35" i="22"/>
  <c r="T35" i="22"/>
  <c r="U35" i="22"/>
  <c r="V35" i="22"/>
  <c r="W35" i="22"/>
  <c r="X35" i="22"/>
  <c r="Y35" i="22"/>
  <c r="Z35" i="22"/>
  <c r="AA35" i="22"/>
  <c r="AB35" i="22"/>
  <c r="AC35" i="22"/>
  <c r="AD35" i="22"/>
  <c r="AE35" i="22"/>
  <c r="AF35" i="22"/>
  <c r="AG35" i="22"/>
  <c r="AH35" i="22"/>
  <c r="AI35" i="22"/>
  <c r="AJ35" i="22"/>
  <c r="AK35" i="22"/>
  <c r="K36" i="22"/>
  <c r="AO36" i="22" s="1"/>
  <c r="L36" i="22"/>
  <c r="M36" i="22"/>
  <c r="N36" i="22"/>
  <c r="O36" i="22"/>
  <c r="P36" i="22"/>
  <c r="Q36" i="22"/>
  <c r="R36" i="22"/>
  <c r="S36" i="22"/>
  <c r="T36" i="22"/>
  <c r="U36" i="22"/>
  <c r="V36" i="22"/>
  <c r="W36" i="22"/>
  <c r="X36" i="22"/>
  <c r="Y36" i="22"/>
  <c r="Z36" i="22"/>
  <c r="AA36" i="22"/>
  <c r="AB36" i="22"/>
  <c r="AC36" i="22"/>
  <c r="AD36" i="22"/>
  <c r="AE36" i="22"/>
  <c r="AF36" i="22"/>
  <c r="AG36" i="22"/>
  <c r="AH36" i="22"/>
  <c r="AI36" i="22"/>
  <c r="AJ36" i="22"/>
  <c r="AK36" i="22"/>
  <c r="K37" i="22"/>
  <c r="L37" i="22"/>
  <c r="M37" i="22"/>
  <c r="N37" i="22"/>
  <c r="O37" i="22"/>
  <c r="P37" i="22"/>
  <c r="Q37" i="22"/>
  <c r="R37" i="22"/>
  <c r="S37" i="22"/>
  <c r="T37" i="22"/>
  <c r="U37" i="22"/>
  <c r="V37" i="22"/>
  <c r="W37" i="22"/>
  <c r="X37" i="22"/>
  <c r="Y37" i="22"/>
  <c r="Z37" i="22"/>
  <c r="AM37" i="22" s="1"/>
  <c r="AA37" i="22"/>
  <c r="AB37" i="22"/>
  <c r="AC37" i="22"/>
  <c r="AD37" i="22"/>
  <c r="AE37" i="22"/>
  <c r="AF37" i="22"/>
  <c r="AG37" i="22"/>
  <c r="AH37" i="22"/>
  <c r="AI37" i="22"/>
  <c r="AJ37" i="22"/>
  <c r="AK37" i="22"/>
  <c r="K38" i="22"/>
  <c r="L38" i="22"/>
  <c r="M38" i="22"/>
  <c r="N38" i="22"/>
  <c r="O38" i="22"/>
  <c r="P38" i="22"/>
  <c r="Q38" i="22"/>
  <c r="R38" i="22"/>
  <c r="S38" i="22"/>
  <c r="T38" i="22"/>
  <c r="U38" i="22"/>
  <c r="V38" i="22"/>
  <c r="W38" i="22"/>
  <c r="X38" i="22"/>
  <c r="Y38" i="22"/>
  <c r="Z38" i="22"/>
  <c r="AM38" i="22" s="1"/>
  <c r="AA38" i="22"/>
  <c r="AB38" i="22"/>
  <c r="AC38" i="22"/>
  <c r="AD38" i="22"/>
  <c r="AE38" i="22"/>
  <c r="AF38" i="22"/>
  <c r="AG38" i="22"/>
  <c r="AH38" i="22"/>
  <c r="AI38" i="22"/>
  <c r="AJ38" i="22"/>
  <c r="AK38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M39" i="22" s="1"/>
  <c r="AB39" i="22"/>
  <c r="AC39" i="22"/>
  <c r="AD39" i="22"/>
  <c r="AE39" i="22"/>
  <c r="AF39" i="22"/>
  <c r="AG39" i="22"/>
  <c r="AH39" i="22"/>
  <c r="AI39" i="22"/>
  <c r="AJ39" i="22"/>
  <c r="AK39" i="22"/>
  <c r="K40" i="22"/>
  <c r="L40" i="22"/>
  <c r="M40" i="22"/>
  <c r="N40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AH40" i="22"/>
  <c r="AI40" i="22"/>
  <c r="AJ40" i="22"/>
  <c r="AK40" i="22"/>
  <c r="K41" i="22"/>
  <c r="L41" i="22"/>
  <c r="AP41" i="22" s="1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M41" i="22" s="1"/>
  <c r="AA41" i="22"/>
  <c r="AB41" i="22"/>
  <c r="AC41" i="22"/>
  <c r="AD41" i="22"/>
  <c r="AE41" i="22"/>
  <c r="AF41" i="22"/>
  <c r="AG41" i="22"/>
  <c r="AH41" i="22"/>
  <c r="AI41" i="22"/>
  <c r="AJ41" i="22"/>
  <c r="AK41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M42" i="22" s="1"/>
  <c r="AA42" i="22"/>
  <c r="AB42" i="22"/>
  <c r="AC42" i="22"/>
  <c r="AD42" i="22"/>
  <c r="AE42" i="22"/>
  <c r="AF42" i="22"/>
  <c r="AG42" i="22"/>
  <c r="AH42" i="22"/>
  <c r="AI42" i="22"/>
  <c r="AJ42" i="22"/>
  <c r="AK42" i="22"/>
  <c r="K43" i="22"/>
  <c r="L43" i="22"/>
  <c r="M43" i="22"/>
  <c r="N43" i="22"/>
  <c r="O43" i="22"/>
  <c r="P43" i="22"/>
  <c r="Q43" i="22"/>
  <c r="R43" i="22"/>
  <c r="S43" i="22"/>
  <c r="T43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AG43" i="22"/>
  <c r="AH43" i="22"/>
  <c r="AI43" i="22"/>
  <c r="AJ43" i="22"/>
  <c r="AK43" i="22"/>
  <c r="K44" i="22"/>
  <c r="L44" i="22"/>
  <c r="M44" i="22"/>
  <c r="N44" i="22"/>
  <c r="O44" i="22"/>
  <c r="P44" i="22"/>
  <c r="Q44" i="22"/>
  <c r="R44" i="22"/>
  <c r="S44" i="22"/>
  <c r="T44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AH44" i="22"/>
  <c r="AI44" i="22"/>
  <c r="AJ44" i="22"/>
  <c r="AK44" i="22"/>
  <c r="K45" i="22"/>
  <c r="L45" i="22"/>
  <c r="M45" i="22"/>
  <c r="N45" i="22"/>
  <c r="O45" i="22"/>
  <c r="P45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AH45" i="22"/>
  <c r="AI45" i="22"/>
  <c r="AJ45" i="22"/>
  <c r="AK45" i="22"/>
  <c r="K46" i="22"/>
  <c r="L46" i="22"/>
  <c r="M46" i="22"/>
  <c r="AQ46" i="22" s="1"/>
  <c r="N46" i="22"/>
  <c r="O46" i="22"/>
  <c r="P46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AH46" i="22"/>
  <c r="AI46" i="22"/>
  <c r="AJ46" i="22"/>
  <c r="AK46" i="22"/>
  <c r="K47" i="22"/>
  <c r="L47" i="22"/>
  <c r="M47" i="22"/>
  <c r="N47" i="22"/>
  <c r="O47" i="22"/>
  <c r="P47" i="22"/>
  <c r="Q47" i="22"/>
  <c r="R47" i="22"/>
  <c r="S47" i="22"/>
  <c r="T47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AH47" i="22"/>
  <c r="AI47" i="22"/>
  <c r="AJ47" i="22"/>
  <c r="AK47" i="22"/>
  <c r="K48" i="22"/>
  <c r="L48" i="22"/>
  <c r="M48" i="22"/>
  <c r="N48" i="22"/>
  <c r="O48" i="22"/>
  <c r="P48" i="22"/>
  <c r="Q48" i="22"/>
  <c r="R48" i="22"/>
  <c r="S48" i="22"/>
  <c r="T48" i="22"/>
  <c r="U48" i="22"/>
  <c r="V48" i="22"/>
  <c r="W48" i="22"/>
  <c r="X48" i="22"/>
  <c r="Y48" i="22"/>
  <c r="Z48" i="22"/>
  <c r="AA48" i="22"/>
  <c r="AB48" i="22"/>
  <c r="AC48" i="22"/>
  <c r="AD48" i="22"/>
  <c r="AE48" i="22"/>
  <c r="AF48" i="22"/>
  <c r="AG48" i="22"/>
  <c r="AH48" i="22"/>
  <c r="AI48" i="22"/>
  <c r="AJ48" i="22"/>
  <c r="AK48" i="22"/>
  <c r="K49" i="22"/>
  <c r="L49" i="22"/>
  <c r="M49" i="22"/>
  <c r="N49" i="22"/>
  <c r="O49" i="22"/>
  <c r="P49" i="22"/>
  <c r="Q49" i="22"/>
  <c r="R49" i="22"/>
  <c r="S49" i="22"/>
  <c r="T49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AH49" i="22"/>
  <c r="AI49" i="22"/>
  <c r="AJ49" i="22"/>
  <c r="AK49" i="22"/>
  <c r="K50" i="22"/>
  <c r="L50" i="22"/>
  <c r="M50" i="22"/>
  <c r="N50" i="22"/>
  <c r="O50" i="22"/>
  <c r="P50" i="22"/>
  <c r="Q50" i="22"/>
  <c r="R50" i="22"/>
  <c r="S50" i="22"/>
  <c r="T50" i="22"/>
  <c r="U50" i="22"/>
  <c r="V50" i="22"/>
  <c r="W50" i="22"/>
  <c r="X50" i="22"/>
  <c r="Y50" i="22"/>
  <c r="Z50" i="22"/>
  <c r="AM50" i="22" s="1"/>
  <c r="AA50" i="22"/>
  <c r="AB50" i="22"/>
  <c r="AC50" i="22"/>
  <c r="AD50" i="22"/>
  <c r="AE50" i="22"/>
  <c r="AF50" i="22"/>
  <c r="AG50" i="22"/>
  <c r="AH50" i="22"/>
  <c r="AI50" i="22"/>
  <c r="AJ50" i="22"/>
  <c r="AK50" i="22"/>
  <c r="K51" i="22"/>
  <c r="L51" i="22"/>
  <c r="M51" i="22"/>
  <c r="N51" i="22"/>
  <c r="O51" i="22"/>
  <c r="P51" i="22"/>
  <c r="Q51" i="22"/>
  <c r="R51" i="22"/>
  <c r="S51" i="22"/>
  <c r="T51" i="22"/>
  <c r="U51" i="22"/>
  <c r="V51" i="22"/>
  <c r="W51" i="22"/>
  <c r="X51" i="22"/>
  <c r="Y51" i="22"/>
  <c r="Z51" i="22"/>
  <c r="AA51" i="22"/>
  <c r="AB51" i="22"/>
  <c r="AC51" i="22"/>
  <c r="AD51" i="22"/>
  <c r="AE51" i="22"/>
  <c r="AF51" i="22"/>
  <c r="AG51" i="22"/>
  <c r="AH51" i="22"/>
  <c r="AI51" i="22"/>
  <c r="AJ51" i="22"/>
  <c r="AK51" i="22"/>
  <c r="K52" i="22"/>
  <c r="L52" i="22"/>
  <c r="M52" i="22"/>
  <c r="N52" i="22"/>
  <c r="O52" i="22"/>
  <c r="P52" i="22"/>
  <c r="Q52" i="22"/>
  <c r="R52" i="22"/>
  <c r="S52" i="22"/>
  <c r="T52" i="22"/>
  <c r="U52" i="22"/>
  <c r="V52" i="22"/>
  <c r="W52" i="22"/>
  <c r="X52" i="22"/>
  <c r="Y52" i="22"/>
  <c r="Z52" i="22"/>
  <c r="AA52" i="22"/>
  <c r="AB52" i="22"/>
  <c r="AC52" i="22"/>
  <c r="AD52" i="22"/>
  <c r="AE52" i="22"/>
  <c r="AF52" i="22"/>
  <c r="AG52" i="22"/>
  <c r="AH52" i="22"/>
  <c r="AI52" i="22"/>
  <c r="AJ52" i="22"/>
  <c r="AK52" i="22"/>
  <c r="K53" i="22"/>
  <c r="L53" i="22"/>
  <c r="M53" i="22"/>
  <c r="N53" i="22"/>
  <c r="O53" i="22"/>
  <c r="P53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AH53" i="22"/>
  <c r="AI53" i="22"/>
  <c r="AJ53" i="22"/>
  <c r="AK53" i="22"/>
  <c r="K54" i="22"/>
  <c r="L54" i="22"/>
  <c r="M54" i="22"/>
  <c r="N54" i="22"/>
  <c r="O54" i="22"/>
  <c r="P54" i="22"/>
  <c r="Q54" i="22"/>
  <c r="R54" i="22"/>
  <c r="S54" i="22"/>
  <c r="T54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AH54" i="22"/>
  <c r="AI54" i="22"/>
  <c r="AJ54" i="22"/>
  <c r="AK54" i="22"/>
  <c r="K55" i="22"/>
  <c r="L55" i="22"/>
  <c r="M55" i="22"/>
  <c r="N55" i="22"/>
  <c r="O55" i="22"/>
  <c r="P55" i="22"/>
  <c r="Q55" i="22"/>
  <c r="R55" i="22"/>
  <c r="S55" i="22"/>
  <c r="T55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AH55" i="22"/>
  <c r="AI55" i="22"/>
  <c r="AJ55" i="22"/>
  <c r="AK55" i="22"/>
  <c r="K56" i="22"/>
  <c r="L56" i="22"/>
  <c r="M56" i="22"/>
  <c r="N56" i="22"/>
  <c r="O56" i="22"/>
  <c r="P56" i="22"/>
  <c r="Q56" i="22"/>
  <c r="R56" i="22"/>
  <c r="S56" i="22"/>
  <c r="T56" i="22"/>
  <c r="U56" i="22"/>
  <c r="V56" i="22"/>
  <c r="W56" i="22"/>
  <c r="X56" i="22"/>
  <c r="Y56" i="22"/>
  <c r="Z56" i="22"/>
  <c r="AA56" i="22"/>
  <c r="AB56" i="22"/>
  <c r="AC56" i="22"/>
  <c r="AD56" i="22"/>
  <c r="AE56" i="22"/>
  <c r="AF56" i="22"/>
  <c r="AG56" i="22"/>
  <c r="AH56" i="22"/>
  <c r="AI56" i="22"/>
  <c r="AJ56" i="22"/>
  <c r="AK56" i="22"/>
  <c r="K57" i="22"/>
  <c r="L57" i="22"/>
  <c r="M57" i="22"/>
  <c r="N57" i="22"/>
  <c r="O57" i="22"/>
  <c r="P57" i="22"/>
  <c r="Q57" i="22"/>
  <c r="R57" i="22"/>
  <c r="S57" i="22"/>
  <c r="T57" i="22"/>
  <c r="U57" i="22"/>
  <c r="V57" i="22"/>
  <c r="W57" i="22"/>
  <c r="X57" i="22"/>
  <c r="Y57" i="22"/>
  <c r="Z57" i="22"/>
  <c r="AM57" i="22" s="1"/>
  <c r="AA57" i="22"/>
  <c r="AB57" i="22"/>
  <c r="AC57" i="22"/>
  <c r="AD57" i="22"/>
  <c r="AE57" i="22"/>
  <c r="AF57" i="22"/>
  <c r="AG57" i="22"/>
  <c r="AH57" i="22"/>
  <c r="AI57" i="22"/>
  <c r="AJ57" i="22"/>
  <c r="AK57" i="22"/>
  <c r="K58" i="22"/>
  <c r="L58" i="22"/>
  <c r="M58" i="22"/>
  <c r="N58" i="22"/>
  <c r="O58" i="22"/>
  <c r="P58" i="22"/>
  <c r="Q58" i="22"/>
  <c r="R58" i="22"/>
  <c r="S58" i="22"/>
  <c r="T58" i="22"/>
  <c r="U58" i="22"/>
  <c r="V58" i="22"/>
  <c r="W58" i="22"/>
  <c r="X58" i="22"/>
  <c r="Y58" i="22"/>
  <c r="Z58" i="22"/>
  <c r="AA58" i="22"/>
  <c r="AB58" i="22"/>
  <c r="AC58" i="22"/>
  <c r="AD58" i="22"/>
  <c r="AE58" i="22"/>
  <c r="AF58" i="22"/>
  <c r="AG58" i="22"/>
  <c r="AH58" i="22"/>
  <c r="AI58" i="22"/>
  <c r="AJ58" i="22"/>
  <c r="AK58" i="22"/>
  <c r="K59" i="22"/>
  <c r="L59" i="22"/>
  <c r="M59" i="22"/>
  <c r="N59" i="22"/>
  <c r="O59" i="22"/>
  <c r="P59" i="22"/>
  <c r="Q59" i="22"/>
  <c r="R59" i="22"/>
  <c r="S59" i="22"/>
  <c r="T59" i="22"/>
  <c r="U59" i="22"/>
  <c r="V59" i="22"/>
  <c r="W59" i="22"/>
  <c r="X59" i="22"/>
  <c r="Y59" i="22"/>
  <c r="Z59" i="22"/>
  <c r="AA59" i="22"/>
  <c r="AB59" i="22"/>
  <c r="AC59" i="22"/>
  <c r="AD59" i="22"/>
  <c r="AE59" i="22"/>
  <c r="AF59" i="22"/>
  <c r="AG59" i="22"/>
  <c r="AH59" i="22"/>
  <c r="AI59" i="22"/>
  <c r="AJ59" i="22"/>
  <c r="AK59" i="22"/>
  <c r="K60" i="22"/>
  <c r="L60" i="22"/>
  <c r="M60" i="22"/>
  <c r="N60" i="22"/>
  <c r="O60" i="22"/>
  <c r="P60" i="22"/>
  <c r="Q60" i="22"/>
  <c r="R60" i="22"/>
  <c r="S60" i="22"/>
  <c r="T60" i="22"/>
  <c r="U60" i="22"/>
  <c r="V60" i="22"/>
  <c r="W60" i="22"/>
  <c r="X60" i="22"/>
  <c r="Y60" i="22"/>
  <c r="Z60" i="22"/>
  <c r="AA60" i="22"/>
  <c r="AB60" i="22"/>
  <c r="AC60" i="22"/>
  <c r="AD60" i="22"/>
  <c r="AE60" i="22"/>
  <c r="AF60" i="22"/>
  <c r="AG60" i="22"/>
  <c r="AH60" i="22"/>
  <c r="AI60" i="22"/>
  <c r="AJ60" i="22"/>
  <c r="AK60" i="22"/>
  <c r="K61" i="22"/>
  <c r="L61" i="22"/>
  <c r="M61" i="22"/>
  <c r="N61" i="22"/>
  <c r="O61" i="22"/>
  <c r="P61" i="22"/>
  <c r="Q61" i="22"/>
  <c r="R61" i="22"/>
  <c r="S61" i="22"/>
  <c r="T61" i="22"/>
  <c r="U61" i="22"/>
  <c r="V61" i="22"/>
  <c r="W61" i="22"/>
  <c r="X61" i="22"/>
  <c r="Y61" i="22"/>
  <c r="Z61" i="22"/>
  <c r="AM61" i="22" s="1"/>
  <c r="AA61" i="22"/>
  <c r="AB61" i="22"/>
  <c r="AC61" i="22"/>
  <c r="AD61" i="22"/>
  <c r="AE61" i="22"/>
  <c r="AF61" i="22"/>
  <c r="AG61" i="22"/>
  <c r="AH61" i="22"/>
  <c r="AI61" i="22"/>
  <c r="AJ61" i="22"/>
  <c r="AK61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AI6" i="22"/>
  <c r="AJ6" i="22"/>
  <c r="AK6" i="22"/>
  <c r="K6" i="22"/>
  <c r="B7" i="22"/>
  <c r="C7" i="22"/>
  <c r="D7" i="22"/>
  <c r="E7" i="22"/>
  <c r="F7" i="22"/>
  <c r="G7" i="22"/>
  <c r="H7" i="22"/>
  <c r="I7" i="22"/>
  <c r="J7" i="22"/>
  <c r="B8" i="22"/>
  <c r="J65" i="22" s="1"/>
  <c r="C8" i="22"/>
  <c r="D8" i="22"/>
  <c r="E8" i="22"/>
  <c r="F8" i="22"/>
  <c r="G8" i="22"/>
  <c r="H8" i="22"/>
  <c r="I8" i="22"/>
  <c r="J8" i="22"/>
  <c r="B9" i="22"/>
  <c r="C9" i="22"/>
  <c r="D9" i="22"/>
  <c r="E9" i="22"/>
  <c r="F9" i="22"/>
  <c r="G9" i="22"/>
  <c r="H9" i="22"/>
  <c r="I9" i="22"/>
  <c r="J9" i="22"/>
  <c r="B10" i="22"/>
  <c r="C10" i="22"/>
  <c r="D10" i="22"/>
  <c r="E10" i="22"/>
  <c r="F10" i="22"/>
  <c r="G10" i="22"/>
  <c r="H10" i="22"/>
  <c r="I10" i="22"/>
  <c r="J10" i="22"/>
  <c r="B11" i="22"/>
  <c r="C11" i="22"/>
  <c r="D11" i="22"/>
  <c r="E11" i="22"/>
  <c r="F11" i="22"/>
  <c r="G11" i="22"/>
  <c r="H11" i="22"/>
  <c r="I11" i="22"/>
  <c r="J11" i="22"/>
  <c r="B12" i="22"/>
  <c r="C12" i="22"/>
  <c r="D12" i="22"/>
  <c r="E12" i="22"/>
  <c r="F12" i="22"/>
  <c r="G12" i="22"/>
  <c r="H12" i="22"/>
  <c r="I12" i="22"/>
  <c r="J12" i="22"/>
  <c r="B13" i="22"/>
  <c r="C13" i="22"/>
  <c r="D13" i="22"/>
  <c r="E13" i="22"/>
  <c r="F13" i="22"/>
  <c r="G13" i="22"/>
  <c r="H13" i="22"/>
  <c r="I13" i="22"/>
  <c r="J13" i="22"/>
  <c r="B14" i="22"/>
  <c r="C14" i="22"/>
  <c r="D14" i="22"/>
  <c r="E14" i="22"/>
  <c r="F14" i="22"/>
  <c r="G14" i="22"/>
  <c r="H14" i="22"/>
  <c r="I14" i="22"/>
  <c r="J14" i="22"/>
  <c r="B15" i="22"/>
  <c r="C15" i="22"/>
  <c r="D15" i="22"/>
  <c r="E15" i="22"/>
  <c r="F15" i="22"/>
  <c r="G15" i="22"/>
  <c r="H15" i="22"/>
  <c r="I15" i="22"/>
  <c r="J15" i="22"/>
  <c r="B16" i="22"/>
  <c r="C16" i="22"/>
  <c r="D16" i="22"/>
  <c r="E16" i="22"/>
  <c r="F16" i="22"/>
  <c r="G16" i="22"/>
  <c r="H16" i="22"/>
  <c r="I16" i="22"/>
  <c r="J16" i="22"/>
  <c r="B17" i="22"/>
  <c r="C17" i="22"/>
  <c r="D17" i="22"/>
  <c r="E17" i="22"/>
  <c r="F17" i="22"/>
  <c r="G17" i="22"/>
  <c r="H17" i="22"/>
  <c r="I17" i="22"/>
  <c r="J17" i="22"/>
  <c r="B18" i="22"/>
  <c r="C18" i="22"/>
  <c r="D18" i="22"/>
  <c r="E18" i="22"/>
  <c r="F18" i="22"/>
  <c r="G18" i="22"/>
  <c r="H18" i="22"/>
  <c r="I18" i="22"/>
  <c r="J18" i="22"/>
  <c r="B19" i="22"/>
  <c r="C19" i="22"/>
  <c r="D19" i="22"/>
  <c r="E19" i="22"/>
  <c r="F19" i="22"/>
  <c r="G19" i="22"/>
  <c r="H19" i="22"/>
  <c r="I19" i="22"/>
  <c r="J19" i="22"/>
  <c r="B20" i="22"/>
  <c r="C20" i="22"/>
  <c r="D20" i="22"/>
  <c r="E20" i="22"/>
  <c r="F20" i="22"/>
  <c r="G20" i="22"/>
  <c r="H20" i="22"/>
  <c r="I20" i="22"/>
  <c r="J20" i="22"/>
  <c r="B21" i="22"/>
  <c r="C21" i="22"/>
  <c r="D21" i="22"/>
  <c r="E21" i="22"/>
  <c r="F21" i="22"/>
  <c r="G21" i="22"/>
  <c r="H21" i="22"/>
  <c r="I21" i="22"/>
  <c r="J21" i="22"/>
  <c r="B22" i="22"/>
  <c r="C22" i="22"/>
  <c r="D22" i="22"/>
  <c r="E22" i="22"/>
  <c r="F22" i="22"/>
  <c r="F24" i="22" s="1"/>
  <c r="F25" i="22" s="1"/>
  <c r="G22" i="22"/>
  <c r="H22" i="22"/>
  <c r="I22" i="22"/>
  <c r="J22" i="22"/>
  <c r="B23" i="22"/>
  <c r="B24" i="22" s="1"/>
  <c r="C23" i="22"/>
  <c r="D23" i="22"/>
  <c r="E23" i="22"/>
  <c r="F23" i="22"/>
  <c r="G23" i="22"/>
  <c r="H23" i="22"/>
  <c r="I23" i="22"/>
  <c r="J23" i="22"/>
  <c r="C6" i="22"/>
  <c r="D6" i="22"/>
  <c r="E6" i="22"/>
  <c r="F6" i="22"/>
  <c r="G6" i="22"/>
  <c r="H6" i="22"/>
  <c r="I6" i="22"/>
  <c r="J6" i="22"/>
  <c r="B6" i="22"/>
  <c r="I118" i="22"/>
  <c r="I117" i="22"/>
  <c r="I116" i="22"/>
  <c r="I115" i="22"/>
  <c r="I114" i="22"/>
  <c r="I113" i="22"/>
  <c r="I112" i="22"/>
  <c r="I111" i="22"/>
  <c r="I110" i="22"/>
  <c r="I109" i="22"/>
  <c r="I108" i="22"/>
  <c r="I107" i="22"/>
  <c r="I106" i="22"/>
  <c r="I105" i="22"/>
  <c r="I104" i="22"/>
  <c r="J103" i="22"/>
  <c r="I103" i="22"/>
  <c r="I102" i="22"/>
  <c r="I101" i="22"/>
  <c r="I100" i="22"/>
  <c r="I99" i="22"/>
  <c r="J98" i="22"/>
  <c r="I98" i="22"/>
  <c r="I97" i="22"/>
  <c r="I96" i="22"/>
  <c r="I95" i="22"/>
  <c r="I94" i="22"/>
  <c r="J93" i="22"/>
  <c r="I93" i="22"/>
  <c r="I92" i="22"/>
  <c r="I91" i="22"/>
  <c r="I90" i="22"/>
  <c r="I89" i="22"/>
  <c r="J88" i="22"/>
  <c r="I88" i="22"/>
  <c r="I87" i="22"/>
  <c r="I86" i="22"/>
  <c r="I85" i="22"/>
  <c r="I84" i="22"/>
  <c r="I83" i="22"/>
  <c r="I82" i="22"/>
  <c r="I81" i="22"/>
  <c r="I80" i="22"/>
  <c r="I79" i="22"/>
  <c r="I78" i="22"/>
  <c r="I77" i="22"/>
  <c r="I76" i="22"/>
  <c r="I75" i="22"/>
  <c r="I74" i="22"/>
  <c r="I73" i="22"/>
  <c r="I72" i="22"/>
  <c r="I71" i="22"/>
  <c r="I70" i="22"/>
  <c r="I69" i="22"/>
  <c r="I68" i="22"/>
  <c r="I67" i="22"/>
  <c r="I66" i="22"/>
  <c r="I65" i="22"/>
  <c r="I64" i="22"/>
  <c r="I63" i="22"/>
  <c r="AM53" i="22"/>
  <c r="G47" i="22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F47" i="22"/>
  <c r="F48" i="22" s="1"/>
  <c r="F49" i="22" s="1"/>
  <c r="F50" i="22" s="1"/>
  <c r="F51" i="22" s="1"/>
  <c r="F52" i="22" s="1"/>
  <c r="F53" i="22" s="1"/>
  <c r="F54" i="22" s="1"/>
  <c r="F55" i="22" s="1"/>
  <c r="F56" i="22" s="1"/>
  <c r="F57" i="22" s="1"/>
  <c r="F58" i="22" s="1"/>
  <c r="F59" i="22" s="1"/>
  <c r="F60" i="22" s="1"/>
  <c r="F61" i="22" s="1"/>
  <c r="E47" i="22"/>
  <c r="E48" i="22" s="1"/>
  <c r="E49" i="22" s="1"/>
  <c r="E50" i="22" s="1"/>
  <c r="E51" i="22" s="1"/>
  <c r="E52" i="22" s="1"/>
  <c r="E53" i="22" s="1"/>
  <c r="E54" i="22" s="1"/>
  <c r="E55" i="22" s="1"/>
  <c r="E56" i="22" s="1"/>
  <c r="E57" i="22" s="1"/>
  <c r="E58" i="22" s="1"/>
  <c r="E59" i="22" s="1"/>
  <c r="E60" i="22" s="1"/>
  <c r="E61" i="22" s="1"/>
  <c r="D47" i="22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B47" i="22"/>
  <c r="AM46" i="22"/>
  <c r="AL46" i="22"/>
  <c r="AM44" i="22"/>
  <c r="G42" i="22"/>
  <c r="G43" i="22" s="1"/>
  <c r="G44" i="22" s="1"/>
  <c r="G45" i="22" s="1"/>
  <c r="F42" i="22"/>
  <c r="F43" i="22" s="1"/>
  <c r="F44" i="22" s="1"/>
  <c r="F45" i="22" s="1"/>
  <c r="E42" i="22"/>
  <c r="E43" i="22" s="1"/>
  <c r="E44" i="22" s="1"/>
  <c r="E45" i="22" s="1"/>
  <c r="D42" i="22"/>
  <c r="D43" i="22" s="1"/>
  <c r="D44" i="22" s="1"/>
  <c r="D45" i="22" s="1"/>
  <c r="B42" i="22"/>
  <c r="B43" i="22" s="1"/>
  <c r="AL41" i="22"/>
  <c r="G37" i="22"/>
  <c r="G38" i="22" s="1"/>
  <c r="G39" i="22" s="1"/>
  <c r="G40" i="22" s="1"/>
  <c r="F37" i="22"/>
  <c r="F38" i="22" s="1"/>
  <c r="F39" i="22" s="1"/>
  <c r="F40" i="22" s="1"/>
  <c r="E37" i="22"/>
  <c r="E38" i="22" s="1"/>
  <c r="E39" i="22" s="1"/>
  <c r="D37" i="22"/>
  <c r="D38" i="22" s="1"/>
  <c r="D39" i="22" s="1"/>
  <c r="D40" i="22" s="1"/>
  <c r="B37" i="22"/>
  <c r="AM36" i="22"/>
  <c r="AL36" i="22"/>
  <c r="G32" i="22"/>
  <c r="G33" i="22" s="1"/>
  <c r="G34" i="22" s="1"/>
  <c r="G35" i="22" s="1"/>
  <c r="F32" i="22"/>
  <c r="F33" i="22" s="1"/>
  <c r="F34" i="22" s="1"/>
  <c r="F35" i="22" s="1"/>
  <c r="E32" i="22"/>
  <c r="E33" i="22" s="1"/>
  <c r="E34" i="22" s="1"/>
  <c r="E35" i="22" s="1"/>
  <c r="D32" i="22"/>
  <c r="D33" i="22" s="1"/>
  <c r="D34" i="22" s="1"/>
  <c r="D35" i="22" s="1"/>
  <c r="B32" i="22"/>
  <c r="B33" i="22" s="1"/>
  <c r="AL31" i="22"/>
  <c r="G27" i="22"/>
  <c r="G28" i="22" s="1"/>
  <c r="G29" i="22" s="1"/>
  <c r="G30" i="22" s="1"/>
  <c r="F27" i="22"/>
  <c r="F28" i="22" s="1"/>
  <c r="F29" i="22" s="1"/>
  <c r="F30" i="22" s="1"/>
  <c r="E27" i="22"/>
  <c r="E28" i="22" s="1"/>
  <c r="E29" i="22" s="1"/>
  <c r="E30" i="22" s="1"/>
  <c r="D27" i="22"/>
  <c r="D28" i="22" s="1"/>
  <c r="D29" i="22" s="1"/>
  <c r="D30" i="22" s="1"/>
  <c r="B27" i="22"/>
  <c r="AM25" i="22"/>
  <c r="G24" i="22"/>
  <c r="G25" i="22" s="1"/>
  <c r="D24" i="22"/>
  <c r="AM16" i="22"/>
  <c r="AM7" i="22"/>
  <c r="AF28" i="5"/>
  <c r="AG28" i="5"/>
  <c r="AH28" i="5"/>
  <c r="AH29" i="5" s="1"/>
  <c r="AH30" i="5" s="1"/>
  <c r="AF29" i="5"/>
  <c r="AF30" i="5" s="1"/>
  <c r="AG29" i="5"/>
  <c r="AG30" i="5"/>
  <c r="AG27" i="5"/>
  <c r="AH27" i="5"/>
  <c r="AF27" i="5"/>
  <c r="J77" i="22" l="1"/>
  <c r="AP8" i="23"/>
  <c r="AP15" i="23"/>
  <c r="AO19" i="23"/>
  <c r="AO15" i="23"/>
  <c r="AM7" i="23"/>
  <c r="AM16" i="23"/>
  <c r="AP18" i="23"/>
  <c r="AO23" i="23"/>
  <c r="AP6" i="22"/>
  <c r="B25" i="22"/>
  <c r="AM6" i="22"/>
  <c r="AQ6" i="23"/>
  <c r="AQ7" i="23"/>
  <c r="AQ8" i="23"/>
  <c r="AM10" i="23"/>
  <c r="AM13" i="23"/>
  <c r="AP14" i="23"/>
  <c r="AM18" i="23"/>
  <c r="AM21" i="23"/>
  <c r="AP22" i="23"/>
  <c r="AM17" i="23"/>
  <c r="AP23" i="23"/>
  <c r="B24" i="23"/>
  <c r="AM15" i="23"/>
  <c r="AQ17" i="23"/>
  <c r="AP19" i="23"/>
  <c r="G24" i="23"/>
  <c r="G25" i="23" s="1"/>
  <c r="J80" i="22"/>
  <c r="J78" i="22"/>
  <c r="AO20" i="22"/>
  <c r="J76" i="22"/>
  <c r="AP18" i="22"/>
  <c r="J74" i="22"/>
  <c r="AP16" i="22"/>
  <c r="J72" i="22"/>
  <c r="AQ14" i="22"/>
  <c r="J70" i="22"/>
  <c r="AQ12" i="22"/>
  <c r="J68" i="22"/>
  <c r="AQ10" i="22"/>
  <c r="J66" i="22"/>
  <c r="AO8" i="22"/>
  <c r="AO7" i="22"/>
  <c r="AO23" i="22"/>
  <c r="AP22" i="22"/>
  <c r="AP21" i="22"/>
  <c r="AP20" i="22"/>
  <c r="AP19" i="22"/>
  <c r="AM19" i="22"/>
  <c r="AQ18" i="22"/>
  <c r="AQ17" i="22"/>
  <c r="AM17" i="22"/>
  <c r="AQ16" i="22"/>
  <c r="AQ15" i="22"/>
  <c r="AM15" i="22"/>
  <c r="AM14" i="22"/>
  <c r="AO12" i="22"/>
  <c r="AO11" i="22"/>
  <c r="AO10" i="22"/>
  <c r="AM10" i="22"/>
  <c r="AO9" i="22"/>
  <c r="AP8" i="22"/>
  <c r="AM8" i="22"/>
  <c r="AP7" i="22"/>
  <c r="J66" i="23"/>
  <c r="AM9" i="23"/>
  <c r="AO10" i="23"/>
  <c r="AM12" i="23"/>
  <c r="AQ14" i="23"/>
  <c r="AM20" i="23"/>
  <c r="AQ22" i="23"/>
  <c r="AQ32" i="23"/>
  <c r="AO26" i="23"/>
  <c r="AO26" i="22"/>
  <c r="AL26" i="22"/>
  <c r="AO36" i="23"/>
  <c r="AO46" i="23"/>
  <c r="AM59" i="22"/>
  <c r="AM58" i="22"/>
  <c r="AM56" i="22"/>
  <c r="AM55" i="22"/>
  <c r="AM54" i="22"/>
  <c r="AM52" i="22"/>
  <c r="AM51" i="22"/>
  <c r="AM49" i="22"/>
  <c r="AM48" i="22"/>
  <c r="AM47" i="22"/>
  <c r="AP46" i="22"/>
  <c r="AO46" i="22"/>
  <c r="AM45" i="22"/>
  <c r="AM43" i="22"/>
  <c r="AO41" i="22"/>
  <c r="AQ41" i="22"/>
  <c r="AM40" i="22"/>
  <c r="AQ36" i="22"/>
  <c r="AP36" i="22"/>
  <c r="AM35" i="22"/>
  <c r="AM33" i="22"/>
  <c r="AQ31" i="22"/>
  <c r="AP31" i="22"/>
  <c r="AO31" i="22"/>
  <c r="AM26" i="22"/>
  <c r="AM32" i="23"/>
  <c r="AM34" i="23"/>
  <c r="AM35" i="23"/>
  <c r="AM40" i="23"/>
  <c r="AP41" i="23"/>
  <c r="AR41" i="23" s="1"/>
  <c r="AM44" i="23"/>
  <c r="AP46" i="23"/>
  <c r="AR46" i="23" s="1"/>
  <c r="AM54" i="23"/>
  <c r="AM59" i="23"/>
  <c r="AM29" i="23"/>
  <c r="AP31" i="23"/>
  <c r="AM37" i="23"/>
  <c r="AM41" i="23"/>
  <c r="AM60" i="23"/>
  <c r="AM60" i="22"/>
  <c r="AP26" i="23"/>
  <c r="AQ26" i="23"/>
  <c r="AM43" i="23"/>
  <c r="AM48" i="23"/>
  <c r="AM49" i="23"/>
  <c r="AM57" i="23"/>
  <c r="AM24" i="23"/>
  <c r="AM24" i="22"/>
  <c r="AQ10" i="23"/>
  <c r="AR15" i="23"/>
  <c r="J77" i="23"/>
  <c r="AQ20" i="23"/>
  <c r="AP20" i="23"/>
  <c r="J83" i="23"/>
  <c r="J63" i="23"/>
  <c r="AM6" i="23"/>
  <c r="AO9" i="23"/>
  <c r="AO20" i="23"/>
  <c r="AM26" i="23"/>
  <c r="AM36" i="23"/>
  <c r="AO6" i="23"/>
  <c r="J64" i="23"/>
  <c r="AP9" i="23"/>
  <c r="J68" i="23"/>
  <c r="AQ11" i="23"/>
  <c r="AO11" i="23"/>
  <c r="J73" i="23"/>
  <c r="AQ16" i="23"/>
  <c r="AP16" i="23"/>
  <c r="AQ19" i="23"/>
  <c r="D24" i="23"/>
  <c r="D25" i="23" s="1"/>
  <c r="AM28" i="23"/>
  <c r="AP36" i="23"/>
  <c r="AQ36" i="23"/>
  <c r="AP7" i="23"/>
  <c r="AO8" i="23"/>
  <c r="J69" i="23"/>
  <c r="AQ12" i="23"/>
  <c r="AP12" i="23"/>
  <c r="AL26" i="23"/>
  <c r="B38" i="23"/>
  <c r="J94" i="23"/>
  <c r="J67" i="23"/>
  <c r="AO12" i="23"/>
  <c r="J74" i="23"/>
  <c r="AP17" i="23"/>
  <c r="AO17" i="23"/>
  <c r="B29" i="23"/>
  <c r="AL28" i="23"/>
  <c r="AM39" i="23"/>
  <c r="AP6" i="23"/>
  <c r="AO7" i="23"/>
  <c r="J65" i="23"/>
  <c r="AQ9" i="23"/>
  <c r="AP10" i="23"/>
  <c r="AM11" i="23"/>
  <c r="AP11" i="23"/>
  <c r="J70" i="23"/>
  <c r="AP13" i="23"/>
  <c r="AO13" i="23"/>
  <c r="AM14" i="23"/>
  <c r="AO16" i="23"/>
  <c r="AM19" i="23"/>
  <c r="J78" i="23"/>
  <c r="N66" i="23"/>
  <c r="AP21" i="23"/>
  <c r="AO21" i="23"/>
  <c r="AR21" i="23" s="1"/>
  <c r="AO22" i="23"/>
  <c r="AR22" i="23" s="1"/>
  <c r="AM30" i="23"/>
  <c r="AQ31" i="23"/>
  <c r="J89" i="23"/>
  <c r="AP32" i="23"/>
  <c r="B33" i="23"/>
  <c r="AO32" i="23"/>
  <c r="AL32" i="23"/>
  <c r="AM33" i="23"/>
  <c r="J104" i="23"/>
  <c r="J71" i="23"/>
  <c r="J75" i="23"/>
  <c r="J79" i="23"/>
  <c r="AM22" i="23"/>
  <c r="B43" i="23"/>
  <c r="AL42" i="23"/>
  <c r="AM42" i="23"/>
  <c r="AM47" i="23"/>
  <c r="AM55" i="23"/>
  <c r="AO14" i="23"/>
  <c r="AR14" i="23" s="1"/>
  <c r="J72" i="23"/>
  <c r="AO18" i="23"/>
  <c r="AR18" i="23" s="1"/>
  <c r="J76" i="23"/>
  <c r="J80" i="23"/>
  <c r="AL23" i="23"/>
  <c r="AQ23" i="23"/>
  <c r="AR23" i="23" s="1"/>
  <c r="AQ27" i="23"/>
  <c r="AM45" i="23"/>
  <c r="AM46" i="23"/>
  <c r="AM53" i="23"/>
  <c r="AM61" i="23"/>
  <c r="AL47" i="23"/>
  <c r="B48" i="23"/>
  <c r="AQ26" i="22"/>
  <c r="AM12" i="22"/>
  <c r="AM21" i="22"/>
  <c r="AM23" i="22"/>
  <c r="AQ8" i="22"/>
  <c r="AR8" i="22" s="1"/>
  <c r="AP9" i="22"/>
  <c r="AP10" i="22"/>
  <c r="AR10" i="22" s="1"/>
  <c r="AP11" i="22"/>
  <c r="AP12" i="22"/>
  <c r="AR12" i="22" s="1"/>
  <c r="AO13" i="22"/>
  <c r="AO14" i="22"/>
  <c r="AQ19" i="22"/>
  <c r="AQ20" i="22"/>
  <c r="AR20" i="22" s="1"/>
  <c r="AQ21" i="22"/>
  <c r="AQ22" i="22"/>
  <c r="AP23" i="22"/>
  <c r="E24" i="22"/>
  <c r="E25" i="22" s="1"/>
  <c r="J67" i="22"/>
  <c r="J69" i="22"/>
  <c r="J71" i="22"/>
  <c r="J73" i="22"/>
  <c r="J75" i="22"/>
  <c r="J79" i="22"/>
  <c r="AQ7" i="22"/>
  <c r="AR7" i="22" s="1"/>
  <c r="AQ9" i="22"/>
  <c r="AR9" i="22" s="1"/>
  <c r="AQ11" i="22"/>
  <c r="AP13" i="22"/>
  <c r="AP14" i="22"/>
  <c r="AO15" i="22"/>
  <c r="AO16" i="22"/>
  <c r="AO17" i="22"/>
  <c r="AO18" i="22"/>
  <c r="AL23" i="22"/>
  <c r="AQ23" i="22"/>
  <c r="J64" i="22"/>
  <c r="AQ13" i="22"/>
  <c r="AP15" i="22"/>
  <c r="AP17" i="22"/>
  <c r="AO19" i="22"/>
  <c r="AO21" i="22"/>
  <c r="AO22" i="22"/>
  <c r="N66" i="22"/>
  <c r="AO6" i="22"/>
  <c r="J63" i="22"/>
  <c r="AQ6" i="22"/>
  <c r="D25" i="22"/>
  <c r="B28" i="22"/>
  <c r="AL27" i="22"/>
  <c r="AM28" i="22"/>
  <c r="AO33" i="22"/>
  <c r="AL43" i="22"/>
  <c r="J104" i="22"/>
  <c r="B48" i="22"/>
  <c r="J83" i="22"/>
  <c r="AP26" i="22"/>
  <c r="B34" i="22"/>
  <c r="AQ42" i="22"/>
  <c r="AL47" i="22"/>
  <c r="AM27" i="22"/>
  <c r="B44" i="22"/>
  <c r="B38" i="22"/>
  <c r="AO32" i="22"/>
  <c r="AP37" i="22"/>
  <c r="AR46" i="22" l="1"/>
  <c r="AR21" i="22"/>
  <c r="AR18" i="22"/>
  <c r="AR7" i="23"/>
  <c r="AR12" i="23"/>
  <c r="AR8" i="23"/>
  <c r="C24" i="22"/>
  <c r="AR10" i="23"/>
  <c r="AR16" i="22"/>
  <c r="AR11" i="22"/>
  <c r="AR16" i="23"/>
  <c r="AR19" i="23"/>
  <c r="AR11" i="23"/>
  <c r="C24" i="23"/>
  <c r="AQ24" i="23" s="1"/>
  <c r="B25" i="23"/>
  <c r="C25" i="23" s="1"/>
  <c r="AP25" i="23" s="1"/>
  <c r="AR31" i="23"/>
  <c r="AR26" i="22"/>
  <c r="AR32" i="23"/>
  <c r="AP27" i="23"/>
  <c r="AO24" i="23"/>
  <c r="AR36" i="23"/>
  <c r="AL27" i="23"/>
  <c r="J84" i="23"/>
  <c r="AR26" i="23"/>
  <c r="AO28" i="23"/>
  <c r="AP28" i="23"/>
  <c r="AQ28" i="23"/>
  <c r="J81" i="23"/>
  <c r="J85" i="23"/>
  <c r="AR36" i="22"/>
  <c r="AO27" i="22"/>
  <c r="AO43" i="22"/>
  <c r="AQ32" i="22"/>
  <c r="AL37" i="22"/>
  <c r="AL32" i="22"/>
  <c r="AO42" i="22"/>
  <c r="J99" i="22"/>
  <c r="AL42" i="22"/>
  <c r="AQ43" i="22"/>
  <c r="AP42" i="22"/>
  <c r="AP32" i="22"/>
  <c r="AR32" i="22" s="1"/>
  <c r="AQ33" i="22"/>
  <c r="AQ37" i="22"/>
  <c r="J94" i="22"/>
  <c r="AL33" i="22"/>
  <c r="AQ27" i="22"/>
  <c r="AR41" i="22"/>
  <c r="AR31" i="22"/>
  <c r="AL48" i="23"/>
  <c r="J105" i="23"/>
  <c r="B49" i="23"/>
  <c r="AP42" i="23"/>
  <c r="AQ29" i="23"/>
  <c r="B30" i="23"/>
  <c r="AR20" i="23"/>
  <c r="AP37" i="23"/>
  <c r="AQ42" i="23"/>
  <c r="AO42" i="23"/>
  <c r="AL37" i="23"/>
  <c r="J90" i="23"/>
  <c r="B34" i="23"/>
  <c r="B39" i="23"/>
  <c r="AL38" i="23"/>
  <c r="AR9" i="23"/>
  <c r="AQ37" i="23"/>
  <c r="J99" i="23"/>
  <c r="AO37" i="23"/>
  <c r="AR6" i="23"/>
  <c r="AQ43" i="23"/>
  <c r="B44" i="23"/>
  <c r="AP24" i="23"/>
  <c r="AR13" i="23"/>
  <c r="AR17" i="23"/>
  <c r="AO27" i="23"/>
  <c r="AR22" i="22"/>
  <c r="AR15" i="22"/>
  <c r="AR17" i="22"/>
  <c r="AR13" i="22"/>
  <c r="AR6" i="22"/>
  <c r="AL25" i="22"/>
  <c r="AR23" i="22"/>
  <c r="AR14" i="22"/>
  <c r="AR19" i="22"/>
  <c r="AO37" i="22"/>
  <c r="AR37" i="22" s="1"/>
  <c r="J89" i="22"/>
  <c r="B35" i="22"/>
  <c r="AP34" i="22"/>
  <c r="AP33" i="22"/>
  <c r="J90" i="22"/>
  <c r="AP43" i="22"/>
  <c r="AP27" i="22"/>
  <c r="J100" i="22"/>
  <c r="B39" i="22"/>
  <c r="J95" i="22"/>
  <c r="B45" i="22"/>
  <c r="J101" i="22"/>
  <c r="J105" i="22"/>
  <c r="B49" i="22"/>
  <c r="AL48" i="22"/>
  <c r="AM30" i="22"/>
  <c r="AM29" i="22"/>
  <c r="AQ28" i="22"/>
  <c r="B29" i="22"/>
  <c r="J84" i="22"/>
  <c r="AL24" i="23" l="1"/>
  <c r="AR27" i="23"/>
  <c r="AR33" i="22"/>
  <c r="AL33" i="23"/>
  <c r="AQ33" i="23"/>
  <c r="AO33" i="23"/>
  <c r="AQ38" i="23"/>
  <c r="J95" i="23"/>
  <c r="AO38" i="23"/>
  <c r="AP33" i="23"/>
  <c r="AR28" i="23"/>
  <c r="J86" i="23"/>
  <c r="AR24" i="23"/>
  <c r="AO29" i="23"/>
  <c r="AP29" i="23"/>
  <c r="AL25" i="23"/>
  <c r="AQ25" i="23"/>
  <c r="AR27" i="22"/>
  <c r="AR42" i="22"/>
  <c r="AO28" i="22"/>
  <c r="AQ38" i="22"/>
  <c r="AP38" i="22"/>
  <c r="AO38" i="22"/>
  <c r="AL44" i="22"/>
  <c r="AR43" i="22"/>
  <c r="AQ34" i="22"/>
  <c r="AO34" i="22"/>
  <c r="AL38" i="22"/>
  <c r="AL28" i="22"/>
  <c r="AP28" i="22"/>
  <c r="AP25" i="22"/>
  <c r="AQ25" i="22"/>
  <c r="AO25" i="22"/>
  <c r="J82" i="22"/>
  <c r="B45" i="23"/>
  <c r="AP44" i="23"/>
  <c r="J100" i="23"/>
  <c r="B40" i="23"/>
  <c r="J96" i="23"/>
  <c r="J106" i="23"/>
  <c r="B50" i="23"/>
  <c r="AL49" i="23"/>
  <c r="AL43" i="23"/>
  <c r="AP38" i="23"/>
  <c r="B35" i="23"/>
  <c r="AO34" i="23"/>
  <c r="AR42" i="23"/>
  <c r="AP30" i="23"/>
  <c r="AL29" i="23"/>
  <c r="AO25" i="23"/>
  <c r="J82" i="23"/>
  <c r="AP43" i="23"/>
  <c r="AO43" i="23"/>
  <c r="AR37" i="23"/>
  <c r="J96" i="22"/>
  <c r="B40" i="22"/>
  <c r="AO44" i="22"/>
  <c r="B30" i="22"/>
  <c r="AP29" i="22"/>
  <c r="J85" i="22"/>
  <c r="AP44" i="22"/>
  <c r="J102" i="22"/>
  <c r="AL34" i="22"/>
  <c r="J91" i="22"/>
  <c r="J92" i="22"/>
  <c r="J106" i="22"/>
  <c r="AL49" i="22"/>
  <c r="B50" i="22"/>
  <c r="AQ44" i="22"/>
  <c r="AR33" i="23" l="1"/>
  <c r="AR25" i="23"/>
  <c r="AR29" i="23"/>
  <c r="AR38" i="23"/>
  <c r="AQ44" i="23"/>
  <c r="AL39" i="23"/>
  <c r="J101" i="23"/>
  <c r="AO44" i="23"/>
  <c r="AO39" i="23"/>
  <c r="AL44" i="23"/>
  <c r="AQ39" i="23"/>
  <c r="AP39" i="23"/>
  <c r="AL34" i="23"/>
  <c r="AP34" i="23"/>
  <c r="AQ34" i="23"/>
  <c r="AR25" i="22"/>
  <c r="AR28" i="22"/>
  <c r="AR38" i="22"/>
  <c r="AL39" i="22"/>
  <c r="AR34" i="22"/>
  <c r="AL35" i="22"/>
  <c r="AP39" i="22"/>
  <c r="AQ39" i="22"/>
  <c r="AQ45" i="22"/>
  <c r="AL45" i="22"/>
  <c r="AP35" i="22"/>
  <c r="AO35" i="22"/>
  <c r="AQ35" i="22"/>
  <c r="J92" i="23"/>
  <c r="AO30" i="23"/>
  <c r="J97" i="23"/>
  <c r="AL30" i="23"/>
  <c r="J87" i="23"/>
  <c r="J91" i="23"/>
  <c r="AL50" i="23"/>
  <c r="J107" i="23"/>
  <c r="B51" i="23"/>
  <c r="J102" i="23"/>
  <c r="AQ30" i="23"/>
  <c r="AR43" i="23"/>
  <c r="AL29" i="22"/>
  <c r="AP45" i="22"/>
  <c r="AO29" i="22"/>
  <c r="AL30" i="22"/>
  <c r="AQ30" i="22"/>
  <c r="AR44" i="22"/>
  <c r="AO39" i="22"/>
  <c r="J86" i="22"/>
  <c r="J97" i="22"/>
  <c r="J107" i="22"/>
  <c r="AL50" i="22"/>
  <c r="B51" i="22"/>
  <c r="AO45" i="22"/>
  <c r="AQ29" i="22"/>
  <c r="AR44" i="23" l="1"/>
  <c r="AR39" i="23"/>
  <c r="AO45" i="23"/>
  <c r="AL45" i="23"/>
  <c r="AQ45" i="23"/>
  <c r="AR34" i="23"/>
  <c r="AP35" i="23"/>
  <c r="AL35" i="23"/>
  <c r="AQ35" i="23"/>
  <c r="AR45" i="22"/>
  <c r="AR35" i="22"/>
  <c r="AR39" i="22"/>
  <c r="AP40" i="22"/>
  <c r="AP30" i="22"/>
  <c r="J87" i="22"/>
  <c r="AO30" i="22"/>
  <c r="J108" i="23"/>
  <c r="B52" i="23"/>
  <c r="AL51" i="23"/>
  <c r="AO40" i="23"/>
  <c r="AL40" i="23"/>
  <c r="AQ40" i="23"/>
  <c r="AR30" i="23"/>
  <c r="AP45" i="23"/>
  <c r="AP40" i="23"/>
  <c r="AO35" i="23"/>
  <c r="AR29" i="22"/>
  <c r="AQ40" i="22"/>
  <c r="AO40" i="22"/>
  <c r="J108" i="22"/>
  <c r="B52" i="22"/>
  <c r="AL51" i="22"/>
  <c r="AL40" i="22"/>
  <c r="AR45" i="23" l="1"/>
  <c r="AR40" i="23"/>
  <c r="AR35" i="23"/>
  <c r="AR30" i="22"/>
  <c r="AR40" i="22"/>
  <c r="AL52" i="23"/>
  <c r="J109" i="23"/>
  <c r="B53" i="23"/>
  <c r="J109" i="22"/>
  <c r="AL52" i="22"/>
  <c r="B53" i="22"/>
  <c r="J110" i="23" l="1"/>
  <c r="B54" i="23"/>
  <c r="AL53" i="23"/>
  <c r="J110" i="22"/>
  <c r="AL53" i="22"/>
  <c r="B54" i="22"/>
  <c r="AL54" i="23" l="1"/>
  <c r="J111" i="23"/>
  <c r="B55" i="23"/>
  <c r="J111" i="22"/>
  <c r="B55" i="22"/>
  <c r="AL54" i="22"/>
  <c r="J112" i="23" l="1"/>
  <c r="B56" i="23"/>
  <c r="AL55" i="23"/>
  <c r="J112" i="22"/>
  <c r="B56" i="22"/>
  <c r="AL55" i="22"/>
  <c r="AL56" i="23" l="1"/>
  <c r="J113" i="23"/>
  <c r="B57" i="23"/>
  <c r="J113" i="22"/>
  <c r="B57" i="22"/>
  <c r="AL56" i="22"/>
  <c r="J114" i="23" l="1"/>
  <c r="B58" i="23"/>
  <c r="AL57" i="23"/>
  <c r="J114" i="22"/>
  <c r="AL57" i="22"/>
  <c r="B58" i="22"/>
  <c r="AL58" i="23" l="1"/>
  <c r="J115" i="23"/>
  <c r="B59" i="23"/>
  <c r="J115" i="22"/>
  <c r="AL58" i="22"/>
  <c r="B59" i="22"/>
  <c r="J116" i="23" l="1"/>
  <c r="B60" i="23"/>
  <c r="AL59" i="23"/>
  <c r="J116" i="22"/>
  <c r="B60" i="22"/>
  <c r="AL59" i="22"/>
  <c r="AL60" i="23" l="1"/>
  <c r="J117" i="23"/>
  <c r="B61" i="23"/>
  <c r="AL60" i="22"/>
  <c r="J117" i="22"/>
  <c r="B61" i="22"/>
  <c r="J118" i="23" l="1"/>
  <c r="AL61" i="23"/>
  <c r="J118" i="22"/>
  <c r="AL61" i="22"/>
  <c r="I118" i="21" l="1"/>
  <c r="I117" i="21"/>
  <c r="I116" i="21"/>
  <c r="I115" i="21"/>
  <c r="I114" i="21"/>
  <c r="I113" i="21"/>
  <c r="I112" i="21"/>
  <c r="I111" i="21"/>
  <c r="I110" i="21"/>
  <c r="I109" i="21"/>
  <c r="I108" i="21"/>
  <c r="I107" i="21"/>
  <c r="I106" i="21"/>
  <c r="I105" i="21"/>
  <c r="I104" i="21"/>
  <c r="J103" i="21"/>
  <c r="I103" i="21"/>
  <c r="I102" i="21"/>
  <c r="I101" i="21"/>
  <c r="I100" i="21"/>
  <c r="I99" i="21"/>
  <c r="J98" i="21"/>
  <c r="I98" i="21"/>
  <c r="I97" i="21"/>
  <c r="I96" i="21"/>
  <c r="I95" i="21"/>
  <c r="I94" i="21"/>
  <c r="J93" i="21"/>
  <c r="I93" i="21"/>
  <c r="I92" i="21"/>
  <c r="I91" i="21"/>
  <c r="I90" i="21"/>
  <c r="I89" i="21"/>
  <c r="J88" i="21"/>
  <c r="I88" i="21"/>
  <c r="I87" i="21"/>
  <c r="I86" i="21"/>
  <c r="I85" i="21"/>
  <c r="I84" i="21"/>
  <c r="J83" i="21"/>
  <c r="I83" i="21"/>
  <c r="I82" i="21"/>
  <c r="I81" i="21"/>
  <c r="I80" i="21"/>
  <c r="I79" i="21"/>
  <c r="I78" i="21"/>
  <c r="I77" i="21"/>
  <c r="I76" i="21"/>
  <c r="I75" i="21"/>
  <c r="I74" i="21"/>
  <c r="I73" i="21"/>
  <c r="I72" i="21"/>
  <c r="I71" i="21"/>
  <c r="I70" i="21"/>
  <c r="I69" i="21"/>
  <c r="I68" i="21"/>
  <c r="I67" i="21"/>
  <c r="I66" i="21"/>
  <c r="I65" i="21"/>
  <c r="I64" i="21"/>
  <c r="I63" i="21"/>
  <c r="AK61" i="21"/>
  <c r="AJ61" i="21"/>
  <c r="AI61" i="21"/>
  <c r="AH61" i="21"/>
  <c r="AG61" i="21"/>
  <c r="AF61" i="21"/>
  <c r="AE61" i="21"/>
  <c r="AD61" i="21"/>
  <c r="AC61" i="21"/>
  <c r="AB61" i="21"/>
  <c r="AA61" i="21"/>
  <c r="Z61" i="21"/>
  <c r="Y61" i="21"/>
  <c r="X61" i="21"/>
  <c r="W61" i="21"/>
  <c r="V61" i="21"/>
  <c r="U61" i="21"/>
  <c r="T61" i="21"/>
  <c r="S61" i="21"/>
  <c r="R61" i="21"/>
  <c r="Q61" i="21"/>
  <c r="P61" i="21"/>
  <c r="O61" i="21"/>
  <c r="N61" i="21"/>
  <c r="M61" i="21"/>
  <c r="L61" i="21"/>
  <c r="K61" i="21"/>
  <c r="AM61" i="21" s="1"/>
  <c r="AK60" i="21"/>
  <c r="AJ60" i="21"/>
  <c r="AI60" i="21"/>
  <c r="AH60" i="21"/>
  <c r="AG60" i="21"/>
  <c r="AF60" i="21"/>
  <c r="AE60" i="21"/>
  <c r="AD60" i="21"/>
  <c r="AC60" i="21"/>
  <c r="AB60" i="21"/>
  <c r="AA60" i="21"/>
  <c r="Z60" i="21"/>
  <c r="Y60" i="21"/>
  <c r="X60" i="21"/>
  <c r="W60" i="21"/>
  <c r="V60" i="21"/>
  <c r="U60" i="21"/>
  <c r="T60" i="21"/>
  <c r="S60" i="21"/>
  <c r="R60" i="21"/>
  <c r="Q60" i="21"/>
  <c r="P60" i="21"/>
  <c r="O60" i="21"/>
  <c r="N60" i="21"/>
  <c r="M60" i="21"/>
  <c r="L60" i="21"/>
  <c r="K60" i="21"/>
  <c r="AK59" i="21"/>
  <c r="AJ59" i="21"/>
  <c r="AI59" i="21"/>
  <c r="AH59" i="21"/>
  <c r="AG59" i="21"/>
  <c r="AF59" i="21"/>
  <c r="AE59" i="21"/>
  <c r="AD59" i="21"/>
  <c r="AC59" i="21"/>
  <c r="AB59" i="21"/>
  <c r="AA59" i="21"/>
  <c r="Z59" i="21"/>
  <c r="Y59" i="21"/>
  <c r="X59" i="21"/>
  <c r="W59" i="21"/>
  <c r="V59" i="21"/>
  <c r="U59" i="21"/>
  <c r="T59" i="21"/>
  <c r="S59" i="21"/>
  <c r="R59" i="21"/>
  <c r="Q59" i="21"/>
  <c r="P59" i="21"/>
  <c r="O59" i="21"/>
  <c r="N59" i="21"/>
  <c r="M59" i="21"/>
  <c r="L59" i="21"/>
  <c r="K59" i="21"/>
  <c r="AK58" i="21"/>
  <c r="AJ58" i="21"/>
  <c r="AI58" i="21"/>
  <c r="AH58" i="21"/>
  <c r="AG58" i="21"/>
  <c r="AF58" i="21"/>
  <c r="AE58" i="21"/>
  <c r="AD58" i="21"/>
  <c r="AC58" i="21"/>
  <c r="AB58" i="21"/>
  <c r="AA58" i="21"/>
  <c r="Z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K58" i="21"/>
  <c r="AK57" i="21"/>
  <c r="AJ57" i="21"/>
  <c r="AI57" i="21"/>
  <c r="AH57" i="21"/>
  <c r="AG57" i="21"/>
  <c r="AF57" i="21"/>
  <c r="AE57" i="21"/>
  <c r="AD57" i="21"/>
  <c r="AC57" i="21"/>
  <c r="AB57" i="21"/>
  <c r="AA57" i="21"/>
  <c r="Z57" i="21"/>
  <c r="Y57" i="21"/>
  <c r="X57" i="21"/>
  <c r="W57" i="21"/>
  <c r="V57" i="21"/>
  <c r="U57" i="21"/>
  <c r="T57" i="21"/>
  <c r="S57" i="21"/>
  <c r="R57" i="21"/>
  <c r="Q57" i="21"/>
  <c r="P57" i="21"/>
  <c r="O57" i="21"/>
  <c r="N57" i="21"/>
  <c r="M57" i="21"/>
  <c r="L57" i="21"/>
  <c r="K57" i="21"/>
  <c r="AK56" i="21"/>
  <c r="AJ56" i="21"/>
  <c r="AI56" i="21"/>
  <c r="AH56" i="21"/>
  <c r="AG56" i="21"/>
  <c r="AF56" i="21"/>
  <c r="AE56" i="21"/>
  <c r="AD56" i="21"/>
  <c r="AC56" i="21"/>
  <c r="AB56" i="21"/>
  <c r="AA56" i="21"/>
  <c r="Z56" i="21"/>
  <c r="Y56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K56" i="21"/>
  <c r="AK55" i="21"/>
  <c r="AJ55" i="21"/>
  <c r="AI55" i="21"/>
  <c r="AH55" i="21"/>
  <c r="AG55" i="21"/>
  <c r="AF55" i="21"/>
  <c r="AE55" i="21"/>
  <c r="AD55" i="21"/>
  <c r="AC55" i="21"/>
  <c r="AB55" i="21"/>
  <c r="AA55" i="21"/>
  <c r="Z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K55" i="21"/>
  <c r="AM55" i="21" s="1"/>
  <c r="AK54" i="21"/>
  <c r="AJ54" i="21"/>
  <c r="AI54" i="21"/>
  <c r="AH54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AK53" i="21"/>
  <c r="AJ53" i="21"/>
  <c r="AI53" i="21"/>
  <c r="AH53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AK52" i="21"/>
  <c r="AJ52" i="21"/>
  <c r="AI52" i="21"/>
  <c r="AH52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AK51" i="21"/>
  <c r="AJ51" i="21"/>
  <c r="AI51" i="21"/>
  <c r="AH51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AK50" i="21"/>
  <c r="AJ50" i="21"/>
  <c r="AI50" i="21"/>
  <c r="AH50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AK49" i="21"/>
  <c r="AJ49" i="21"/>
  <c r="AI49" i="21"/>
  <c r="AH49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AK48" i="21"/>
  <c r="AJ48" i="21"/>
  <c r="AI48" i="21"/>
  <c r="AH48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F48" i="21"/>
  <c r="F49" i="21" s="1"/>
  <c r="F50" i="21" s="1"/>
  <c r="F51" i="21" s="1"/>
  <c r="F52" i="21" s="1"/>
  <c r="F53" i="21" s="1"/>
  <c r="F54" i="21" s="1"/>
  <c r="F55" i="21" s="1"/>
  <c r="F56" i="21" s="1"/>
  <c r="F57" i="21" s="1"/>
  <c r="F58" i="21" s="1"/>
  <c r="F59" i="21" s="1"/>
  <c r="F60" i="21" s="1"/>
  <c r="F61" i="21" s="1"/>
  <c r="AK47" i="21"/>
  <c r="AJ47" i="21"/>
  <c r="AI47" i="21"/>
  <c r="AH47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AM47" i="21" s="1"/>
  <c r="G47" i="21"/>
  <c r="G48" i="21" s="1"/>
  <c r="G49" i="21" s="1"/>
  <c r="G50" i="21" s="1"/>
  <c r="G51" i="21" s="1"/>
  <c r="G52" i="21" s="1"/>
  <c r="G53" i="21" s="1"/>
  <c r="G54" i="21" s="1"/>
  <c r="G55" i="21" s="1"/>
  <c r="G56" i="21" s="1"/>
  <c r="G57" i="21" s="1"/>
  <c r="G58" i="21" s="1"/>
  <c r="G59" i="21" s="1"/>
  <c r="G60" i="21" s="1"/>
  <c r="G61" i="21" s="1"/>
  <c r="F47" i="21"/>
  <c r="E47" i="21"/>
  <c r="E48" i="21" s="1"/>
  <c r="E49" i="21" s="1"/>
  <c r="E50" i="21" s="1"/>
  <c r="E51" i="21" s="1"/>
  <c r="E52" i="21" s="1"/>
  <c r="E53" i="21" s="1"/>
  <c r="E54" i="21" s="1"/>
  <c r="E55" i="21" s="1"/>
  <c r="E56" i="21" s="1"/>
  <c r="E57" i="21" s="1"/>
  <c r="E58" i="21" s="1"/>
  <c r="E59" i="21" s="1"/>
  <c r="E60" i="21" s="1"/>
  <c r="E61" i="21" s="1"/>
  <c r="D47" i="21"/>
  <c r="D48" i="21" s="1"/>
  <c r="D49" i="21" s="1"/>
  <c r="D50" i="21" s="1"/>
  <c r="D51" i="21" s="1"/>
  <c r="D52" i="21" s="1"/>
  <c r="D53" i="21" s="1"/>
  <c r="D54" i="21" s="1"/>
  <c r="D55" i="21" s="1"/>
  <c r="D56" i="21" s="1"/>
  <c r="D57" i="21" s="1"/>
  <c r="D58" i="21" s="1"/>
  <c r="D59" i="21" s="1"/>
  <c r="D60" i="21" s="1"/>
  <c r="D61" i="21" s="1"/>
  <c r="B47" i="21"/>
  <c r="B48" i="21" s="1"/>
  <c r="AL46" i="21"/>
  <c r="AK46" i="21"/>
  <c r="AJ46" i="21"/>
  <c r="AI46" i="21"/>
  <c r="AH46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AQ46" i="21" s="1"/>
  <c r="U46" i="21"/>
  <c r="T46" i="21"/>
  <c r="S46" i="21"/>
  <c r="R46" i="21"/>
  <c r="Q46" i="21"/>
  <c r="P46" i="21"/>
  <c r="O46" i="21"/>
  <c r="N46" i="21"/>
  <c r="M46" i="21"/>
  <c r="L46" i="21"/>
  <c r="K46" i="21"/>
  <c r="AK45" i="21"/>
  <c r="AJ45" i="21"/>
  <c r="AI45" i="21"/>
  <c r="AH45" i="21"/>
  <c r="AG45" i="21"/>
  <c r="AF45" i="21"/>
  <c r="AE45" i="21"/>
  <c r="AD45" i="21"/>
  <c r="AC45" i="21"/>
  <c r="AB45" i="21"/>
  <c r="AA45" i="21"/>
  <c r="Z45" i="21"/>
  <c r="AM45" i="21" s="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G45" i="21"/>
  <c r="AK44" i="21"/>
  <c r="AJ44" i="21"/>
  <c r="AI44" i="21"/>
  <c r="AH44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E44" i="21"/>
  <c r="E45" i="21" s="1"/>
  <c r="AK43" i="21"/>
  <c r="AJ43" i="21"/>
  <c r="AI43" i="21"/>
  <c r="AH43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G43" i="21"/>
  <c r="G44" i="21" s="1"/>
  <c r="AK42" i="21"/>
  <c r="AJ42" i="21"/>
  <c r="AI42" i="21"/>
  <c r="AH42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G42" i="21"/>
  <c r="F42" i="21"/>
  <c r="F43" i="21" s="1"/>
  <c r="F44" i="21" s="1"/>
  <c r="F45" i="21" s="1"/>
  <c r="E42" i="21"/>
  <c r="E43" i="21" s="1"/>
  <c r="D42" i="21"/>
  <c r="D43" i="21" s="1"/>
  <c r="D44" i="21" s="1"/>
  <c r="D45" i="21" s="1"/>
  <c r="B42" i="21"/>
  <c r="B43" i="21" s="1"/>
  <c r="AL41" i="21"/>
  <c r="AK41" i="21"/>
  <c r="AJ41" i="21"/>
  <c r="AI41" i="21"/>
  <c r="AH41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AK39" i="21"/>
  <c r="AJ39" i="21"/>
  <c r="AI39" i="21"/>
  <c r="AH39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AK38" i="21"/>
  <c r="AM38" i="21" s="1"/>
  <c r="AJ38" i="21"/>
  <c r="AI38" i="21"/>
  <c r="AH38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G38" i="21"/>
  <c r="G39" i="21" s="1"/>
  <c r="G40" i="21" s="1"/>
  <c r="D38" i="21"/>
  <c r="D39" i="21" s="1"/>
  <c r="D40" i="21" s="1"/>
  <c r="AK37" i="21"/>
  <c r="AJ37" i="21"/>
  <c r="AI37" i="21"/>
  <c r="AH37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AM37" i="21" s="1"/>
  <c r="G37" i="21"/>
  <c r="F37" i="21"/>
  <c r="F38" i="21" s="1"/>
  <c r="F39" i="21" s="1"/>
  <c r="F40" i="21" s="1"/>
  <c r="E37" i="21"/>
  <c r="E38" i="21" s="1"/>
  <c r="E39" i="21" s="1"/>
  <c r="E40" i="21" s="1"/>
  <c r="D37" i="21"/>
  <c r="B37" i="21"/>
  <c r="AL36" i="21"/>
  <c r="AK36" i="21"/>
  <c r="AJ36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AM36" i="21" s="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D35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F34" i="21"/>
  <c r="F35" i="21" s="1"/>
  <c r="AK33" i="21"/>
  <c r="AJ33" i="21"/>
  <c r="AI33" i="21"/>
  <c r="AH33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E33" i="21"/>
  <c r="E34" i="21" s="1"/>
  <c r="E35" i="21" s="1"/>
  <c r="D33" i="21"/>
  <c r="D34" i="21" s="1"/>
  <c r="AK32" i="21"/>
  <c r="AJ32" i="21"/>
  <c r="AI32" i="21"/>
  <c r="AH32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G32" i="21"/>
  <c r="G33" i="21" s="1"/>
  <c r="G34" i="21" s="1"/>
  <c r="G35" i="21" s="1"/>
  <c r="F32" i="21"/>
  <c r="F33" i="21" s="1"/>
  <c r="E32" i="21"/>
  <c r="D32" i="21"/>
  <c r="B32" i="21"/>
  <c r="AO31" i="21"/>
  <c r="AL31" i="21"/>
  <c r="AK31" i="21"/>
  <c r="AJ31" i="21"/>
  <c r="AI31" i="21"/>
  <c r="AH31" i="21"/>
  <c r="AG31" i="21"/>
  <c r="AF31" i="21"/>
  <c r="AE31" i="21"/>
  <c r="AD31" i="21"/>
  <c r="AC31" i="21"/>
  <c r="AB31" i="21"/>
  <c r="AA31" i="21"/>
  <c r="Z31" i="21"/>
  <c r="Y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AP31" i="21" s="1"/>
  <c r="K31" i="21"/>
  <c r="AK30" i="21"/>
  <c r="AJ30" i="21"/>
  <c r="AI30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AK29" i="21"/>
  <c r="AJ29" i="21"/>
  <c r="AI29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AM29" i="21" s="1"/>
  <c r="G29" i="21"/>
  <c r="G30" i="21" s="1"/>
  <c r="AK28" i="21"/>
  <c r="AJ28" i="21"/>
  <c r="AI28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E28" i="21"/>
  <c r="E29" i="21" s="1"/>
  <c r="E30" i="21" s="1"/>
  <c r="AK27" i="21"/>
  <c r="AJ27" i="21"/>
  <c r="AI27" i="21"/>
  <c r="AH27" i="21"/>
  <c r="AG27" i="21"/>
  <c r="AF27" i="21"/>
  <c r="AE27" i="21"/>
  <c r="AD27" i="21"/>
  <c r="AC27" i="21"/>
  <c r="AB27" i="21"/>
  <c r="AA27" i="21"/>
  <c r="Z27" i="21"/>
  <c r="Y27" i="21"/>
  <c r="X27" i="21"/>
  <c r="W27" i="21"/>
  <c r="V27" i="21"/>
  <c r="U27" i="21"/>
  <c r="T27" i="21"/>
  <c r="S27" i="21"/>
  <c r="R27" i="21"/>
  <c r="Q27" i="21"/>
  <c r="P27" i="21"/>
  <c r="O27" i="21"/>
  <c r="N27" i="21"/>
  <c r="M27" i="21"/>
  <c r="L27" i="21"/>
  <c r="K27" i="21"/>
  <c r="G27" i="21"/>
  <c r="G28" i="21" s="1"/>
  <c r="F27" i="21"/>
  <c r="F28" i="21" s="1"/>
  <c r="F29" i="21" s="1"/>
  <c r="F30" i="21" s="1"/>
  <c r="E27" i="21"/>
  <c r="D27" i="21"/>
  <c r="D28" i="21" s="1"/>
  <c r="D29" i="21" s="1"/>
  <c r="D30" i="21" s="1"/>
  <c r="B27" i="21"/>
  <c r="AL26" i="21"/>
  <c r="AK26" i="21"/>
  <c r="AJ26" i="21"/>
  <c r="AI26" i="21"/>
  <c r="AH26" i="21"/>
  <c r="AG26" i="21"/>
  <c r="AF26" i="21"/>
  <c r="AE26" i="21"/>
  <c r="AD26" i="21"/>
  <c r="AC26" i="21"/>
  <c r="AB26" i="21"/>
  <c r="AA26" i="21"/>
  <c r="AP26" i="21" s="1"/>
  <c r="Z26" i="21"/>
  <c r="Y26" i="21"/>
  <c r="X26" i="21"/>
  <c r="W26" i="21"/>
  <c r="V26" i="21"/>
  <c r="U26" i="21"/>
  <c r="T26" i="21"/>
  <c r="S26" i="21"/>
  <c r="R26" i="21"/>
  <c r="Q26" i="21"/>
  <c r="P26" i="21"/>
  <c r="O26" i="21"/>
  <c r="N26" i="21"/>
  <c r="M26" i="21"/>
  <c r="L26" i="21"/>
  <c r="K26" i="21"/>
  <c r="AO26" i="21" s="1"/>
  <c r="AK25" i="21"/>
  <c r="AJ25" i="21"/>
  <c r="AI25" i="21"/>
  <c r="AH25" i="21"/>
  <c r="AG25" i="21"/>
  <c r="AF25" i="21"/>
  <c r="AE25" i="21"/>
  <c r="AD25" i="21"/>
  <c r="AC25" i="21"/>
  <c r="AB25" i="21"/>
  <c r="AA25" i="21"/>
  <c r="Z25" i="21"/>
  <c r="Y25" i="21"/>
  <c r="X25" i="21"/>
  <c r="W25" i="21"/>
  <c r="V25" i="21"/>
  <c r="U25" i="21"/>
  <c r="T25" i="21"/>
  <c r="S25" i="21"/>
  <c r="R25" i="21"/>
  <c r="Q25" i="21"/>
  <c r="N25" i="21"/>
  <c r="AK24" i="21"/>
  <c r="AJ24" i="21"/>
  <c r="AI24" i="21"/>
  <c r="AH24" i="21"/>
  <c r="AG24" i="21"/>
  <c r="AF24" i="21"/>
  <c r="AE24" i="21"/>
  <c r="AD24" i="21"/>
  <c r="AC24" i="21"/>
  <c r="AB24" i="21"/>
  <c r="AA24" i="21"/>
  <c r="Z24" i="21"/>
  <c r="Y24" i="21"/>
  <c r="X24" i="21"/>
  <c r="W24" i="21"/>
  <c r="V24" i="21"/>
  <c r="U24" i="21"/>
  <c r="T24" i="21"/>
  <c r="S24" i="21"/>
  <c r="R24" i="21"/>
  <c r="Q24" i="21"/>
  <c r="M24" i="21"/>
  <c r="AK23" i="21"/>
  <c r="AJ23" i="21"/>
  <c r="AI23" i="21"/>
  <c r="AH23" i="21"/>
  <c r="AG23" i="21"/>
  <c r="AF23" i="21"/>
  <c r="AE23" i="21"/>
  <c r="AD23" i="21"/>
  <c r="AC23" i="21"/>
  <c r="AB23" i="21"/>
  <c r="AA23" i="21"/>
  <c r="Z23" i="21"/>
  <c r="Y23" i="21"/>
  <c r="X23" i="21"/>
  <c r="W23" i="21"/>
  <c r="V23" i="21"/>
  <c r="U23" i="21"/>
  <c r="T23" i="21"/>
  <c r="S23" i="21"/>
  <c r="R23" i="21"/>
  <c r="Q23" i="21"/>
  <c r="P23" i="21"/>
  <c r="O23" i="21"/>
  <c r="N23" i="21"/>
  <c r="M23" i="21"/>
  <c r="L23" i="21"/>
  <c r="K23" i="21"/>
  <c r="J23" i="21"/>
  <c r="I23" i="21"/>
  <c r="H23" i="21"/>
  <c r="G23" i="21"/>
  <c r="F23" i="21"/>
  <c r="F24" i="21" s="1"/>
  <c r="F25" i="21" s="1"/>
  <c r="E23" i="21"/>
  <c r="D23" i="21"/>
  <c r="C23" i="21"/>
  <c r="B23" i="21"/>
  <c r="B24" i="21" s="1"/>
  <c r="B25" i="21" s="1"/>
  <c r="AK22" i="21"/>
  <c r="AJ22" i="21"/>
  <c r="AI22" i="21"/>
  <c r="AH22" i="21"/>
  <c r="AG22" i="21"/>
  <c r="AF22" i="21"/>
  <c r="AE22" i="21"/>
  <c r="AD22" i="21"/>
  <c r="AC22" i="21"/>
  <c r="AB22" i="21"/>
  <c r="AA22" i="21"/>
  <c r="Z22" i="21"/>
  <c r="Y22" i="21"/>
  <c r="X22" i="21"/>
  <c r="W22" i="21"/>
  <c r="V22" i="21"/>
  <c r="U22" i="21"/>
  <c r="T22" i="21"/>
  <c r="S22" i="21"/>
  <c r="R22" i="21"/>
  <c r="Q22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B22" i="21"/>
  <c r="AK21" i="21"/>
  <c r="AJ21" i="21"/>
  <c r="AI21" i="21"/>
  <c r="AH21" i="21"/>
  <c r="AG21" i="21"/>
  <c r="AF21" i="21"/>
  <c r="AE21" i="21"/>
  <c r="AD21" i="21"/>
  <c r="AC21" i="21"/>
  <c r="AB21" i="21"/>
  <c r="AA21" i="21"/>
  <c r="Z21" i="21"/>
  <c r="Y21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D21" i="21"/>
  <c r="C21" i="21"/>
  <c r="B21" i="21"/>
  <c r="AQ21" i="21" s="1"/>
  <c r="AK20" i="21"/>
  <c r="AJ20" i="21"/>
  <c r="AI20" i="21"/>
  <c r="AH20" i="21"/>
  <c r="AG20" i="21"/>
  <c r="AF20" i="21"/>
  <c r="AE20" i="21"/>
  <c r="AD20" i="21"/>
  <c r="AC20" i="21"/>
  <c r="AB20" i="21"/>
  <c r="AA20" i="21"/>
  <c r="Z20" i="21"/>
  <c r="Y20" i="21"/>
  <c r="X20" i="21"/>
  <c r="W20" i="21"/>
  <c r="V20" i="21"/>
  <c r="U20" i="21"/>
  <c r="T20" i="21"/>
  <c r="S20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B20" i="21"/>
  <c r="AK19" i="21"/>
  <c r="AJ19" i="21"/>
  <c r="AI19" i="21"/>
  <c r="AH19" i="21"/>
  <c r="AG19" i="21"/>
  <c r="AF19" i="21"/>
  <c r="AE19" i="21"/>
  <c r="AD19" i="21"/>
  <c r="AC19" i="21"/>
  <c r="AB19" i="21"/>
  <c r="AA19" i="21"/>
  <c r="Z19" i="21"/>
  <c r="Y19" i="21"/>
  <c r="X19" i="21"/>
  <c r="W19" i="21"/>
  <c r="V19" i="21"/>
  <c r="U19" i="21"/>
  <c r="T19" i="21"/>
  <c r="S19" i="21"/>
  <c r="R19" i="21"/>
  <c r="Q19" i="21"/>
  <c r="P19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B19" i="21"/>
  <c r="AK18" i="21"/>
  <c r="AJ18" i="21"/>
  <c r="AI18" i="21"/>
  <c r="AH18" i="21"/>
  <c r="AG18" i="21"/>
  <c r="AF18" i="21"/>
  <c r="AE18" i="21"/>
  <c r="AD18" i="21"/>
  <c r="AC18" i="21"/>
  <c r="AB18" i="21"/>
  <c r="AA18" i="21"/>
  <c r="Z18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F18" i="21"/>
  <c r="E18" i="21"/>
  <c r="D18" i="21"/>
  <c r="C18" i="21"/>
  <c r="B18" i="21"/>
  <c r="AK17" i="21"/>
  <c r="AJ17" i="21"/>
  <c r="AI17" i="21"/>
  <c r="AH17" i="21"/>
  <c r="AG17" i="21"/>
  <c r="AF17" i="21"/>
  <c r="AE17" i="21"/>
  <c r="AD17" i="21"/>
  <c r="AC17" i="21"/>
  <c r="AB17" i="21"/>
  <c r="AA17" i="21"/>
  <c r="Z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AM17" i="21" s="1"/>
  <c r="J17" i="21"/>
  <c r="I17" i="21"/>
  <c r="H17" i="21"/>
  <c r="G17" i="21"/>
  <c r="F17" i="21"/>
  <c r="E17" i="21"/>
  <c r="D17" i="21"/>
  <c r="C17" i="21"/>
  <c r="B17" i="21"/>
  <c r="AQ17" i="21" s="1"/>
  <c r="AK16" i="21"/>
  <c r="AJ16" i="21"/>
  <c r="AI16" i="21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B16" i="21"/>
  <c r="AP16" i="21" s="1"/>
  <c r="AK15" i="21"/>
  <c r="AJ15" i="21"/>
  <c r="AI15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B15" i="21"/>
  <c r="AK14" i="21"/>
  <c r="AJ14" i="21"/>
  <c r="AI14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K13" i="21"/>
  <c r="AJ13" i="21"/>
  <c r="AI13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AQ13" i="21" s="1"/>
  <c r="L13" i="21"/>
  <c r="K13" i="21"/>
  <c r="J13" i="21"/>
  <c r="I13" i="21"/>
  <c r="H13" i="21"/>
  <c r="G13" i="21"/>
  <c r="F13" i="21"/>
  <c r="E13" i="21"/>
  <c r="D13" i="21"/>
  <c r="C13" i="21"/>
  <c r="B13" i="21"/>
  <c r="AK12" i="21"/>
  <c r="AJ12" i="21"/>
  <c r="AI12" i="2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D12" i="21"/>
  <c r="C12" i="21"/>
  <c r="B12" i="21"/>
  <c r="AK11" i="21"/>
  <c r="AJ11" i="21"/>
  <c r="AI11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G11" i="21"/>
  <c r="F11" i="21"/>
  <c r="E11" i="21"/>
  <c r="AP11" i="21" s="1"/>
  <c r="D11" i="21"/>
  <c r="C11" i="21"/>
  <c r="B11" i="21"/>
  <c r="AK10" i="21"/>
  <c r="AJ10" i="21"/>
  <c r="AI10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D10" i="21"/>
  <c r="C10" i="21"/>
  <c r="B10" i="21"/>
  <c r="AK9" i="21"/>
  <c r="AJ9" i="21"/>
  <c r="AI9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AP9" i="21" s="1"/>
  <c r="D9" i="21"/>
  <c r="C9" i="21"/>
  <c r="B9" i="21"/>
  <c r="AK8" i="21"/>
  <c r="AJ8" i="21"/>
  <c r="AI8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H8" i="21"/>
  <c r="G8" i="21"/>
  <c r="F8" i="21"/>
  <c r="E8" i="21"/>
  <c r="D8" i="21"/>
  <c r="C8" i="21"/>
  <c r="B8" i="21"/>
  <c r="AK7" i="21"/>
  <c r="AJ7" i="21"/>
  <c r="AI7" i="21"/>
  <c r="AH7" i="21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AP7" i="21" s="1"/>
  <c r="D7" i="21"/>
  <c r="C7" i="21"/>
  <c r="B7" i="21"/>
  <c r="AK6" i="21"/>
  <c r="AJ6" i="21"/>
  <c r="AI6" i="21"/>
  <c r="AH6" i="21"/>
  <c r="AG6" i="21"/>
  <c r="AF6" i="21"/>
  <c r="AE6" i="21"/>
  <c r="AD6" i="21"/>
  <c r="AC6" i="21"/>
  <c r="AB6" i="21"/>
  <c r="AA6" i="21"/>
  <c r="Z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K6" i="21"/>
  <c r="J6" i="21"/>
  <c r="I6" i="21"/>
  <c r="H6" i="21"/>
  <c r="G6" i="21"/>
  <c r="F6" i="21"/>
  <c r="E6" i="21"/>
  <c r="D6" i="21"/>
  <c r="C6" i="21"/>
  <c r="B6" i="21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AI7" i="18"/>
  <c r="AJ7" i="18"/>
  <c r="AK7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AI8" i="18"/>
  <c r="AJ8" i="18"/>
  <c r="AK8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AI9" i="18"/>
  <c r="AJ9" i="18"/>
  <c r="AK9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AI10" i="18"/>
  <c r="AJ10" i="18"/>
  <c r="AK10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AI11" i="18"/>
  <c r="AJ11" i="18"/>
  <c r="AK11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AI12" i="18"/>
  <c r="AJ12" i="18"/>
  <c r="AK12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AI13" i="18"/>
  <c r="AJ13" i="18"/>
  <c r="AK13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AI14" i="18"/>
  <c r="AJ14" i="18"/>
  <c r="AK14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AI15" i="18"/>
  <c r="AJ15" i="18"/>
  <c r="AK15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AI16" i="18"/>
  <c r="AJ16" i="18"/>
  <c r="AK16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AI17" i="18"/>
  <c r="AJ17" i="18"/>
  <c r="AK17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AI18" i="18"/>
  <c r="AJ18" i="18"/>
  <c r="AK18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AI19" i="18"/>
  <c r="AJ19" i="18"/>
  <c r="AK19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AI20" i="18"/>
  <c r="AJ20" i="18"/>
  <c r="AK20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AI21" i="18"/>
  <c r="AJ21" i="18"/>
  <c r="AK21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AI22" i="18"/>
  <c r="AJ22" i="18"/>
  <c r="AK22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AI23" i="18"/>
  <c r="AJ23" i="18"/>
  <c r="AK23" i="18"/>
  <c r="L24" i="18"/>
  <c r="O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AI24" i="18"/>
  <c r="AJ24" i="18"/>
  <c r="AK24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AI25" i="18"/>
  <c r="AJ25" i="18"/>
  <c r="AK25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AI26" i="18"/>
  <c r="AJ26" i="18"/>
  <c r="AK26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AI27" i="18"/>
  <c r="AJ27" i="18"/>
  <c r="AK27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AI28" i="18"/>
  <c r="AJ28" i="18"/>
  <c r="AK28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AI29" i="18"/>
  <c r="AJ29" i="18"/>
  <c r="AK29" i="18"/>
  <c r="K30" i="18"/>
  <c r="L30" i="18"/>
  <c r="M30" i="18"/>
  <c r="N30" i="18"/>
  <c r="O30" i="18"/>
  <c r="P30" i="18"/>
  <c r="Q30" i="18"/>
  <c r="R30" i="18"/>
  <c r="S30" i="18"/>
  <c r="T30" i="18"/>
  <c r="U30" i="18"/>
  <c r="V30" i="18"/>
  <c r="W30" i="18"/>
  <c r="X30" i="18"/>
  <c r="Y30" i="18"/>
  <c r="Z30" i="18"/>
  <c r="AA30" i="18"/>
  <c r="AB30" i="18"/>
  <c r="AC30" i="18"/>
  <c r="AD30" i="18"/>
  <c r="AE30" i="18"/>
  <c r="AF30" i="18"/>
  <c r="AG30" i="18"/>
  <c r="AH30" i="18"/>
  <c r="AI30" i="18"/>
  <c r="AJ30" i="18"/>
  <c r="AK30" i="18"/>
  <c r="K31" i="18"/>
  <c r="L31" i="18"/>
  <c r="M31" i="18"/>
  <c r="N31" i="18"/>
  <c r="O31" i="18"/>
  <c r="P31" i="18"/>
  <c r="Q31" i="18"/>
  <c r="R31" i="18"/>
  <c r="S31" i="18"/>
  <c r="T31" i="18"/>
  <c r="U31" i="18"/>
  <c r="V31" i="18"/>
  <c r="W31" i="18"/>
  <c r="X31" i="18"/>
  <c r="Y31" i="18"/>
  <c r="Z31" i="18"/>
  <c r="AA31" i="18"/>
  <c r="AB31" i="18"/>
  <c r="AC31" i="18"/>
  <c r="AD31" i="18"/>
  <c r="AE31" i="18"/>
  <c r="AF31" i="18"/>
  <c r="AG31" i="18"/>
  <c r="AH31" i="18"/>
  <c r="AI31" i="18"/>
  <c r="AJ31" i="18"/>
  <c r="AK31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AI32" i="18"/>
  <c r="AJ32" i="18"/>
  <c r="AK32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E33" i="18"/>
  <c r="AF33" i="18"/>
  <c r="AG33" i="18"/>
  <c r="AH33" i="18"/>
  <c r="AI33" i="18"/>
  <c r="AJ33" i="18"/>
  <c r="AK33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AH34" i="18"/>
  <c r="AI34" i="18"/>
  <c r="AJ34" i="18"/>
  <c r="AK34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F35" i="18"/>
  <c r="AG35" i="18"/>
  <c r="AH35" i="18"/>
  <c r="AI35" i="18"/>
  <c r="AJ35" i="18"/>
  <c r="AK35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AI36" i="18"/>
  <c r="AJ36" i="18"/>
  <c r="AK36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F37" i="18"/>
  <c r="AG37" i="18"/>
  <c r="AH37" i="18"/>
  <c r="AI37" i="18"/>
  <c r="AJ37" i="18"/>
  <c r="AK37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E38" i="18"/>
  <c r="AF38" i="18"/>
  <c r="AG38" i="18"/>
  <c r="AH38" i="18"/>
  <c r="AI38" i="18"/>
  <c r="AJ38" i="18"/>
  <c r="AK38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AG39" i="18"/>
  <c r="AH39" i="18"/>
  <c r="AI39" i="18"/>
  <c r="AJ39" i="18"/>
  <c r="AK39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AI40" i="18"/>
  <c r="AJ40" i="18"/>
  <c r="AK40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E41" i="18"/>
  <c r="AF41" i="18"/>
  <c r="AG41" i="18"/>
  <c r="AH41" i="18"/>
  <c r="AI41" i="18"/>
  <c r="AJ41" i="18"/>
  <c r="AK41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E42" i="18"/>
  <c r="AF42" i="18"/>
  <c r="AG42" i="18"/>
  <c r="AH42" i="18"/>
  <c r="AI42" i="18"/>
  <c r="AJ42" i="18"/>
  <c r="AK42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F43" i="18"/>
  <c r="AG43" i="18"/>
  <c r="AH43" i="18"/>
  <c r="AI43" i="18"/>
  <c r="AJ43" i="18"/>
  <c r="AK43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AH44" i="18"/>
  <c r="AI44" i="18"/>
  <c r="AJ44" i="18"/>
  <c r="AK44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F45" i="18"/>
  <c r="AG45" i="18"/>
  <c r="AH45" i="18"/>
  <c r="AI45" i="18"/>
  <c r="AJ45" i="18"/>
  <c r="AK45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E46" i="18"/>
  <c r="AF46" i="18"/>
  <c r="AG46" i="18"/>
  <c r="AH46" i="18"/>
  <c r="AI46" i="18"/>
  <c r="AJ46" i="18"/>
  <c r="AK46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F47" i="18"/>
  <c r="AG47" i="18"/>
  <c r="AH47" i="18"/>
  <c r="AI47" i="18"/>
  <c r="AJ47" i="18"/>
  <c r="AK47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AI48" i="18"/>
  <c r="AJ48" i="18"/>
  <c r="AK48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E49" i="18"/>
  <c r="AF49" i="18"/>
  <c r="AG49" i="18"/>
  <c r="AH49" i="18"/>
  <c r="AI49" i="18"/>
  <c r="AJ49" i="18"/>
  <c r="AK49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E50" i="18"/>
  <c r="AF50" i="18"/>
  <c r="AG50" i="18"/>
  <c r="AH50" i="18"/>
  <c r="AI50" i="18"/>
  <c r="AJ50" i="18"/>
  <c r="AK50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F51" i="18"/>
  <c r="AG51" i="18"/>
  <c r="AH51" i="18"/>
  <c r="AI51" i="18"/>
  <c r="AJ51" i="18"/>
  <c r="AK51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AH52" i="18"/>
  <c r="AI52" i="18"/>
  <c r="AJ52" i="18"/>
  <c r="AK52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F53" i="18"/>
  <c r="AG53" i="18"/>
  <c r="AH53" i="18"/>
  <c r="AI53" i="18"/>
  <c r="AJ53" i="18"/>
  <c r="AK53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E54" i="18"/>
  <c r="AF54" i="18"/>
  <c r="AG54" i="18"/>
  <c r="AH54" i="18"/>
  <c r="AI54" i="18"/>
  <c r="AJ54" i="18"/>
  <c r="AK54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F55" i="18"/>
  <c r="AG55" i="18"/>
  <c r="AH55" i="18"/>
  <c r="AI55" i="18"/>
  <c r="AJ55" i="18"/>
  <c r="AK55" i="18"/>
  <c r="K56" i="18"/>
  <c r="L56" i="18"/>
  <c r="M56" i="18"/>
  <c r="N56" i="18"/>
  <c r="O56" i="18"/>
  <c r="P56" i="18"/>
  <c r="Q56" i="18"/>
  <c r="R56" i="18"/>
  <c r="S56" i="18"/>
  <c r="T56" i="18"/>
  <c r="U56" i="18"/>
  <c r="V56" i="18"/>
  <c r="W56" i="18"/>
  <c r="X56" i="18"/>
  <c r="Y56" i="18"/>
  <c r="Z56" i="18"/>
  <c r="AA56" i="18"/>
  <c r="AB56" i="18"/>
  <c r="AC56" i="18"/>
  <c r="AD56" i="18"/>
  <c r="AE56" i="18"/>
  <c r="AF56" i="18"/>
  <c r="AG56" i="18"/>
  <c r="AH56" i="18"/>
  <c r="AI56" i="18"/>
  <c r="AJ56" i="18"/>
  <c r="AK56" i="18"/>
  <c r="K57" i="18"/>
  <c r="L57" i="18"/>
  <c r="M57" i="18"/>
  <c r="N57" i="18"/>
  <c r="O57" i="18"/>
  <c r="P57" i="18"/>
  <c r="Q57" i="18"/>
  <c r="R57" i="18"/>
  <c r="S57" i="18"/>
  <c r="T57" i="18"/>
  <c r="U57" i="18"/>
  <c r="V57" i="18"/>
  <c r="W57" i="18"/>
  <c r="X57" i="18"/>
  <c r="Y57" i="18"/>
  <c r="Z57" i="18"/>
  <c r="AA57" i="18"/>
  <c r="AB57" i="18"/>
  <c r="AC57" i="18"/>
  <c r="AD57" i="18"/>
  <c r="AE57" i="18"/>
  <c r="AF57" i="18"/>
  <c r="AG57" i="18"/>
  <c r="AH57" i="18"/>
  <c r="AI57" i="18"/>
  <c r="AJ57" i="18"/>
  <c r="AK57" i="18"/>
  <c r="K58" i="18"/>
  <c r="L58" i="18"/>
  <c r="M58" i="18"/>
  <c r="N58" i="18"/>
  <c r="O58" i="18"/>
  <c r="P58" i="18"/>
  <c r="Q58" i="18"/>
  <c r="R58" i="18"/>
  <c r="S58" i="18"/>
  <c r="T58" i="18"/>
  <c r="U58" i="18"/>
  <c r="V58" i="18"/>
  <c r="W58" i="18"/>
  <c r="X58" i="18"/>
  <c r="Y58" i="18"/>
  <c r="Z58" i="18"/>
  <c r="AA58" i="18"/>
  <c r="AB58" i="18"/>
  <c r="AC58" i="18"/>
  <c r="AD58" i="18"/>
  <c r="AE58" i="18"/>
  <c r="AF58" i="18"/>
  <c r="AG58" i="18"/>
  <c r="AH58" i="18"/>
  <c r="AI58" i="18"/>
  <c r="AJ58" i="18"/>
  <c r="AK58" i="18"/>
  <c r="K59" i="18"/>
  <c r="L59" i="18"/>
  <c r="M59" i="18"/>
  <c r="N59" i="18"/>
  <c r="O59" i="18"/>
  <c r="P59" i="18"/>
  <c r="Q59" i="18"/>
  <c r="R59" i="18"/>
  <c r="S59" i="18"/>
  <c r="T59" i="18"/>
  <c r="U59" i="18"/>
  <c r="V59" i="18"/>
  <c r="W59" i="18"/>
  <c r="X59" i="18"/>
  <c r="Y59" i="18"/>
  <c r="Z59" i="18"/>
  <c r="AA59" i="18"/>
  <c r="AB59" i="18"/>
  <c r="AC59" i="18"/>
  <c r="AD59" i="18"/>
  <c r="AE59" i="18"/>
  <c r="AF59" i="18"/>
  <c r="AG59" i="18"/>
  <c r="AH59" i="18"/>
  <c r="AI59" i="18"/>
  <c r="AJ59" i="18"/>
  <c r="AK59" i="18"/>
  <c r="K60" i="18"/>
  <c r="L60" i="18"/>
  <c r="M60" i="18"/>
  <c r="N60" i="18"/>
  <c r="O60" i="18"/>
  <c r="P60" i="18"/>
  <c r="Q60" i="18"/>
  <c r="R60" i="18"/>
  <c r="S60" i="18"/>
  <c r="T60" i="18"/>
  <c r="U60" i="18"/>
  <c r="V60" i="18"/>
  <c r="W60" i="18"/>
  <c r="X60" i="18"/>
  <c r="Y60" i="18"/>
  <c r="Z60" i="18"/>
  <c r="AA60" i="18"/>
  <c r="AB60" i="18"/>
  <c r="AC60" i="18"/>
  <c r="AD60" i="18"/>
  <c r="AE60" i="18"/>
  <c r="AF60" i="18"/>
  <c r="AG60" i="18"/>
  <c r="AH60" i="18"/>
  <c r="AI60" i="18"/>
  <c r="AJ60" i="18"/>
  <c r="AK60" i="18"/>
  <c r="K61" i="18"/>
  <c r="L61" i="18"/>
  <c r="M61" i="18"/>
  <c r="N61" i="18"/>
  <c r="O61" i="18"/>
  <c r="P61" i="18"/>
  <c r="Q61" i="18"/>
  <c r="R61" i="18"/>
  <c r="S61" i="18"/>
  <c r="T61" i="18"/>
  <c r="U61" i="18"/>
  <c r="V61" i="18"/>
  <c r="W61" i="18"/>
  <c r="X61" i="18"/>
  <c r="Y61" i="18"/>
  <c r="Z61" i="18"/>
  <c r="AA61" i="18"/>
  <c r="AB61" i="18"/>
  <c r="AC61" i="18"/>
  <c r="AD61" i="18"/>
  <c r="AE61" i="18"/>
  <c r="AF61" i="18"/>
  <c r="AG61" i="18"/>
  <c r="AH61" i="18"/>
  <c r="AI61" i="18"/>
  <c r="AJ61" i="18"/>
  <c r="AK61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AI6" i="18"/>
  <c r="AJ6" i="18"/>
  <c r="AK6" i="18"/>
  <c r="K6" i="18"/>
  <c r="B7" i="18"/>
  <c r="C7" i="18"/>
  <c r="D7" i="18"/>
  <c r="E7" i="18"/>
  <c r="F7" i="18"/>
  <c r="G7" i="18"/>
  <c r="H7" i="18"/>
  <c r="I7" i="18"/>
  <c r="J7" i="18"/>
  <c r="B8" i="18"/>
  <c r="C8" i="18"/>
  <c r="D8" i="18"/>
  <c r="E8" i="18"/>
  <c r="F8" i="18"/>
  <c r="G8" i="18"/>
  <c r="H8" i="18"/>
  <c r="I8" i="18"/>
  <c r="J8" i="18"/>
  <c r="B9" i="18"/>
  <c r="C9" i="18"/>
  <c r="D9" i="18"/>
  <c r="E9" i="18"/>
  <c r="F9" i="18"/>
  <c r="G9" i="18"/>
  <c r="H9" i="18"/>
  <c r="I9" i="18"/>
  <c r="J9" i="18"/>
  <c r="B10" i="18"/>
  <c r="C10" i="18"/>
  <c r="D10" i="18"/>
  <c r="E10" i="18"/>
  <c r="F10" i="18"/>
  <c r="G10" i="18"/>
  <c r="H10" i="18"/>
  <c r="I10" i="18"/>
  <c r="J10" i="18"/>
  <c r="B11" i="18"/>
  <c r="C11" i="18"/>
  <c r="D11" i="18"/>
  <c r="E11" i="18"/>
  <c r="F11" i="18"/>
  <c r="G11" i="18"/>
  <c r="H11" i="18"/>
  <c r="I11" i="18"/>
  <c r="J11" i="18"/>
  <c r="B12" i="18"/>
  <c r="C12" i="18"/>
  <c r="D12" i="18"/>
  <c r="E12" i="18"/>
  <c r="F12" i="18"/>
  <c r="G12" i="18"/>
  <c r="H12" i="18"/>
  <c r="I12" i="18"/>
  <c r="J12" i="18"/>
  <c r="B13" i="18"/>
  <c r="C13" i="18"/>
  <c r="D13" i="18"/>
  <c r="E13" i="18"/>
  <c r="F13" i="18"/>
  <c r="G13" i="18"/>
  <c r="H13" i="18"/>
  <c r="I13" i="18"/>
  <c r="J13" i="18"/>
  <c r="B14" i="18"/>
  <c r="C14" i="18"/>
  <c r="D14" i="18"/>
  <c r="E14" i="18"/>
  <c r="F14" i="18"/>
  <c r="G14" i="18"/>
  <c r="H14" i="18"/>
  <c r="I14" i="18"/>
  <c r="J14" i="18"/>
  <c r="B15" i="18"/>
  <c r="C15" i="18"/>
  <c r="D15" i="18"/>
  <c r="E15" i="18"/>
  <c r="F15" i="18"/>
  <c r="G15" i="18"/>
  <c r="H15" i="18"/>
  <c r="I15" i="18"/>
  <c r="J15" i="18"/>
  <c r="B16" i="18"/>
  <c r="C16" i="18"/>
  <c r="D16" i="18"/>
  <c r="E16" i="18"/>
  <c r="F16" i="18"/>
  <c r="G16" i="18"/>
  <c r="H16" i="18"/>
  <c r="I16" i="18"/>
  <c r="J16" i="18"/>
  <c r="B17" i="18"/>
  <c r="C17" i="18"/>
  <c r="D17" i="18"/>
  <c r="E17" i="18"/>
  <c r="F17" i="18"/>
  <c r="G17" i="18"/>
  <c r="H17" i="18"/>
  <c r="I17" i="18"/>
  <c r="J17" i="18"/>
  <c r="B18" i="18"/>
  <c r="C18" i="18"/>
  <c r="D18" i="18"/>
  <c r="E18" i="18"/>
  <c r="F18" i="18"/>
  <c r="G18" i="18"/>
  <c r="H18" i="18"/>
  <c r="I18" i="18"/>
  <c r="J18" i="18"/>
  <c r="B19" i="18"/>
  <c r="C19" i="18"/>
  <c r="D19" i="18"/>
  <c r="E19" i="18"/>
  <c r="F19" i="18"/>
  <c r="G19" i="18"/>
  <c r="H19" i="18"/>
  <c r="I19" i="18"/>
  <c r="J19" i="18"/>
  <c r="B20" i="18"/>
  <c r="C20" i="18"/>
  <c r="D20" i="18"/>
  <c r="E20" i="18"/>
  <c r="F20" i="18"/>
  <c r="G20" i="18"/>
  <c r="H20" i="18"/>
  <c r="I20" i="18"/>
  <c r="J20" i="18"/>
  <c r="B21" i="18"/>
  <c r="C21" i="18"/>
  <c r="D21" i="18"/>
  <c r="E21" i="18"/>
  <c r="F21" i="18"/>
  <c r="G21" i="18"/>
  <c r="H21" i="18"/>
  <c r="I21" i="18"/>
  <c r="J21" i="18"/>
  <c r="B22" i="18"/>
  <c r="C22" i="18"/>
  <c r="D22" i="18"/>
  <c r="E22" i="18"/>
  <c r="F22" i="18"/>
  <c r="G22" i="18"/>
  <c r="H22" i="18"/>
  <c r="I22" i="18"/>
  <c r="J22" i="18"/>
  <c r="B23" i="18"/>
  <c r="B24" i="18" s="1"/>
  <c r="B25" i="18" s="1"/>
  <c r="C23" i="18"/>
  <c r="D23" i="18"/>
  <c r="E23" i="18"/>
  <c r="F23" i="18"/>
  <c r="F24" i="18" s="1"/>
  <c r="F25" i="18" s="1"/>
  <c r="G23" i="18"/>
  <c r="H23" i="18"/>
  <c r="I23" i="18"/>
  <c r="J23" i="18"/>
  <c r="C6" i="18"/>
  <c r="D6" i="18"/>
  <c r="E6" i="18"/>
  <c r="F6" i="18"/>
  <c r="G6" i="18"/>
  <c r="H6" i="18"/>
  <c r="I6" i="18"/>
  <c r="J6" i="18"/>
  <c r="B6" i="18"/>
  <c r="AG28" i="8"/>
  <c r="AG29" i="8" s="1"/>
  <c r="AG30" i="8" s="1"/>
  <c r="AH27" i="8"/>
  <c r="AH28" i="8" s="1"/>
  <c r="AH29" i="8" s="1"/>
  <c r="AH30" i="8" s="1"/>
  <c r="AG27" i="8"/>
  <c r="AF27" i="8"/>
  <c r="AF28" i="8" s="1"/>
  <c r="AF29" i="8" s="1"/>
  <c r="AF30" i="8" s="1"/>
  <c r="AG25" i="8"/>
  <c r="AH25" i="8"/>
  <c r="AF25" i="8"/>
  <c r="O58" i="8"/>
  <c r="O59" i="8" s="1"/>
  <c r="O60" i="8" s="1"/>
  <c r="P57" i="8"/>
  <c r="P58" i="8" s="1"/>
  <c r="P59" i="8" s="1"/>
  <c r="P60" i="8" s="1"/>
  <c r="O57" i="8"/>
  <c r="N57" i="8"/>
  <c r="N58" i="8" s="1"/>
  <c r="N59" i="8" s="1"/>
  <c r="N60" i="8" s="1"/>
  <c r="O53" i="8"/>
  <c r="O54" i="8" s="1"/>
  <c r="O55" i="8" s="1"/>
  <c r="P52" i="8"/>
  <c r="P53" i="8" s="1"/>
  <c r="P54" i="8" s="1"/>
  <c r="P55" i="8" s="1"/>
  <c r="O52" i="8"/>
  <c r="N52" i="8"/>
  <c r="N53" i="8" s="1"/>
  <c r="N54" i="8" s="1"/>
  <c r="N55" i="8" s="1"/>
  <c r="O48" i="8"/>
  <c r="O49" i="8" s="1"/>
  <c r="O50" i="8" s="1"/>
  <c r="P47" i="8"/>
  <c r="P48" i="8" s="1"/>
  <c r="P49" i="8" s="1"/>
  <c r="P50" i="8" s="1"/>
  <c r="O47" i="8"/>
  <c r="N47" i="8"/>
  <c r="N48" i="8" s="1"/>
  <c r="N49" i="8" s="1"/>
  <c r="N50" i="8" s="1"/>
  <c r="O43" i="8"/>
  <c r="O44" i="8" s="1"/>
  <c r="O45" i="8" s="1"/>
  <c r="P42" i="8"/>
  <c r="P43" i="8" s="1"/>
  <c r="P44" i="8" s="1"/>
  <c r="P45" i="8" s="1"/>
  <c r="O42" i="8"/>
  <c r="N42" i="8"/>
  <c r="N43" i="8" s="1"/>
  <c r="N44" i="8" s="1"/>
  <c r="N45" i="8" s="1"/>
  <c r="O38" i="8"/>
  <c r="O39" i="8" s="1"/>
  <c r="O40" i="8" s="1"/>
  <c r="P37" i="8"/>
  <c r="P38" i="8" s="1"/>
  <c r="P39" i="8" s="1"/>
  <c r="P40" i="8" s="1"/>
  <c r="O37" i="8"/>
  <c r="N37" i="8"/>
  <c r="N38" i="8" s="1"/>
  <c r="N39" i="8" s="1"/>
  <c r="N40" i="8" s="1"/>
  <c r="O33" i="8"/>
  <c r="O34" i="8" s="1"/>
  <c r="O35" i="8" s="1"/>
  <c r="P32" i="8"/>
  <c r="P33" i="8" s="1"/>
  <c r="P34" i="8" s="1"/>
  <c r="P35" i="8" s="1"/>
  <c r="O32" i="8"/>
  <c r="N32" i="8"/>
  <c r="N33" i="8" s="1"/>
  <c r="N34" i="8" s="1"/>
  <c r="N35" i="8" s="1"/>
  <c r="O28" i="8"/>
  <c r="O29" i="8" s="1"/>
  <c r="O30" i="8" s="1"/>
  <c r="P27" i="8"/>
  <c r="P28" i="8" s="1"/>
  <c r="P29" i="8" s="1"/>
  <c r="P30" i="8" s="1"/>
  <c r="O27" i="8"/>
  <c r="N27" i="8"/>
  <c r="N28" i="8" s="1"/>
  <c r="N29" i="8" s="1"/>
  <c r="N30" i="8" s="1"/>
  <c r="K58" i="8"/>
  <c r="K59" i="8" s="1"/>
  <c r="K60" i="8" s="1"/>
  <c r="L58" i="8"/>
  <c r="L59" i="8" s="1"/>
  <c r="L60" i="8" s="1"/>
  <c r="M58" i="8"/>
  <c r="M59" i="8"/>
  <c r="M60" i="8" s="1"/>
  <c r="L57" i="8"/>
  <c r="M57" i="8"/>
  <c r="K57" i="8"/>
  <c r="K53" i="8"/>
  <c r="L53" i="8"/>
  <c r="L54" i="8" s="1"/>
  <c r="L55" i="8" s="1"/>
  <c r="M53" i="8"/>
  <c r="M54" i="8" s="1"/>
  <c r="M55" i="8" s="1"/>
  <c r="K54" i="8"/>
  <c r="K55" i="8" s="1"/>
  <c r="L52" i="8"/>
  <c r="M52" i="8"/>
  <c r="K52" i="8"/>
  <c r="K48" i="8"/>
  <c r="L48" i="8"/>
  <c r="L49" i="8" s="1"/>
  <c r="L50" i="8" s="1"/>
  <c r="M48" i="8"/>
  <c r="K49" i="8"/>
  <c r="K50" i="8" s="1"/>
  <c r="M49" i="8"/>
  <c r="M50" i="8" s="1"/>
  <c r="L47" i="8"/>
  <c r="M47" i="8"/>
  <c r="K47" i="8"/>
  <c r="K43" i="8"/>
  <c r="L43" i="8"/>
  <c r="L44" i="8" s="1"/>
  <c r="L45" i="8" s="1"/>
  <c r="M43" i="8"/>
  <c r="K44" i="8"/>
  <c r="K45" i="8" s="1"/>
  <c r="M44" i="8"/>
  <c r="M45" i="8" s="1"/>
  <c r="L42" i="8"/>
  <c r="M42" i="8"/>
  <c r="K42" i="8"/>
  <c r="K38" i="8"/>
  <c r="L38" i="8"/>
  <c r="M38" i="8"/>
  <c r="M39" i="8" s="1"/>
  <c r="M40" i="8" s="1"/>
  <c r="K39" i="8"/>
  <c r="K40" i="8" s="1"/>
  <c r="L39" i="8"/>
  <c r="L40" i="8"/>
  <c r="L37" i="8"/>
  <c r="M37" i="8"/>
  <c r="K37" i="8"/>
  <c r="K33" i="8"/>
  <c r="L33" i="8"/>
  <c r="L34" i="8" s="1"/>
  <c r="L35" i="8" s="1"/>
  <c r="M33" i="8"/>
  <c r="K34" i="8"/>
  <c r="K35" i="8" s="1"/>
  <c r="M34" i="8"/>
  <c r="M35" i="8" s="1"/>
  <c r="L32" i="8"/>
  <c r="M32" i="8"/>
  <c r="K32" i="8"/>
  <c r="P24" i="8"/>
  <c r="P25" i="8" s="1"/>
  <c r="P25" i="21" s="1"/>
  <c r="O24" i="8"/>
  <c r="O25" i="8" s="1"/>
  <c r="O25" i="18" s="1"/>
  <c r="N24" i="8"/>
  <c r="N25" i="8" s="1"/>
  <c r="N25" i="18" s="1"/>
  <c r="K28" i="8"/>
  <c r="L28" i="8"/>
  <c r="L29" i="8" s="1"/>
  <c r="L30" i="8" s="1"/>
  <c r="M28" i="8"/>
  <c r="K29" i="8"/>
  <c r="K30" i="8" s="1"/>
  <c r="M29" i="8"/>
  <c r="M30" i="8" s="1"/>
  <c r="L27" i="8"/>
  <c r="M27" i="8"/>
  <c r="K27" i="8"/>
  <c r="L25" i="8"/>
  <c r="L25" i="21" s="1"/>
  <c r="L24" i="8"/>
  <c r="L24" i="21" s="1"/>
  <c r="M24" i="8"/>
  <c r="M24" i="18" s="1"/>
  <c r="K24" i="8"/>
  <c r="K24" i="21" s="1"/>
  <c r="P24" i="18" l="1"/>
  <c r="K25" i="8"/>
  <c r="P25" i="18"/>
  <c r="AL9" i="21"/>
  <c r="AL11" i="21"/>
  <c r="AL13" i="21"/>
  <c r="AQ15" i="21"/>
  <c r="AO16" i="21"/>
  <c r="AM19" i="21"/>
  <c r="AM20" i="21"/>
  <c r="AM21" i="21"/>
  <c r="N24" i="21"/>
  <c r="O25" i="21"/>
  <c r="L25" i="18"/>
  <c r="K24" i="18"/>
  <c r="N24" i="18"/>
  <c r="AO6" i="21"/>
  <c r="AM7" i="21"/>
  <c r="AM8" i="21"/>
  <c r="AM9" i="21"/>
  <c r="AM10" i="21"/>
  <c r="AM11" i="21"/>
  <c r="AM12" i="21"/>
  <c r="AM13" i="21"/>
  <c r="AM15" i="21"/>
  <c r="AM16" i="21"/>
  <c r="AO18" i="21"/>
  <c r="AP18" i="21"/>
  <c r="G24" i="21"/>
  <c r="G25" i="21" s="1"/>
  <c r="AM23" i="21"/>
  <c r="O24" i="21"/>
  <c r="AM24" i="21" s="1"/>
  <c r="M25" i="8"/>
  <c r="AP6" i="21"/>
  <c r="AP8" i="21"/>
  <c r="AP10" i="21"/>
  <c r="AP12" i="21"/>
  <c r="AO14" i="21"/>
  <c r="AP14" i="21"/>
  <c r="AO22" i="21"/>
  <c r="AP22" i="21"/>
  <c r="P24" i="21"/>
  <c r="AP20" i="21"/>
  <c r="AO20" i="21"/>
  <c r="AQ32" i="21"/>
  <c r="B28" i="21"/>
  <c r="J84" i="21"/>
  <c r="AO41" i="21"/>
  <c r="AM43" i="21"/>
  <c r="AQ26" i="21"/>
  <c r="AR26" i="21" s="1"/>
  <c r="AM27" i="21"/>
  <c r="AM32" i="21"/>
  <c r="AM34" i="21"/>
  <c r="AM35" i="21"/>
  <c r="AM31" i="21"/>
  <c r="AM53" i="21"/>
  <c r="AR18" i="21"/>
  <c r="AM6" i="21"/>
  <c r="J76" i="21"/>
  <c r="AP19" i="21"/>
  <c r="AO19" i="21"/>
  <c r="AL19" i="21"/>
  <c r="J80" i="21"/>
  <c r="AP23" i="21"/>
  <c r="AO23" i="21"/>
  <c r="B38" i="21"/>
  <c r="J94" i="21"/>
  <c r="J64" i="21"/>
  <c r="AL7" i="21"/>
  <c r="AQ7" i="21"/>
  <c r="AO8" i="21"/>
  <c r="AO10" i="21"/>
  <c r="AR10" i="21" s="1"/>
  <c r="AO12" i="21"/>
  <c r="J74" i="21"/>
  <c r="AP17" i="21"/>
  <c r="AO17" i="21"/>
  <c r="AR17" i="21" s="1"/>
  <c r="AL17" i="21"/>
  <c r="AQ19" i="21"/>
  <c r="J78" i="21"/>
  <c r="AP21" i="21"/>
  <c r="AO21" i="21"/>
  <c r="AL21" i="21"/>
  <c r="AQ23" i="21"/>
  <c r="AM28" i="21"/>
  <c r="AP36" i="21"/>
  <c r="AO36" i="21"/>
  <c r="AM39" i="21"/>
  <c r="AM41" i="21"/>
  <c r="AM49" i="21"/>
  <c r="AM57" i="21"/>
  <c r="J72" i="21"/>
  <c r="AP15" i="21"/>
  <c r="AO15" i="21"/>
  <c r="AL15" i="21"/>
  <c r="AL23" i="21"/>
  <c r="J66" i="21"/>
  <c r="AQ9" i="21"/>
  <c r="J68" i="21"/>
  <c r="AQ11" i="21"/>
  <c r="J70" i="21"/>
  <c r="AP13" i="21"/>
  <c r="B29" i="21"/>
  <c r="AP28" i="21"/>
  <c r="AL48" i="21"/>
  <c r="J63" i="21"/>
  <c r="AL6" i="21"/>
  <c r="AQ6" i="21"/>
  <c r="AR6" i="21" s="1"/>
  <c r="AO7" i="21"/>
  <c r="AR7" i="21" s="1"/>
  <c r="J65" i="21"/>
  <c r="AL8" i="21"/>
  <c r="AQ8" i="21"/>
  <c r="AO9" i="21"/>
  <c r="J67" i="21"/>
  <c r="AL10" i="21"/>
  <c r="AQ10" i="21"/>
  <c r="AO11" i="21"/>
  <c r="AR11" i="21" s="1"/>
  <c r="J69" i="21"/>
  <c r="AL12" i="21"/>
  <c r="AQ12" i="21"/>
  <c r="AO13" i="21"/>
  <c r="AM14" i="21"/>
  <c r="AM18" i="21"/>
  <c r="AM22" i="21"/>
  <c r="AM30" i="21"/>
  <c r="AQ31" i="21"/>
  <c r="AR31" i="21" s="1"/>
  <c r="J89" i="21"/>
  <c r="AP32" i="21"/>
  <c r="B33" i="21"/>
  <c r="J33" i="21" s="1"/>
  <c r="AO32" i="21"/>
  <c r="AL32" i="21"/>
  <c r="AM33" i="21"/>
  <c r="AQ36" i="21"/>
  <c r="AL37" i="21"/>
  <c r="AM40" i="21"/>
  <c r="AP41" i="21"/>
  <c r="AM51" i="21"/>
  <c r="AM59" i="21"/>
  <c r="J71" i="21"/>
  <c r="AL14" i="21"/>
  <c r="AQ14" i="21"/>
  <c r="AR14" i="21" s="1"/>
  <c r="J73" i="21"/>
  <c r="AL16" i="21"/>
  <c r="AQ16" i="21"/>
  <c r="AR16" i="21" s="1"/>
  <c r="J75" i="21"/>
  <c r="AL18" i="21"/>
  <c r="AQ18" i="21"/>
  <c r="J77" i="21"/>
  <c r="AL20" i="21"/>
  <c r="AQ20" i="21"/>
  <c r="J79" i="21"/>
  <c r="AL22" i="21"/>
  <c r="AQ22" i="21"/>
  <c r="AR22" i="21" s="1"/>
  <c r="AM26" i="21"/>
  <c r="AQ41" i="21"/>
  <c r="B44" i="21"/>
  <c r="AM42" i="21"/>
  <c r="AP43" i="21"/>
  <c r="AO46" i="21"/>
  <c r="AM48" i="21"/>
  <c r="AM50" i="21"/>
  <c r="AM52" i="21"/>
  <c r="AM54" i="21"/>
  <c r="AM56" i="21"/>
  <c r="AM58" i="21"/>
  <c r="AM60" i="21"/>
  <c r="AM44" i="21"/>
  <c r="AP46" i="21"/>
  <c r="J104" i="21"/>
  <c r="B49" i="21"/>
  <c r="J105" i="21"/>
  <c r="AM46" i="21"/>
  <c r="AP42" i="21"/>
  <c r="AL47" i="21"/>
  <c r="K25" i="18" l="1"/>
  <c r="K25" i="21"/>
  <c r="AR12" i="21"/>
  <c r="M25" i="21"/>
  <c r="M25" i="18"/>
  <c r="AR19" i="21"/>
  <c r="AR20" i="21"/>
  <c r="AO27" i="21"/>
  <c r="AR41" i="21"/>
  <c r="AO43" i="21"/>
  <c r="J100" i="21"/>
  <c r="AQ42" i="21"/>
  <c r="AQ43" i="21"/>
  <c r="AQ37" i="21"/>
  <c r="AL43" i="21"/>
  <c r="AO37" i="21"/>
  <c r="AL27" i="21"/>
  <c r="AQ28" i="21"/>
  <c r="J85" i="21"/>
  <c r="AP27" i="21"/>
  <c r="AQ27" i="21"/>
  <c r="AL28" i="21"/>
  <c r="B45" i="21"/>
  <c r="AQ44" i="21"/>
  <c r="J99" i="21"/>
  <c r="AR13" i="21"/>
  <c r="AR9" i="21"/>
  <c r="AO28" i="21"/>
  <c r="AR15" i="21"/>
  <c r="AR8" i="21"/>
  <c r="AP37" i="21"/>
  <c r="AL33" i="21"/>
  <c r="B34" i="21"/>
  <c r="J34" i="21" s="1"/>
  <c r="AL42" i="21"/>
  <c r="AR46" i="21"/>
  <c r="AR36" i="21"/>
  <c r="B39" i="21"/>
  <c r="AL38" i="21"/>
  <c r="AO42" i="21"/>
  <c r="J106" i="21"/>
  <c r="AL49" i="21"/>
  <c r="B50" i="21"/>
  <c r="AR32" i="21"/>
  <c r="AL29" i="21"/>
  <c r="B30" i="21"/>
  <c r="AR21" i="21"/>
  <c r="AR23" i="21"/>
  <c r="AM25" i="21" l="1"/>
  <c r="AR43" i="21"/>
  <c r="AR28" i="21"/>
  <c r="AR27" i="21"/>
  <c r="AQ38" i="21"/>
  <c r="AR42" i="21"/>
  <c r="J101" i="21"/>
  <c r="AP44" i="21"/>
  <c r="AR37" i="21"/>
  <c r="AL44" i="21"/>
  <c r="AO44" i="21"/>
  <c r="AO38" i="21"/>
  <c r="J95" i="21"/>
  <c r="AO33" i="21"/>
  <c r="AQ33" i="21"/>
  <c r="AQ29" i="21"/>
  <c r="B35" i="21"/>
  <c r="J35" i="21" s="1"/>
  <c r="AP34" i="21"/>
  <c r="AO29" i="21"/>
  <c r="B40" i="21"/>
  <c r="AP39" i="21"/>
  <c r="AL45" i="21"/>
  <c r="AP29" i="21"/>
  <c r="AP38" i="21"/>
  <c r="AP33" i="21"/>
  <c r="J90" i="21"/>
  <c r="J86" i="21"/>
  <c r="AP30" i="21"/>
  <c r="J107" i="21"/>
  <c r="AL50" i="21"/>
  <c r="AR44" i="21" l="1"/>
  <c r="AR33" i="21"/>
  <c r="AR38" i="21"/>
  <c r="AQ34" i="21"/>
  <c r="AO34" i="21"/>
  <c r="AL34" i="21"/>
  <c r="J91" i="21"/>
  <c r="AR29" i="21"/>
  <c r="J108" i="21"/>
  <c r="AL51" i="21"/>
  <c r="B52" i="21"/>
  <c r="AO45" i="21"/>
  <c r="J102" i="21"/>
  <c r="AO39" i="21"/>
  <c r="AQ30" i="21"/>
  <c r="J87" i="21"/>
  <c r="AP45" i="21"/>
  <c r="AL39" i="21"/>
  <c r="AL40" i="21"/>
  <c r="AO40" i="21"/>
  <c r="J92" i="21"/>
  <c r="AQ45" i="21"/>
  <c r="J96" i="21"/>
  <c r="AL30" i="21"/>
  <c r="AO30" i="21"/>
  <c r="AQ39" i="21"/>
  <c r="AR34" i="21" l="1"/>
  <c r="AP40" i="21"/>
  <c r="AQ40" i="21"/>
  <c r="AR40" i="21" s="1"/>
  <c r="AP35" i="21"/>
  <c r="AL35" i="21"/>
  <c r="AQ35" i="21"/>
  <c r="AR30" i="21"/>
  <c r="AR39" i="21"/>
  <c r="J109" i="21"/>
  <c r="B53" i="21"/>
  <c r="J97" i="21"/>
  <c r="AR45" i="21"/>
  <c r="AO35" i="21"/>
  <c r="AR35" i="21" l="1"/>
  <c r="AL52" i="21"/>
  <c r="J110" i="21"/>
  <c r="B54" i="21"/>
  <c r="J111" i="21" l="1"/>
  <c r="B55" i="21"/>
  <c r="AL53" i="21"/>
  <c r="AL54" i="21" l="1"/>
  <c r="J112" i="21"/>
  <c r="AL55" i="21" l="1"/>
  <c r="AL56" i="21"/>
  <c r="B57" i="21"/>
  <c r="J113" i="21" l="1"/>
  <c r="J114" i="21"/>
  <c r="B58" i="21"/>
  <c r="AL58" i="21" l="1"/>
  <c r="B59" i="21"/>
  <c r="AL57" i="21"/>
  <c r="J115" i="21" l="1"/>
  <c r="J116" i="21"/>
  <c r="B60" i="21"/>
  <c r="J117" i="21" l="1"/>
  <c r="AL59" i="21"/>
  <c r="AL60" i="21" l="1"/>
  <c r="J118" i="21"/>
  <c r="AL61" i="21" l="1"/>
  <c r="I118" i="20" l="1"/>
  <c r="I117" i="20"/>
  <c r="I116" i="20"/>
  <c r="I115" i="20"/>
  <c r="I114" i="20"/>
  <c r="I113" i="20"/>
  <c r="I112" i="20"/>
  <c r="I111" i="20"/>
  <c r="I110" i="20"/>
  <c r="I109" i="20"/>
  <c r="I108" i="20"/>
  <c r="I107" i="20"/>
  <c r="I106" i="20"/>
  <c r="I105" i="20"/>
  <c r="I104" i="20"/>
  <c r="I103" i="20"/>
  <c r="I102" i="20"/>
  <c r="I101" i="20"/>
  <c r="I100" i="20"/>
  <c r="I99" i="20"/>
  <c r="I98" i="20"/>
  <c r="I97" i="20"/>
  <c r="I96" i="20"/>
  <c r="I95" i="20"/>
  <c r="I94" i="20"/>
  <c r="I93" i="20"/>
  <c r="I92" i="20"/>
  <c r="I91" i="20"/>
  <c r="I90" i="20"/>
  <c r="I89" i="20"/>
  <c r="I88" i="20"/>
  <c r="I87" i="20"/>
  <c r="I86" i="20"/>
  <c r="I85" i="20"/>
  <c r="I84" i="20"/>
  <c r="J83" i="20"/>
  <c r="I83" i="20"/>
  <c r="I82" i="20"/>
  <c r="I81" i="20"/>
  <c r="I80" i="20"/>
  <c r="I79" i="20"/>
  <c r="I78" i="20"/>
  <c r="I77" i="20"/>
  <c r="I76" i="20"/>
  <c r="I75" i="20"/>
  <c r="I74" i="20"/>
  <c r="I73" i="20"/>
  <c r="I72" i="20"/>
  <c r="I71" i="20"/>
  <c r="I70" i="20"/>
  <c r="I69" i="20"/>
  <c r="I68" i="20"/>
  <c r="I67" i="20"/>
  <c r="I66" i="20"/>
  <c r="I65" i="20"/>
  <c r="I64" i="20"/>
  <c r="I63" i="20"/>
  <c r="AT61" i="20"/>
  <c r="AS61" i="20"/>
  <c r="AR61" i="20"/>
  <c r="AQ61" i="20"/>
  <c r="AP61" i="20"/>
  <c r="AO61" i="20"/>
  <c r="AN61" i="20"/>
  <c r="AM61" i="20"/>
  <c r="AL61" i="20"/>
  <c r="AK61" i="20"/>
  <c r="AJ61" i="20"/>
  <c r="AI61" i="20"/>
  <c r="AH61" i="20"/>
  <c r="AG61" i="20"/>
  <c r="AF61" i="20"/>
  <c r="AE61" i="20"/>
  <c r="AD61" i="20"/>
  <c r="AC61" i="20"/>
  <c r="AB61" i="20"/>
  <c r="AA61" i="20"/>
  <c r="Z61" i="20"/>
  <c r="Y61" i="20"/>
  <c r="X61" i="20"/>
  <c r="W61" i="20"/>
  <c r="V61" i="20"/>
  <c r="U61" i="20"/>
  <c r="T61" i="20"/>
  <c r="S61" i="20"/>
  <c r="R61" i="20"/>
  <c r="Q61" i="20"/>
  <c r="P61" i="20"/>
  <c r="O61" i="20"/>
  <c r="N61" i="20"/>
  <c r="M61" i="20"/>
  <c r="L61" i="20"/>
  <c r="K61" i="20"/>
  <c r="AT60" i="20"/>
  <c r="AS60" i="20"/>
  <c r="AR60" i="20"/>
  <c r="AQ60" i="20"/>
  <c r="AP60" i="20"/>
  <c r="AO60" i="20"/>
  <c r="AN60" i="20"/>
  <c r="AM60" i="20"/>
  <c r="AL60" i="20"/>
  <c r="AK60" i="20"/>
  <c r="AJ60" i="20"/>
  <c r="AI60" i="20"/>
  <c r="AH60" i="20"/>
  <c r="AG60" i="20"/>
  <c r="AF60" i="20"/>
  <c r="AE60" i="20"/>
  <c r="AV60" i="20" s="1"/>
  <c r="AD60" i="20"/>
  <c r="AC60" i="20"/>
  <c r="AB60" i="20"/>
  <c r="AA60" i="20"/>
  <c r="Z60" i="20"/>
  <c r="Y60" i="20"/>
  <c r="X60" i="20"/>
  <c r="W60" i="20"/>
  <c r="V60" i="20"/>
  <c r="U60" i="20"/>
  <c r="T60" i="20"/>
  <c r="S60" i="20"/>
  <c r="R60" i="20"/>
  <c r="Q60" i="20"/>
  <c r="P60" i="20"/>
  <c r="O60" i="20"/>
  <c r="N60" i="20"/>
  <c r="M60" i="20"/>
  <c r="L60" i="20"/>
  <c r="K60" i="20"/>
  <c r="AT59" i="20"/>
  <c r="AS59" i="20"/>
  <c r="AR59" i="20"/>
  <c r="AQ59" i="20"/>
  <c r="AP59" i="20"/>
  <c r="AO59" i="20"/>
  <c r="AN59" i="20"/>
  <c r="AM59" i="20"/>
  <c r="AL59" i="20"/>
  <c r="AK59" i="20"/>
  <c r="AJ59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S59" i="20"/>
  <c r="R59" i="20"/>
  <c r="Q59" i="20"/>
  <c r="P59" i="20"/>
  <c r="O59" i="20"/>
  <c r="N59" i="20"/>
  <c r="M59" i="20"/>
  <c r="L59" i="20"/>
  <c r="K59" i="20"/>
  <c r="AV59" i="20" s="1"/>
  <c r="AT58" i="20"/>
  <c r="AS58" i="20"/>
  <c r="AR58" i="20"/>
  <c r="AQ58" i="20"/>
  <c r="AP58" i="20"/>
  <c r="AO58" i="20"/>
  <c r="AN58" i="20"/>
  <c r="AM58" i="20"/>
  <c r="AL58" i="20"/>
  <c r="AK58" i="20"/>
  <c r="AJ58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AT57" i="20"/>
  <c r="AS57" i="20"/>
  <c r="AR57" i="20"/>
  <c r="AQ57" i="20"/>
  <c r="AP57" i="20"/>
  <c r="AO57" i="20"/>
  <c r="AN57" i="20"/>
  <c r="AM57" i="20"/>
  <c r="AL57" i="20"/>
  <c r="AK57" i="20"/>
  <c r="AJ57" i="20"/>
  <c r="AI57" i="20"/>
  <c r="AH57" i="20"/>
  <c r="AG57" i="20"/>
  <c r="AF57" i="20"/>
  <c r="AE57" i="20"/>
  <c r="AD57" i="20"/>
  <c r="AC57" i="20"/>
  <c r="AB57" i="20"/>
  <c r="AA57" i="20"/>
  <c r="Z57" i="20"/>
  <c r="Y57" i="20"/>
  <c r="X57" i="20"/>
  <c r="W57" i="20"/>
  <c r="V57" i="20"/>
  <c r="U57" i="20"/>
  <c r="T57" i="20"/>
  <c r="S57" i="20"/>
  <c r="R57" i="20"/>
  <c r="Q57" i="20"/>
  <c r="P57" i="20"/>
  <c r="O57" i="20"/>
  <c r="N57" i="20"/>
  <c r="M57" i="20"/>
  <c r="L57" i="20"/>
  <c r="K57" i="20"/>
  <c r="AV57" i="20" s="1"/>
  <c r="AT56" i="20"/>
  <c r="AS56" i="20"/>
  <c r="AR56" i="20"/>
  <c r="AQ56" i="20"/>
  <c r="AP56" i="20"/>
  <c r="AO56" i="20"/>
  <c r="AN56" i="20"/>
  <c r="AM56" i="20"/>
  <c r="AL56" i="20"/>
  <c r="AK56" i="20"/>
  <c r="AJ56" i="20"/>
  <c r="AI56" i="20"/>
  <c r="AH56" i="20"/>
  <c r="AG56" i="20"/>
  <c r="AF56" i="20"/>
  <c r="AE56" i="20"/>
  <c r="AV56" i="20" s="1"/>
  <c r="AD56" i="20"/>
  <c r="AC56" i="20"/>
  <c r="AB56" i="20"/>
  <c r="AA56" i="20"/>
  <c r="Z56" i="20"/>
  <c r="Y56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K56" i="20"/>
  <c r="AT55" i="20"/>
  <c r="AS55" i="20"/>
  <c r="AR55" i="20"/>
  <c r="AQ55" i="20"/>
  <c r="AP55" i="20"/>
  <c r="AO55" i="20"/>
  <c r="AN55" i="20"/>
  <c r="AM55" i="20"/>
  <c r="AL55" i="20"/>
  <c r="AK55" i="20"/>
  <c r="AJ55" i="20"/>
  <c r="AI55" i="20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AT54" i="20"/>
  <c r="AS54" i="20"/>
  <c r="AR54" i="20"/>
  <c r="AQ54" i="20"/>
  <c r="AP54" i="20"/>
  <c r="AO54" i="20"/>
  <c r="AN54" i="20"/>
  <c r="AM54" i="20"/>
  <c r="AL54" i="20"/>
  <c r="AK54" i="20"/>
  <c r="AJ54" i="20"/>
  <c r="AI54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AT53" i="20"/>
  <c r="AS53" i="20"/>
  <c r="AR53" i="20"/>
  <c r="AQ53" i="20"/>
  <c r="AP53" i="20"/>
  <c r="AO53" i="20"/>
  <c r="AN53" i="20"/>
  <c r="AM53" i="20"/>
  <c r="AL53" i="20"/>
  <c r="AK53" i="20"/>
  <c r="AJ53" i="20"/>
  <c r="AI53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AV53" i="20" s="1"/>
  <c r="AT52" i="20"/>
  <c r="AS52" i="20"/>
  <c r="AR52" i="20"/>
  <c r="AQ52" i="20"/>
  <c r="AP52" i="20"/>
  <c r="AO52" i="20"/>
  <c r="AN52" i="20"/>
  <c r="AM52" i="20"/>
  <c r="AL52" i="20"/>
  <c r="AK52" i="20"/>
  <c r="AJ52" i="20"/>
  <c r="AI52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D52" i="20"/>
  <c r="D53" i="20" s="1"/>
  <c r="D54" i="20" s="1"/>
  <c r="D55" i="20" s="1"/>
  <c r="D56" i="20" s="1"/>
  <c r="D57" i="20" s="1"/>
  <c r="D58" i="20" s="1"/>
  <c r="D59" i="20" s="1"/>
  <c r="D60" i="20" s="1"/>
  <c r="D61" i="20" s="1"/>
  <c r="AT51" i="20"/>
  <c r="AS51" i="20"/>
  <c r="AR51" i="20"/>
  <c r="AQ51" i="20"/>
  <c r="AP51" i="20"/>
  <c r="AO51" i="20"/>
  <c r="AN51" i="20"/>
  <c r="AM51" i="20"/>
  <c r="AL51" i="20"/>
  <c r="AK51" i="20"/>
  <c r="AJ51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AT50" i="20"/>
  <c r="AS50" i="20"/>
  <c r="AR50" i="20"/>
  <c r="AQ50" i="20"/>
  <c r="AP50" i="20"/>
  <c r="AO50" i="20"/>
  <c r="AN50" i="20"/>
  <c r="AM50" i="20"/>
  <c r="AL50" i="20"/>
  <c r="AK50" i="20"/>
  <c r="AJ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AV50" i="20" s="1"/>
  <c r="AT49" i="20"/>
  <c r="AS49" i="20"/>
  <c r="AR49" i="20"/>
  <c r="AQ49" i="20"/>
  <c r="AP49" i="20"/>
  <c r="AO49" i="20"/>
  <c r="AN49" i="20"/>
  <c r="AM49" i="20"/>
  <c r="AL49" i="20"/>
  <c r="AK49" i="20"/>
  <c r="AJ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E49" i="20"/>
  <c r="E50" i="20" s="1"/>
  <c r="E51" i="20" s="1"/>
  <c r="E52" i="20" s="1"/>
  <c r="E53" i="20" s="1"/>
  <c r="E54" i="20" s="1"/>
  <c r="E55" i="20" s="1"/>
  <c r="E56" i="20" s="1"/>
  <c r="E57" i="20" s="1"/>
  <c r="E58" i="20" s="1"/>
  <c r="E59" i="20" s="1"/>
  <c r="E60" i="20" s="1"/>
  <c r="E61" i="20" s="1"/>
  <c r="AT48" i="20"/>
  <c r="AS48" i="20"/>
  <c r="AR48" i="20"/>
  <c r="AQ48" i="20"/>
  <c r="AP48" i="20"/>
  <c r="AO48" i="20"/>
  <c r="AN48" i="20"/>
  <c r="AM48" i="20"/>
  <c r="AL48" i="20"/>
  <c r="AK48" i="20"/>
  <c r="AJ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AV48" i="20" s="1"/>
  <c r="K48" i="20"/>
  <c r="D48" i="20"/>
  <c r="D49" i="20" s="1"/>
  <c r="D50" i="20" s="1"/>
  <c r="D51" i="20" s="1"/>
  <c r="AT47" i="20"/>
  <c r="AS47" i="20"/>
  <c r="AR47" i="20"/>
  <c r="AQ47" i="20"/>
  <c r="AP47" i="20"/>
  <c r="AO47" i="20"/>
  <c r="AN47" i="20"/>
  <c r="AM47" i="20"/>
  <c r="AL47" i="20"/>
  <c r="AK47" i="20"/>
  <c r="AJ47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AV47" i="20" s="1"/>
  <c r="G47" i="20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F47" i="20"/>
  <c r="F48" i="20" s="1"/>
  <c r="F49" i="20" s="1"/>
  <c r="F50" i="20" s="1"/>
  <c r="F51" i="20" s="1"/>
  <c r="F52" i="20" s="1"/>
  <c r="F53" i="20" s="1"/>
  <c r="F54" i="20" s="1"/>
  <c r="F55" i="20" s="1"/>
  <c r="F56" i="20" s="1"/>
  <c r="F57" i="20" s="1"/>
  <c r="F58" i="20" s="1"/>
  <c r="F59" i="20" s="1"/>
  <c r="F60" i="20" s="1"/>
  <c r="F61" i="20" s="1"/>
  <c r="E47" i="20"/>
  <c r="E48" i="20" s="1"/>
  <c r="D47" i="20"/>
  <c r="B47" i="20"/>
  <c r="AT46" i="20"/>
  <c r="AS46" i="20"/>
  <c r="AR46" i="20"/>
  <c r="AQ46" i="20"/>
  <c r="AP46" i="20"/>
  <c r="AO46" i="20"/>
  <c r="AN46" i="20"/>
  <c r="AM46" i="20"/>
  <c r="AL46" i="20"/>
  <c r="AK46" i="20"/>
  <c r="AJ46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AT45" i="20"/>
  <c r="AS45" i="20"/>
  <c r="AR45" i="20"/>
  <c r="AQ45" i="20"/>
  <c r="AP45" i="20"/>
  <c r="AO45" i="20"/>
  <c r="AN45" i="20"/>
  <c r="AM45" i="20"/>
  <c r="AL45" i="20"/>
  <c r="AK45" i="20"/>
  <c r="AJ45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AV45" i="20" s="1"/>
  <c r="AT44" i="20"/>
  <c r="AS44" i="20"/>
  <c r="AR44" i="20"/>
  <c r="AQ44" i="20"/>
  <c r="AP44" i="20"/>
  <c r="AO44" i="20"/>
  <c r="AN44" i="20"/>
  <c r="AM44" i="20"/>
  <c r="AL44" i="20"/>
  <c r="AK44" i="20"/>
  <c r="AJ44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AV44" i="20" s="1"/>
  <c r="AT43" i="20"/>
  <c r="AS43" i="20"/>
  <c r="AR43" i="20"/>
  <c r="AQ43" i="20"/>
  <c r="AP43" i="20"/>
  <c r="AO43" i="20"/>
  <c r="AN43" i="20"/>
  <c r="AM43" i="20"/>
  <c r="AL43" i="20"/>
  <c r="AK43" i="20"/>
  <c r="AJ43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AV43" i="20" s="1"/>
  <c r="AT42" i="20"/>
  <c r="AS42" i="20"/>
  <c r="AR42" i="20"/>
  <c r="AQ42" i="20"/>
  <c r="AP42" i="20"/>
  <c r="AO42" i="20"/>
  <c r="AN42" i="20"/>
  <c r="AM42" i="20"/>
  <c r="AL42" i="20"/>
  <c r="AK42" i="20"/>
  <c r="AJ42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AV42" i="20" s="1"/>
  <c r="G42" i="20"/>
  <c r="G43" i="20" s="1"/>
  <c r="G44" i="20" s="1"/>
  <c r="G45" i="20" s="1"/>
  <c r="F42" i="20"/>
  <c r="F43" i="20" s="1"/>
  <c r="F44" i="20" s="1"/>
  <c r="F45" i="20" s="1"/>
  <c r="E42" i="20"/>
  <c r="E43" i="20" s="1"/>
  <c r="E44" i="20" s="1"/>
  <c r="E45" i="20" s="1"/>
  <c r="D42" i="20"/>
  <c r="D43" i="20" s="1"/>
  <c r="D44" i="20" s="1"/>
  <c r="D45" i="20" s="1"/>
  <c r="B42" i="20"/>
  <c r="B43" i="20" s="1"/>
  <c r="AT41" i="20"/>
  <c r="AS41" i="20"/>
  <c r="AR41" i="20"/>
  <c r="AQ41" i="20"/>
  <c r="AP41" i="20"/>
  <c r="AO41" i="20"/>
  <c r="AN41" i="20"/>
  <c r="AM41" i="20"/>
  <c r="AL41" i="20"/>
  <c r="AK41" i="20"/>
  <c r="AJ41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98" i="20"/>
  <c r="AT40" i="20"/>
  <c r="AS40" i="20"/>
  <c r="AR40" i="20"/>
  <c r="AQ40" i="20"/>
  <c r="AP40" i="20"/>
  <c r="AO40" i="20"/>
  <c r="AN40" i="20"/>
  <c r="AM40" i="20"/>
  <c r="AL40" i="20"/>
  <c r="AK40" i="20"/>
  <c r="AJ40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AT39" i="20"/>
  <c r="AS39" i="20"/>
  <c r="AR39" i="20"/>
  <c r="AQ39" i="20"/>
  <c r="AP39" i="20"/>
  <c r="AO39" i="20"/>
  <c r="AN39" i="20"/>
  <c r="AM39" i="20"/>
  <c r="AL39" i="20"/>
  <c r="AK39" i="20"/>
  <c r="AJ39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E39" i="20"/>
  <c r="E40" i="20" s="1"/>
  <c r="AT38" i="20"/>
  <c r="AS38" i="20"/>
  <c r="AR38" i="20"/>
  <c r="AQ38" i="20"/>
  <c r="AP38" i="20"/>
  <c r="AO38" i="20"/>
  <c r="AN38" i="20"/>
  <c r="AM38" i="20"/>
  <c r="AL38" i="20"/>
  <c r="AK38" i="20"/>
  <c r="AJ38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E38" i="20"/>
  <c r="AT37" i="20"/>
  <c r="AS37" i="20"/>
  <c r="AR37" i="20"/>
  <c r="AQ37" i="20"/>
  <c r="AP37" i="20"/>
  <c r="AO37" i="20"/>
  <c r="AN37" i="20"/>
  <c r="AM37" i="20"/>
  <c r="AL37" i="20"/>
  <c r="AK37" i="20"/>
  <c r="AJ37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G37" i="20"/>
  <c r="G38" i="20" s="1"/>
  <c r="G39" i="20" s="1"/>
  <c r="G40" i="20" s="1"/>
  <c r="F37" i="20"/>
  <c r="F38" i="20" s="1"/>
  <c r="F39" i="20" s="1"/>
  <c r="F40" i="20" s="1"/>
  <c r="E37" i="20"/>
  <c r="D37" i="20"/>
  <c r="B37" i="20"/>
  <c r="AT36" i="20"/>
  <c r="AS36" i="20"/>
  <c r="AR36" i="20"/>
  <c r="AQ36" i="20"/>
  <c r="AP36" i="20"/>
  <c r="AO36" i="20"/>
  <c r="AN36" i="20"/>
  <c r="AM36" i="20"/>
  <c r="AL36" i="20"/>
  <c r="AK36" i="20"/>
  <c r="AJ36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93" i="20"/>
  <c r="AT35" i="20"/>
  <c r="AS35" i="20"/>
  <c r="AR35" i="20"/>
  <c r="AQ35" i="20"/>
  <c r="AP35" i="20"/>
  <c r="AO35" i="20"/>
  <c r="AN35" i="20"/>
  <c r="AM35" i="20"/>
  <c r="AL35" i="20"/>
  <c r="AK35" i="20"/>
  <c r="AJ35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AT34" i="20"/>
  <c r="AS34" i="20"/>
  <c r="AR34" i="20"/>
  <c r="AQ34" i="20"/>
  <c r="AP34" i="20"/>
  <c r="AO34" i="20"/>
  <c r="AN34" i="20"/>
  <c r="AM34" i="20"/>
  <c r="AL34" i="20"/>
  <c r="AK34" i="20"/>
  <c r="AJ34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AT33" i="20"/>
  <c r="AS33" i="20"/>
  <c r="AR33" i="20"/>
  <c r="AQ33" i="20"/>
  <c r="AP33" i="20"/>
  <c r="AO33" i="20"/>
  <c r="AN33" i="20"/>
  <c r="AM33" i="20"/>
  <c r="AL33" i="20"/>
  <c r="AK33" i="20"/>
  <c r="AJ33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AT32" i="20"/>
  <c r="AS32" i="20"/>
  <c r="AR32" i="20"/>
  <c r="AQ32" i="20"/>
  <c r="AP32" i="20"/>
  <c r="AO32" i="20"/>
  <c r="AN32" i="20"/>
  <c r="AM32" i="20"/>
  <c r="AL32" i="20"/>
  <c r="AK32" i="20"/>
  <c r="AJ32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G32" i="20"/>
  <c r="G33" i="20" s="1"/>
  <c r="G34" i="20" s="1"/>
  <c r="G35" i="20" s="1"/>
  <c r="F32" i="20"/>
  <c r="F33" i="20" s="1"/>
  <c r="F34" i="20" s="1"/>
  <c r="F35" i="20" s="1"/>
  <c r="E32" i="20"/>
  <c r="E33" i="20" s="1"/>
  <c r="E34" i="20" s="1"/>
  <c r="E35" i="20" s="1"/>
  <c r="D32" i="20"/>
  <c r="D33" i="20" s="1"/>
  <c r="D34" i="20" s="1"/>
  <c r="D35" i="20" s="1"/>
  <c r="B32" i="20"/>
  <c r="AT31" i="20"/>
  <c r="AS31" i="20"/>
  <c r="AR31" i="20"/>
  <c r="AQ31" i="20"/>
  <c r="AP31" i="20"/>
  <c r="AO31" i="20"/>
  <c r="AN31" i="20"/>
  <c r="AM31" i="20"/>
  <c r="AL31" i="20"/>
  <c r="AK31" i="20"/>
  <c r="AJ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S31" i="20"/>
  <c r="R31" i="20"/>
  <c r="Q31" i="20"/>
  <c r="P31" i="20"/>
  <c r="O31" i="20"/>
  <c r="N31" i="20"/>
  <c r="M31" i="20"/>
  <c r="L31" i="20"/>
  <c r="K31" i="20"/>
  <c r="J88" i="20"/>
  <c r="AT30" i="20"/>
  <c r="AS30" i="20"/>
  <c r="AR30" i="20"/>
  <c r="AQ30" i="20"/>
  <c r="AP30" i="20"/>
  <c r="AO30" i="20"/>
  <c r="AN30" i="20"/>
  <c r="AM30" i="20"/>
  <c r="AL30" i="20"/>
  <c r="AK30" i="20"/>
  <c r="AJ30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AT29" i="20"/>
  <c r="AS29" i="20"/>
  <c r="AR29" i="20"/>
  <c r="AQ29" i="20"/>
  <c r="AP29" i="20"/>
  <c r="AO29" i="20"/>
  <c r="AN29" i="20"/>
  <c r="AM29" i="20"/>
  <c r="AL29" i="20"/>
  <c r="AK29" i="20"/>
  <c r="AJ29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AT28" i="20"/>
  <c r="AS28" i="20"/>
  <c r="AR28" i="20"/>
  <c r="AQ28" i="20"/>
  <c r="AP28" i="20"/>
  <c r="AO28" i="20"/>
  <c r="AN28" i="20"/>
  <c r="AM28" i="20"/>
  <c r="AL28" i="20"/>
  <c r="AK28" i="20"/>
  <c r="AJ28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D28" i="20"/>
  <c r="D29" i="20" s="1"/>
  <c r="D30" i="20" s="1"/>
  <c r="AT27" i="20"/>
  <c r="AS27" i="20"/>
  <c r="AR27" i="20"/>
  <c r="AQ27" i="20"/>
  <c r="AP27" i="20"/>
  <c r="AO27" i="20"/>
  <c r="AN27" i="20"/>
  <c r="AM27" i="20"/>
  <c r="AL27" i="20"/>
  <c r="AK27" i="20"/>
  <c r="AJ27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K27" i="20"/>
  <c r="G27" i="20"/>
  <c r="G28" i="20" s="1"/>
  <c r="G29" i="20" s="1"/>
  <c r="G30" i="20" s="1"/>
  <c r="F27" i="20"/>
  <c r="F28" i="20" s="1"/>
  <c r="F29" i="20" s="1"/>
  <c r="F30" i="20" s="1"/>
  <c r="E27" i="20"/>
  <c r="D27" i="20"/>
  <c r="B27" i="20"/>
  <c r="AU26" i="20"/>
  <c r="AT26" i="20"/>
  <c r="AS26" i="20"/>
  <c r="AR26" i="20"/>
  <c r="AQ26" i="20"/>
  <c r="AP26" i="20"/>
  <c r="AO26" i="20"/>
  <c r="AN26" i="20"/>
  <c r="AM26" i="20"/>
  <c r="AL26" i="20"/>
  <c r="AK26" i="20"/>
  <c r="AJ26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AZ26" i="20" s="1"/>
  <c r="L26" i="20"/>
  <c r="AY26" i="20" s="1"/>
  <c r="K26" i="20"/>
  <c r="AT25" i="20"/>
  <c r="AS25" i="20"/>
  <c r="AR25" i="20"/>
  <c r="AQ25" i="20"/>
  <c r="AP25" i="20"/>
  <c r="AO25" i="20"/>
  <c r="AN25" i="20"/>
  <c r="AM25" i="20"/>
  <c r="AL25" i="20"/>
  <c r="AK25" i="20"/>
  <c r="AJ25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S25" i="20"/>
  <c r="N25" i="20"/>
  <c r="M25" i="20"/>
  <c r="L25" i="20"/>
  <c r="K25" i="20"/>
  <c r="AT24" i="20"/>
  <c r="AS24" i="20"/>
  <c r="AR24" i="20"/>
  <c r="AQ24" i="20"/>
  <c r="AP24" i="20"/>
  <c r="AO24" i="20"/>
  <c r="AN24" i="20"/>
  <c r="AM24" i="20"/>
  <c r="AL24" i="20"/>
  <c r="AK24" i="20"/>
  <c r="AJ24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N24" i="20"/>
  <c r="M24" i="20"/>
  <c r="L24" i="20"/>
  <c r="K24" i="20"/>
  <c r="AT23" i="20"/>
  <c r="AS23" i="20"/>
  <c r="AR23" i="20"/>
  <c r="AQ23" i="20"/>
  <c r="AP23" i="20"/>
  <c r="AO23" i="20"/>
  <c r="AN23" i="20"/>
  <c r="AM23" i="20"/>
  <c r="AL23" i="20"/>
  <c r="AK23" i="20"/>
  <c r="AJ23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L23" i="20"/>
  <c r="K23" i="20"/>
  <c r="AV23" i="20" s="1"/>
  <c r="J23" i="20"/>
  <c r="I23" i="20"/>
  <c r="H23" i="20"/>
  <c r="G23" i="20"/>
  <c r="G24" i="20" s="1"/>
  <c r="G25" i="20" s="1"/>
  <c r="F23" i="20"/>
  <c r="E23" i="20"/>
  <c r="E24" i="20" s="1"/>
  <c r="E25" i="20" s="1"/>
  <c r="D23" i="20"/>
  <c r="C23" i="20"/>
  <c r="B23" i="20"/>
  <c r="B24" i="20" s="1"/>
  <c r="AT22" i="20"/>
  <c r="AS22" i="20"/>
  <c r="AR22" i="20"/>
  <c r="AQ22" i="20"/>
  <c r="AP22" i="20"/>
  <c r="AO22" i="20"/>
  <c r="AN22" i="20"/>
  <c r="AM22" i="20"/>
  <c r="AL22" i="20"/>
  <c r="AK22" i="20"/>
  <c r="AJ22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C22" i="20"/>
  <c r="AU22" i="20" s="1"/>
  <c r="B22" i="20"/>
  <c r="BA22" i="20" s="1"/>
  <c r="AT21" i="20"/>
  <c r="AS21" i="20"/>
  <c r="AR21" i="20"/>
  <c r="AQ21" i="20"/>
  <c r="AP21" i="20"/>
  <c r="AO21" i="20"/>
  <c r="AN21" i="20"/>
  <c r="AM21" i="20"/>
  <c r="AL21" i="20"/>
  <c r="AK21" i="20"/>
  <c r="AJ21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C21" i="20"/>
  <c r="B21" i="20"/>
  <c r="AT20" i="20"/>
  <c r="AS20" i="20"/>
  <c r="AR20" i="20"/>
  <c r="AQ20" i="20"/>
  <c r="AP20" i="20"/>
  <c r="AO20" i="20"/>
  <c r="AN20" i="20"/>
  <c r="AM20" i="20"/>
  <c r="AL20" i="20"/>
  <c r="AK20" i="20"/>
  <c r="AJ20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B20" i="20"/>
  <c r="AT19" i="20"/>
  <c r="AS19" i="20"/>
  <c r="AR19" i="20"/>
  <c r="AQ19" i="20"/>
  <c r="AP19" i="20"/>
  <c r="AO19" i="20"/>
  <c r="AN19" i="20"/>
  <c r="AM19" i="20"/>
  <c r="AL19" i="20"/>
  <c r="AK19" i="20"/>
  <c r="AJ19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S19" i="20"/>
  <c r="R19" i="20"/>
  <c r="Q19" i="20"/>
  <c r="P19" i="20"/>
  <c r="O19" i="20"/>
  <c r="N19" i="20"/>
  <c r="M19" i="20"/>
  <c r="L19" i="20"/>
  <c r="K19" i="20"/>
  <c r="AV19" i="20" s="1"/>
  <c r="J19" i="20"/>
  <c r="I19" i="20"/>
  <c r="H19" i="20"/>
  <c r="G19" i="20"/>
  <c r="F19" i="20"/>
  <c r="E19" i="20"/>
  <c r="D19" i="20"/>
  <c r="C19" i="20"/>
  <c r="B19" i="20"/>
  <c r="AT18" i="20"/>
  <c r="AS18" i="20"/>
  <c r="AR18" i="20"/>
  <c r="AQ18" i="20"/>
  <c r="AP18" i="20"/>
  <c r="AO18" i="20"/>
  <c r="AN18" i="20"/>
  <c r="AM18" i="20"/>
  <c r="AL18" i="20"/>
  <c r="AK18" i="20"/>
  <c r="AJ18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AU18" i="20" s="1"/>
  <c r="B18" i="20"/>
  <c r="BA18" i="20" s="1"/>
  <c r="AT17" i="20"/>
  <c r="AS17" i="20"/>
  <c r="AR17" i="20"/>
  <c r="AQ17" i="20"/>
  <c r="AP17" i="20"/>
  <c r="AO17" i="20"/>
  <c r="AN17" i="20"/>
  <c r="AM17" i="20"/>
  <c r="AL17" i="20"/>
  <c r="AK17" i="20"/>
  <c r="AJ17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AV17" i="20" s="1"/>
  <c r="J17" i="20"/>
  <c r="I17" i="20"/>
  <c r="H17" i="20"/>
  <c r="G17" i="20"/>
  <c r="F17" i="20"/>
  <c r="E17" i="20"/>
  <c r="D17" i="20"/>
  <c r="C17" i="20"/>
  <c r="B17" i="20"/>
  <c r="AT16" i="20"/>
  <c r="AS16" i="20"/>
  <c r="AR16" i="20"/>
  <c r="AQ16" i="20"/>
  <c r="AP16" i="20"/>
  <c r="AO16" i="20"/>
  <c r="AN16" i="20"/>
  <c r="AM16" i="20"/>
  <c r="AL16" i="20"/>
  <c r="AK16" i="20"/>
  <c r="AJ16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B16" i="20"/>
  <c r="AT15" i="20"/>
  <c r="AS15" i="20"/>
  <c r="AR15" i="20"/>
  <c r="AQ15" i="20"/>
  <c r="AP15" i="20"/>
  <c r="AO15" i="20"/>
  <c r="AN15" i="20"/>
  <c r="AM15" i="20"/>
  <c r="AL15" i="20"/>
  <c r="AK15" i="20"/>
  <c r="AJ15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B15" i="20"/>
  <c r="AT14" i="20"/>
  <c r="AS14" i="20"/>
  <c r="AR14" i="20"/>
  <c r="AQ14" i="20"/>
  <c r="AP14" i="20"/>
  <c r="AO14" i="20"/>
  <c r="AN14" i="20"/>
  <c r="AM14" i="20"/>
  <c r="AL14" i="20"/>
  <c r="AK14" i="20"/>
  <c r="AJ14" i="20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AV14" i="20" s="1"/>
  <c r="J14" i="20"/>
  <c r="I14" i="20"/>
  <c r="H14" i="20"/>
  <c r="G14" i="20"/>
  <c r="F14" i="20"/>
  <c r="E14" i="20"/>
  <c r="D14" i="20"/>
  <c r="C14" i="20"/>
  <c r="B14" i="20"/>
  <c r="AT13" i="20"/>
  <c r="AS13" i="20"/>
  <c r="AR13" i="20"/>
  <c r="AQ13" i="20"/>
  <c r="AP13" i="20"/>
  <c r="AO13" i="20"/>
  <c r="AN13" i="20"/>
  <c r="AM13" i="20"/>
  <c r="AL13" i="20"/>
  <c r="AK13" i="20"/>
  <c r="AJ13" i="20"/>
  <c r="AI13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AV13" i="20" s="1"/>
  <c r="J13" i="20"/>
  <c r="I13" i="20"/>
  <c r="H13" i="20"/>
  <c r="G13" i="20"/>
  <c r="F13" i="20"/>
  <c r="E13" i="20"/>
  <c r="D13" i="20"/>
  <c r="C13" i="20"/>
  <c r="AU13" i="20" s="1"/>
  <c r="B13" i="20"/>
  <c r="AT12" i="20"/>
  <c r="AS12" i="20"/>
  <c r="AR12" i="20"/>
  <c r="AQ12" i="20"/>
  <c r="AP12" i="20"/>
  <c r="AO12" i="20"/>
  <c r="AN12" i="20"/>
  <c r="AM12" i="20"/>
  <c r="AL12" i="20"/>
  <c r="AK12" i="20"/>
  <c r="AJ12" i="20"/>
  <c r="AI12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AV12" i="20" s="1"/>
  <c r="K12" i="20"/>
  <c r="J12" i="20"/>
  <c r="I12" i="20"/>
  <c r="H12" i="20"/>
  <c r="G12" i="20"/>
  <c r="F12" i="20"/>
  <c r="E12" i="20"/>
  <c r="D12" i="20"/>
  <c r="BA12" i="20" s="1"/>
  <c r="C12" i="20"/>
  <c r="B12" i="20"/>
  <c r="AT11" i="20"/>
  <c r="AS11" i="20"/>
  <c r="AR11" i="20"/>
  <c r="AQ11" i="20"/>
  <c r="AP11" i="20"/>
  <c r="AO11" i="20"/>
  <c r="AN11" i="20"/>
  <c r="AM11" i="20"/>
  <c r="AL11" i="20"/>
  <c r="AK11" i="20"/>
  <c r="AJ11" i="20"/>
  <c r="AI11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BA11" i="20" s="1"/>
  <c r="D11" i="20"/>
  <c r="C11" i="20"/>
  <c r="B11" i="20"/>
  <c r="AT10" i="20"/>
  <c r="AS10" i="20"/>
  <c r="AR10" i="20"/>
  <c r="AQ10" i="20"/>
  <c r="AP10" i="20"/>
  <c r="AO10" i="20"/>
  <c r="AN10" i="20"/>
  <c r="AM10" i="20"/>
  <c r="AL10" i="20"/>
  <c r="AK10" i="20"/>
  <c r="AJ10" i="20"/>
  <c r="AI10" i="20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AV10" i="20" s="1"/>
  <c r="J10" i="20"/>
  <c r="I10" i="20"/>
  <c r="H10" i="20"/>
  <c r="G10" i="20"/>
  <c r="F10" i="20"/>
  <c r="E10" i="20"/>
  <c r="D10" i="20"/>
  <c r="C10" i="20"/>
  <c r="B10" i="20"/>
  <c r="AT9" i="20"/>
  <c r="AS9" i="20"/>
  <c r="AR9" i="20"/>
  <c r="AQ9" i="20"/>
  <c r="AP9" i="20"/>
  <c r="AO9" i="20"/>
  <c r="AN9" i="20"/>
  <c r="AM9" i="20"/>
  <c r="AL9" i="20"/>
  <c r="AK9" i="20"/>
  <c r="AJ9" i="20"/>
  <c r="AI9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AV9" i="20" s="1"/>
  <c r="J9" i="20"/>
  <c r="I9" i="20"/>
  <c r="H9" i="20"/>
  <c r="G9" i="20"/>
  <c r="F9" i="20"/>
  <c r="E9" i="20"/>
  <c r="D9" i="20"/>
  <c r="C9" i="20"/>
  <c r="B9" i="20"/>
  <c r="AT8" i="20"/>
  <c r="AS8" i="20"/>
  <c r="AR8" i="20"/>
  <c r="AQ8" i="20"/>
  <c r="AP8" i="20"/>
  <c r="AO8" i="20"/>
  <c r="AN8" i="20"/>
  <c r="AM8" i="20"/>
  <c r="AL8" i="20"/>
  <c r="AK8" i="20"/>
  <c r="AJ8" i="20"/>
  <c r="AI8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C8" i="20"/>
  <c r="B8" i="20"/>
  <c r="AT7" i="20"/>
  <c r="AS7" i="20"/>
  <c r="AR7" i="20"/>
  <c r="AQ7" i="20"/>
  <c r="AP7" i="20"/>
  <c r="AO7" i="20"/>
  <c r="AN7" i="20"/>
  <c r="AM7" i="20"/>
  <c r="AL7" i="20"/>
  <c r="AK7" i="20"/>
  <c r="AJ7" i="20"/>
  <c r="AI7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B7" i="20"/>
  <c r="AT6" i="20"/>
  <c r="AS6" i="20"/>
  <c r="AR6" i="20"/>
  <c r="AQ6" i="20"/>
  <c r="AP6" i="20"/>
  <c r="AO6" i="20"/>
  <c r="AN6" i="20"/>
  <c r="AM6" i="20"/>
  <c r="AL6" i="20"/>
  <c r="AK6" i="20"/>
  <c r="AJ6" i="20"/>
  <c r="AI6" i="20"/>
  <c r="AH6" i="20"/>
  <c r="AG6" i="20"/>
  <c r="AF6" i="20"/>
  <c r="AE6" i="20"/>
  <c r="AD6" i="20"/>
  <c r="AC6" i="20"/>
  <c r="AB6" i="20"/>
  <c r="AA6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AV6" i="20" s="1"/>
  <c r="J6" i="20"/>
  <c r="I6" i="20"/>
  <c r="H6" i="20"/>
  <c r="G6" i="20"/>
  <c r="F6" i="20"/>
  <c r="E6" i="20"/>
  <c r="BA6" i="20" s="1"/>
  <c r="D6" i="20"/>
  <c r="C6" i="20"/>
  <c r="B6" i="20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AS7" i="17"/>
  <c r="AT7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AS8" i="17"/>
  <c r="AT8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AS9" i="17"/>
  <c r="AT9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AS10" i="17"/>
  <c r="AT10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AS11" i="17"/>
  <c r="AT11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AS12" i="17"/>
  <c r="AT12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AS13" i="17"/>
  <c r="AT13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AS14" i="17"/>
  <c r="AT14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AS15" i="17"/>
  <c r="AT15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AS16" i="17"/>
  <c r="AT16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AS17" i="17"/>
  <c r="AT17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AS18" i="17"/>
  <c r="AT18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AS19" i="17"/>
  <c r="AT19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AS20" i="17"/>
  <c r="AT20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AS21" i="17"/>
  <c r="AT21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AS22" i="17"/>
  <c r="AT22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AI23" i="17"/>
  <c r="AJ23" i="17"/>
  <c r="AK23" i="17"/>
  <c r="AL23" i="17"/>
  <c r="AM23" i="17"/>
  <c r="AN23" i="17"/>
  <c r="AO23" i="17"/>
  <c r="AP23" i="17"/>
  <c r="AQ23" i="17"/>
  <c r="AR23" i="17"/>
  <c r="AS23" i="17"/>
  <c r="AT23" i="17"/>
  <c r="K24" i="17"/>
  <c r="L24" i="17"/>
  <c r="M24" i="17"/>
  <c r="N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AS24" i="17"/>
  <c r="AT24" i="17"/>
  <c r="K25" i="17"/>
  <c r="L25" i="17"/>
  <c r="M25" i="17"/>
  <c r="N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AS25" i="17"/>
  <c r="AT25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AS26" i="17"/>
  <c r="AT26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AS27" i="17"/>
  <c r="AT27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AS28" i="17"/>
  <c r="AT28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AS29" i="17"/>
  <c r="AT29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AS30" i="17"/>
  <c r="AT30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AS31" i="17"/>
  <c r="AT31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AS32" i="17"/>
  <c r="AT32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AS33" i="17"/>
  <c r="AT33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AS34" i="17"/>
  <c r="AT34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AS35" i="17"/>
  <c r="AT35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AS36" i="17"/>
  <c r="AT36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AS37" i="17"/>
  <c r="AT37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AS38" i="17"/>
  <c r="AT38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AS39" i="17"/>
  <c r="AT39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AS40" i="17"/>
  <c r="AT40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AS41" i="17"/>
  <c r="AT41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AS42" i="17"/>
  <c r="AT42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R43" i="17"/>
  <c r="AS43" i="17"/>
  <c r="AT43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AS44" i="17"/>
  <c r="AT44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AS45" i="17"/>
  <c r="AT45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R46" i="17"/>
  <c r="AS46" i="17"/>
  <c r="AT46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AS47" i="17"/>
  <c r="AT47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AS48" i="17"/>
  <c r="AT48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R49" i="17"/>
  <c r="AS49" i="17"/>
  <c r="AT49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AS50" i="17"/>
  <c r="AT50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AS51" i="17"/>
  <c r="AT51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R52" i="17"/>
  <c r="AS52" i="17"/>
  <c r="AT52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AS53" i="17"/>
  <c r="AT53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AS54" i="17"/>
  <c r="AT54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R55" i="17"/>
  <c r="AS55" i="17"/>
  <c r="AT55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AS56" i="17"/>
  <c r="AT56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AS57" i="17"/>
  <c r="AT57" i="17"/>
  <c r="K58" i="17"/>
  <c r="L58" i="17"/>
  <c r="M58" i="17"/>
  <c r="N58" i="17"/>
  <c r="O58" i="17"/>
  <c r="P58" i="17"/>
  <c r="Q58" i="17"/>
  <c r="R58" i="17"/>
  <c r="S58" i="17"/>
  <c r="T58" i="17"/>
  <c r="U58" i="17"/>
  <c r="V58" i="17"/>
  <c r="W58" i="17"/>
  <c r="X58" i="17"/>
  <c r="Y58" i="17"/>
  <c r="Z58" i="17"/>
  <c r="AA58" i="17"/>
  <c r="AB58" i="17"/>
  <c r="AC58" i="17"/>
  <c r="AD58" i="17"/>
  <c r="AE58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R58" i="17"/>
  <c r="AS58" i="17"/>
  <c r="AT58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AS59" i="17"/>
  <c r="AT59" i="17"/>
  <c r="K60" i="17"/>
  <c r="L60" i="17"/>
  <c r="M60" i="17"/>
  <c r="N60" i="17"/>
  <c r="O60" i="17"/>
  <c r="P60" i="17"/>
  <c r="Q60" i="17"/>
  <c r="R60" i="17"/>
  <c r="S60" i="17"/>
  <c r="T60" i="17"/>
  <c r="U60" i="17"/>
  <c r="V60" i="17"/>
  <c r="W60" i="17"/>
  <c r="X60" i="17"/>
  <c r="Y60" i="17"/>
  <c r="Z60" i="17"/>
  <c r="AA60" i="17"/>
  <c r="AB60" i="17"/>
  <c r="AC60" i="17"/>
  <c r="AD60" i="17"/>
  <c r="AE60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R60" i="17"/>
  <c r="AS60" i="17"/>
  <c r="AT60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AS61" i="17"/>
  <c r="AT61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AI6" i="17"/>
  <c r="AJ6" i="17"/>
  <c r="AK6" i="17"/>
  <c r="AL6" i="17"/>
  <c r="AM6" i="17"/>
  <c r="AN6" i="17"/>
  <c r="AO6" i="17"/>
  <c r="AP6" i="17"/>
  <c r="AQ6" i="17"/>
  <c r="AR6" i="17"/>
  <c r="AS6" i="17"/>
  <c r="AT6" i="17"/>
  <c r="K6" i="17"/>
  <c r="B7" i="17"/>
  <c r="C7" i="17"/>
  <c r="D7" i="17"/>
  <c r="E7" i="17"/>
  <c r="F7" i="17"/>
  <c r="G7" i="17"/>
  <c r="H7" i="17"/>
  <c r="I7" i="17"/>
  <c r="J7" i="17"/>
  <c r="B8" i="17"/>
  <c r="C8" i="17"/>
  <c r="D8" i="17"/>
  <c r="E8" i="17"/>
  <c r="F8" i="17"/>
  <c r="G8" i="17"/>
  <c r="H8" i="17"/>
  <c r="I8" i="17"/>
  <c r="J8" i="17"/>
  <c r="B9" i="17"/>
  <c r="C9" i="17"/>
  <c r="D9" i="17"/>
  <c r="E9" i="17"/>
  <c r="F9" i="17"/>
  <c r="G9" i="17"/>
  <c r="H9" i="17"/>
  <c r="I9" i="17"/>
  <c r="J9" i="17"/>
  <c r="B10" i="17"/>
  <c r="C10" i="17"/>
  <c r="D10" i="17"/>
  <c r="E10" i="17"/>
  <c r="F10" i="17"/>
  <c r="G10" i="17"/>
  <c r="H10" i="17"/>
  <c r="I10" i="17"/>
  <c r="J10" i="17"/>
  <c r="B11" i="17"/>
  <c r="C11" i="17"/>
  <c r="D11" i="17"/>
  <c r="E11" i="17"/>
  <c r="F11" i="17"/>
  <c r="G11" i="17"/>
  <c r="H11" i="17"/>
  <c r="I11" i="17"/>
  <c r="J11" i="17"/>
  <c r="B12" i="17"/>
  <c r="C12" i="17"/>
  <c r="D12" i="17"/>
  <c r="E12" i="17"/>
  <c r="F12" i="17"/>
  <c r="G12" i="17"/>
  <c r="H12" i="17"/>
  <c r="I12" i="17"/>
  <c r="J12" i="17"/>
  <c r="B13" i="17"/>
  <c r="C13" i="17"/>
  <c r="D13" i="17"/>
  <c r="E13" i="17"/>
  <c r="F13" i="17"/>
  <c r="G13" i="17"/>
  <c r="H13" i="17"/>
  <c r="I13" i="17"/>
  <c r="J13" i="17"/>
  <c r="B14" i="17"/>
  <c r="C14" i="17"/>
  <c r="D14" i="17"/>
  <c r="E14" i="17"/>
  <c r="F14" i="17"/>
  <c r="G14" i="17"/>
  <c r="H14" i="17"/>
  <c r="I14" i="17"/>
  <c r="J14" i="17"/>
  <c r="B15" i="17"/>
  <c r="C15" i="17"/>
  <c r="D15" i="17"/>
  <c r="E15" i="17"/>
  <c r="F15" i="17"/>
  <c r="G15" i="17"/>
  <c r="H15" i="17"/>
  <c r="I15" i="17"/>
  <c r="J15" i="17"/>
  <c r="B16" i="17"/>
  <c r="C16" i="17"/>
  <c r="D16" i="17"/>
  <c r="E16" i="17"/>
  <c r="F16" i="17"/>
  <c r="G16" i="17"/>
  <c r="H16" i="17"/>
  <c r="I16" i="17"/>
  <c r="J16" i="17"/>
  <c r="B17" i="17"/>
  <c r="C17" i="17"/>
  <c r="D17" i="17"/>
  <c r="E17" i="17"/>
  <c r="F17" i="17"/>
  <c r="G17" i="17"/>
  <c r="H17" i="17"/>
  <c r="I17" i="17"/>
  <c r="J17" i="17"/>
  <c r="B18" i="17"/>
  <c r="C18" i="17"/>
  <c r="D18" i="17"/>
  <c r="E18" i="17"/>
  <c r="F18" i="17"/>
  <c r="G18" i="17"/>
  <c r="H18" i="17"/>
  <c r="I18" i="17"/>
  <c r="J18" i="17"/>
  <c r="B19" i="17"/>
  <c r="C19" i="17"/>
  <c r="D19" i="17"/>
  <c r="E19" i="17"/>
  <c r="F19" i="17"/>
  <c r="G19" i="17"/>
  <c r="H19" i="17"/>
  <c r="I19" i="17"/>
  <c r="J19" i="17"/>
  <c r="B20" i="17"/>
  <c r="C20" i="17"/>
  <c r="D20" i="17"/>
  <c r="E20" i="17"/>
  <c r="F20" i="17"/>
  <c r="G20" i="17"/>
  <c r="H20" i="17"/>
  <c r="I20" i="17"/>
  <c r="J20" i="17"/>
  <c r="B21" i="17"/>
  <c r="C21" i="17"/>
  <c r="D21" i="17"/>
  <c r="E21" i="17"/>
  <c r="F21" i="17"/>
  <c r="G21" i="17"/>
  <c r="H21" i="17"/>
  <c r="I21" i="17"/>
  <c r="J21" i="17"/>
  <c r="B22" i="17"/>
  <c r="C22" i="17"/>
  <c r="D22" i="17"/>
  <c r="E22" i="17"/>
  <c r="F22" i="17"/>
  <c r="G22" i="17"/>
  <c r="H22" i="17"/>
  <c r="I22" i="17"/>
  <c r="J22" i="17"/>
  <c r="B23" i="17"/>
  <c r="B24" i="17" s="1"/>
  <c r="B25" i="17" s="1"/>
  <c r="C25" i="17" s="1"/>
  <c r="C23" i="17"/>
  <c r="D23" i="17"/>
  <c r="D24" i="17" s="1"/>
  <c r="D25" i="17" s="1"/>
  <c r="E23" i="17"/>
  <c r="E24" i="17" s="1"/>
  <c r="E25" i="17" s="1"/>
  <c r="F23" i="17"/>
  <c r="G23" i="17"/>
  <c r="G24" i="17" s="1"/>
  <c r="G25" i="17" s="1"/>
  <c r="H23" i="17"/>
  <c r="I23" i="17"/>
  <c r="J23" i="17"/>
  <c r="C6" i="17"/>
  <c r="D6" i="17"/>
  <c r="E6" i="17"/>
  <c r="F6" i="17"/>
  <c r="G6" i="17"/>
  <c r="H6" i="17"/>
  <c r="I6" i="17"/>
  <c r="J6" i="17"/>
  <c r="B6" i="17"/>
  <c r="AU10" i="20" l="1"/>
  <c r="AZ19" i="20"/>
  <c r="AZ23" i="20"/>
  <c r="D24" i="20"/>
  <c r="D25" i="20" s="1"/>
  <c r="AX7" i="20"/>
  <c r="AV7" i="20"/>
  <c r="AX10" i="20"/>
  <c r="BA13" i="20"/>
  <c r="AX15" i="20"/>
  <c r="AV15" i="20"/>
  <c r="AV18" i="20"/>
  <c r="AV20" i="20"/>
  <c r="AX21" i="20"/>
  <c r="AV22" i="20"/>
  <c r="AU6" i="20"/>
  <c r="BA7" i="20"/>
  <c r="AX8" i="20"/>
  <c r="AV8" i="20"/>
  <c r="AU9" i="20"/>
  <c r="BA10" i="20"/>
  <c r="AU14" i="20"/>
  <c r="BA15" i="20"/>
  <c r="AX16" i="20"/>
  <c r="AV16" i="20"/>
  <c r="BA17" i="20"/>
  <c r="AZ21" i="20"/>
  <c r="AV21" i="20"/>
  <c r="BA21" i="20"/>
  <c r="B25" i="20"/>
  <c r="AZ18" i="20"/>
  <c r="AZ22" i="20"/>
  <c r="AX6" i="20"/>
  <c r="AX9" i="20"/>
  <c r="AX11" i="20"/>
  <c r="AV11" i="20"/>
  <c r="BA14" i="20"/>
  <c r="AX17" i="20"/>
  <c r="AX18" i="20"/>
  <c r="AU19" i="20"/>
  <c r="AX22" i="20"/>
  <c r="AU23" i="20"/>
  <c r="AZ36" i="20"/>
  <c r="AZ41" i="20"/>
  <c r="AY41" i="20"/>
  <c r="AX36" i="20"/>
  <c r="BA46" i="20"/>
  <c r="BA31" i="20"/>
  <c r="AU46" i="20"/>
  <c r="AY31" i="20"/>
  <c r="BA41" i="20"/>
  <c r="AY46" i="20"/>
  <c r="J104" i="20"/>
  <c r="AZ31" i="20"/>
  <c r="BA36" i="20"/>
  <c r="AU41" i="20"/>
  <c r="AZ46" i="20"/>
  <c r="AX26" i="20"/>
  <c r="AV32" i="20"/>
  <c r="AV37" i="20"/>
  <c r="AV38" i="20"/>
  <c r="AV54" i="20"/>
  <c r="AV55" i="20"/>
  <c r="AX31" i="20"/>
  <c r="AV39" i="20"/>
  <c r="AV40" i="20"/>
  <c r="AV52" i="20"/>
  <c r="BA26" i="20"/>
  <c r="AV51" i="20"/>
  <c r="AV34" i="20"/>
  <c r="AV35" i="20"/>
  <c r="AV28" i="20"/>
  <c r="AV30" i="20"/>
  <c r="AV27" i="20"/>
  <c r="AV29" i="20"/>
  <c r="AX27" i="20"/>
  <c r="AZ7" i="20"/>
  <c r="AZ11" i="20"/>
  <c r="AX12" i="20"/>
  <c r="AZ15" i="20"/>
  <c r="BA16" i="20"/>
  <c r="AV26" i="20"/>
  <c r="AZ8" i="20"/>
  <c r="BA8" i="20"/>
  <c r="AX13" i="20"/>
  <c r="AU7" i="20"/>
  <c r="AZ9" i="20"/>
  <c r="BA9" i="20"/>
  <c r="AU11" i="20"/>
  <c r="AZ13" i="20"/>
  <c r="AX14" i="20"/>
  <c r="AU15" i="20"/>
  <c r="BA20" i="20"/>
  <c r="AZ20" i="20"/>
  <c r="AU20" i="20"/>
  <c r="AZ12" i="20"/>
  <c r="AZ16" i="20"/>
  <c r="AY36" i="20"/>
  <c r="AV36" i="20"/>
  <c r="AZ6" i="20"/>
  <c r="AU8" i="20"/>
  <c r="AZ10" i="20"/>
  <c r="AU12" i="20"/>
  <c r="AZ14" i="20"/>
  <c r="AU16" i="20"/>
  <c r="AV33" i="20"/>
  <c r="D38" i="20"/>
  <c r="D39" i="20" s="1"/>
  <c r="D40" i="20" s="1"/>
  <c r="AU21" i="20"/>
  <c r="J63" i="20"/>
  <c r="AY6" i="20"/>
  <c r="J64" i="20"/>
  <c r="AY7" i="20"/>
  <c r="J65" i="20"/>
  <c r="AY8" i="20"/>
  <c r="BB8" i="20" s="1"/>
  <c r="J66" i="20"/>
  <c r="AY9" i="20"/>
  <c r="BB9" i="20" s="1"/>
  <c r="J67" i="20"/>
  <c r="AY10" i="20"/>
  <c r="J68" i="20"/>
  <c r="AY11" i="20"/>
  <c r="BB11" i="20" s="1"/>
  <c r="J69" i="20"/>
  <c r="AY12" i="20"/>
  <c r="J70" i="20"/>
  <c r="AY13" i="20"/>
  <c r="J71" i="20"/>
  <c r="AY14" i="20"/>
  <c r="J72" i="20"/>
  <c r="AY15" i="20"/>
  <c r="BB15" i="20" s="1"/>
  <c r="J73" i="20"/>
  <c r="AY16" i="20"/>
  <c r="BB16" i="20" s="1"/>
  <c r="J74" i="20"/>
  <c r="AY17" i="20"/>
  <c r="AZ17" i="20"/>
  <c r="AX19" i="20"/>
  <c r="BA19" i="20"/>
  <c r="AX23" i="20"/>
  <c r="BA23" i="20"/>
  <c r="E28" i="20"/>
  <c r="E29" i="20" s="1"/>
  <c r="E30" i="20" s="1"/>
  <c r="AV31" i="20"/>
  <c r="AX41" i="20"/>
  <c r="AV41" i="20"/>
  <c r="AU47" i="20"/>
  <c r="AU17" i="20"/>
  <c r="AX20" i="20"/>
  <c r="J84" i="20"/>
  <c r="AY27" i="20"/>
  <c r="B28" i="20"/>
  <c r="B33" i="20"/>
  <c r="J94" i="20"/>
  <c r="AY37" i="20"/>
  <c r="B38" i="20"/>
  <c r="AX46" i="20"/>
  <c r="AV46" i="20"/>
  <c r="AV49" i="20"/>
  <c r="J75" i="20"/>
  <c r="AY18" i="20"/>
  <c r="BB18" i="20" s="1"/>
  <c r="J76" i="20"/>
  <c r="AY19" i="20"/>
  <c r="J77" i="20"/>
  <c r="AY20" i="20"/>
  <c r="J78" i="20"/>
  <c r="AY21" i="20"/>
  <c r="BB21" i="20" s="1"/>
  <c r="J79" i="20"/>
  <c r="AY22" i="20"/>
  <c r="J80" i="20"/>
  <c r="AY23" i="20"/>
  <c r="AU27" i="20"/>
  <c r="AZ27" i="20"/>
  <c r="AU31" i="20"/>
  <c r="AU36" i="20"/>
  <c r="AU37" i="20"/>
  <c r="AZ37" i="20"/>
  <c r="B44" i="20"/>
  <c r="AV58" i="20"/>
  <c r="AV61" i="20"/>
  <c r="J103" i="20"/>
  <c r="B48" i="20"/>
  <c r="P24" i="4"/>
  <c r="Q24" i="4"/>
  <c r="R24" i="4"/>
  <c r="O24" i="4"/>
  <c r="BB10" i="20" l="1"/>
  <c r="BB6" i="20"/>
  <c r="Q25" i="4"/>
  <c r="Q24" i="20"/>
  <c r="Q24" i="17"/>
  <c r="P25" i="4"/>
  <c r="P24" i="17"/>
  <c r="P24" i="20"/>
  <c r="BB19" i="20"/>
  <c r="O25" i="4"/>
  <c r="O24" i="17"/>
  <c r="O24" i="20"/>
  <c r="AV24" i="20" s="1"/>
  <c r="BB17" i="20"/>
  <c r="C25" i="20"/>
  <c r="R25" i="4"/>
  <c r="R24" i="20"/>
  <c r="R24" i="17"/>
  <c r="BB22" i="20"/>
  <c r="BB7" i="20"/>
  <c r="C24" i="20"/>
  <c r="BB46" i="20"/>
  <c r="BB31" i="20"/>
  <c r="BB41" i="20"/>
  <c r="BB26" i="20"/>
  <c r="J89" i="20"/>
  <c r="AU32" i="20"/>
  <c r="BB36" i="20"/>
  <c r="BA27" i="20"/>
  <c r="BB27" i="20" s="1"/>
  <c r="J90" i="20"/>
  <c r="B34" i="20"/>
  <c r="BB12" i="20"/>
  <c r="AZ38" i="20"/>
  <c r="AU38" i="20"/>
  <c r="J95" i="20"/>
  <c r="B39" i="20"/>
  <c r="AY38" i="20"/>
  <c r="BA38" i="20"/>
  <c r="AX38" i="20"/>
  <c r="AY32" i="20"/>
  <c r="BB23" i="20"/>
  <c r="BB13" i="20"/>
  <c r="AU48" i="20"/>
  <c r="J105" i="20"/>
  <c r="B49" i="20"/>
  <c r="B45" i="20"/>
  <c r="BB20" i="20"/>
  <c r="AX32" i="20"/>
  <c r="BA32" i="20"/>
  <c r="AZ32" i="20"/>
  <c r="J85" i="20"/>
  <c r="AZ28" i="20"/>
  <c r="AU28" i="20"/>
  <c r="B29" i="20"/>
  <c r="AY28" i="20"/>
  <c r="BA28" i="20"/>
  <c r="AX28" i="20"/>
  <c r="BA37" i="20"/>
  <c r="AX37" i="20"/>
  <c r="BB14" i="20"/>
  <c r="J118" i="19"/>
  <c r="I118" i="19"/>
  <c r="I117" i="19"/>
  <c r="I116" i="19"/>
  <c r="I115" i="19"/>
  <c r="I114" i="19"/>
  <c r="J113" i="19"/>
  <c r="I113" i="19"/>
  <c r="I112" i="19"/>
  <c r="I111" i="19"/>
  <c r="I110" i="19"/>
  <c r="I109" i="19"/>
  <c r="J108" i="19"/>
  <c r="I108" i="19"/>
  <c r="I107" i="19"/>
  <c r="I106" i="19"/>
  <c r="I105" i="19"/>
  <c r="I104" i="19"/>
  <c r="J103" i="19"/>
  <c r="I103" i="19"/>
  <c r="I102" i="19"/>
  <c r="I101" i="19"/>
  <c r="I100" i="19"/>
  <c r="I99" i="19"/>
  <c r="J98" i="19"/>
  <c r="I98" i="19"/>
  <c r="I97" i="19"/>
  <c r="I96" i="19"/>
  <c r="I95" i="19"/>
  <c r="I94" i="19"/>
  <c r="J93" i="19"/>
  <c r="I93" i="19"/>
  <c r="I92" i="19"/>
  <c r="I91" i="19"/>
  <c r="I90" i="19"/>
  <c r="I89" i="19"/>
  <c r="I88" i="19"/>
  <c r="I87" i="19"/>
  <c r="I86" i="19"/>
  <c r="I85" i="19"/>
  <c r="I84" i="19"/>
  <c r="I83" i="19"/>
  <c r="I82" i="19"/>
  <c r="I81" i="19"/>
  <c r="I80" i="19"/>
  <c r="I79" i="19"/>
  <c r="I78" i="19"/>
  <c r="I77" i="19"/>
  <c r="I76" i="19"/>
  <c r="I75" i="19"/>
  <c r="I74" i="19"/>
  <c r="I73" i="19"/>
  <c r="I72" i="19"/>
  <c r="I71" i="19"/>
  <c r="I70" i="19"/>
  <c r="I69" i="19"/>
  <c r="I68" i="19"/>
  <c r="I67" i="19"/>
  <c r="I66" i="19"/>
  <c r="I65" i="19"/>
  <c r="I64" i="19"/>
  <c r="I63" i="19"/>
  <c r="AC61" i="19"/>
  <c r="AB61" i="19"/>
  <c r="AA61" i="19"/>
  <c r="Z61" i="19"/>
  <c r="Y61" i="19"/>
  <c r="X61" i="19"/>
  <c r="W61" i="19"/>
  <c r="V61" i="19"/>
  <c r="U61" i="19"/>
  <c r="T61" i="19"/>
  <c r="S61" i="19"/>
  <c r="R61" i="19"/>
  <c r="Q61" i="19"/>
  <c r="P61" i="19"/>
  <c r="O61" i="19"/>
  <c r="N61" i="19"/>
  <c r="M61" i="19"/>
  <c r="L61" i="19"/>
  <c r="K61" i="19"/>
  <c r="AD61" i="19" s="1"/>
  <c r="AB60" i="19"/>
  <c r="AA60" i="19"/>
  <c r="Z60" i="19"/>
  <c r="Y60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K60" i="19"/>
  <c r="AD60" i="19" s="1"/>
  <c r="AB59" i="19"/>
  <c r="AA59" i="19"/>
  <c r="Z59" i="19"/>
  <c r="Y59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AD59" i="19" s="1"/>
  <c r="AB58" i="19"/>
  <c r="AA58" i="19"/>
  <c r="Z58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AD58" i="19" s="1"/>
  <c r="L58" i="19"/>
  <c r="K58" i="19"/>
  <c r="AD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J58" i="19" s="1"/>
  <c r="J59" i="19" s="1"/>
  <c r="J60" i="19" s="1"/>
  <c r="AC56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AD56" i="19" s="1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AD55" i="19" s="1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AD54" i="19" s="1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AD53" i="19" s="1"/>
  <c r="AD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J53" i="19" s="1"/>
  <c r="J54" i="19" s="1"/>
  <c r="J55" i="19" s="1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AD51" i="19" s="1"/>
  <c r="AB50" i="19"/>
  <c r="AA50" i="19"/>
  <c r="Z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AD50" i="19" s="1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AD49" i="19" s="1"/>
  <c r="K49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AB47" i="19"/>
  <c r="AA47" i="19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J48" i="19" s="1"/>
  <c r="J49" i="19" s="1"/>
  <c r="J50" i="19" s="1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AD46" i="19" s="1"/>
  <c r="M46" i="19"/>
  <c r="L46" i="19"/>
  <c r="K46" i="19"/>
  <c r="AF46" i="19" s="1"/>
  <c r="AB45" i="19"/>
  <c r="AA45" i="19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AD45" i="19" s="1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AD43" i="19" s="1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J43" i="19" s="1"/>
  <c r="J44" i="19" s="1"/>
  <c r="J45" i="19" s="1"/>
  <c r="H42" i="19"/>
  <c r="H43" i="19" s="1"/>
  <c r="H44" i="19" s="1"/>
  <c r="H45" i="19" s="1"/>
  <c r="G42" i="19"/>
  <c r="G43" i="19" s="1"/>
  <c r="G44" i="19" s="1"/>
  <c r="G45" i="19" s="1"/>
  <c r="F42" i="19"/>
  <c r="F43" i="19" s="1"/>
  <c r="F44" i="19" s="1"/>
  <c r="F45" i="19" s="1"/>
  <c r="E42" i="19"/>
  <c r="E43" i="19" s="1"/>
  <c r="E44" i="19" s="1"/>
  <c r="E45" i="19" s="1"/>
  <c r="D42" i="19"/>
  <c r="D43" i="19" s="1"/>
  <c r="D44" i="19" s="1"/>
  <c r="D45" i="19" s="1"/>
  <c r="C42" i="19"/>
  <c r="C43" i="19" s="1"/>
  <c r="C44" i="19" s="1"/>
  <c r="C45" i="19" s="1"/>
  <c r="B42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AG41" i="19" s="1"/>
  <c r="K41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AB39" i="19"/>
  <c r="AA39" i="19"/>
  <c r="Z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K39" i="19"/>
  <c r="D39" i="19"/>
  <c r="D40" i="19" s="1"/>
  <c r="AB38" i="19"/>
  <c r="AA38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AD38" i="19" s="1"/>
  <c r="K38" i="19"/>
  <c r="H38" i="19"/>
  <c r="H39" i="19" s="1"/>
  <c r="H40" i="19" s="1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J38" i="19" s="1"/>
  <c r="J39" i="19" s="1"/>
  <c r="J40" i="19" s="1"/>
  <c r="H37" i="19"/>
  <c r="G37" i="19"/>
  <c r="G38" i="19" s="1"/>
  <c r="G39" i="19" s="1"/>
  <c r="G40" i="19" s="1"/>
  <c r="F37" i="19"/>
  <c r="F38" i="19" s="1"/>
  <c r="F39" i="19" s="1"/>
  <c r="F40" i="19" s="1"/>
  <c r="E37" i="19"/>
  <c r="E38" i="19" s="1"/>
  <c r="E39" i="19" s="1"/>
  <c r="E40" i="19" s="1"/>
  <c r="D37" i="19"/>
  <c r="D38" i="19" s="1"/>
  <c r="C37" i="19"/>
  <c r="C38" i="19" s="1"/>
  <c r="C39" i="19" s="1"/>
  <c r="C40" i="19" s="1"/>
  <c r="B37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AF36" i="19" s="1"/>
  <c r="AB35" i="19"/>
  <c r="AA35" i="19"/>
  <c r="Z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AD35" i="19" s="1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D33" i="19"/>
  <c r="D34" i="19" s="1"/>
  <c r="D35" i="19" s="1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J33" i="19" s="1"/>
  <c r="J34" i="19" s="1"/>
  <c r="J35" i="19" s="1"/>
  <c r="H32" i="19"/>
  <c r="H33" i="19" s="1"/>
  <c r="H34" i="19" s="1"/>
  <c r="H35" i="19" s="1"/>
  <c r="G32" i="19"/>
  <c r="G33" i="19" s="1"/>
  <c r="G34" i="19" s="1"/>
  <c r="G35" i="19" s="1"/>
  <c r="F32" i="19"/>
  <c r="F33" i="19" s="1"/>
  <c r="F34" i="19" s="1"/>
  <c r="F35" i="19" s="1"/>
  <c r="E32" i="19"/>
  <c r="E33" i="19" s="1"/>
  <c r="E34" i="19" s="1"/>
  <c r="E35" i="19" s="1"/>
  <c r="D32" i="19"/>
  <c r="C32" i="19"/>
  <c r="C33" i="19" s="1"/>
  <c r="C34" i="19" s="1"/>
  <c r="C35" i="19" s="1"/>
  <c r="B32" i="19"/>
  <c r="AB31" i="19"/>
  <c r="AA31" i="19"/>
  <c r="Z31" i="19"/>
  <c r="Y31" i="19"/>
  <c r="X31" i="19"/>
  <c r="W31" i="19"/>
  <c r="V31" i="19"/>
  <c r="U31" i="19"/>
  <c r="T31" i="19"/>
  <c r="S31" i="19"/>
  <c r="R31" i="19"/>
  <c r="Q31" i="19"/>
  <c r="P31" i="19"/>
  <c r="O31" i="19"/>
  <c r="N31" i="19"/>
  <c r="M31" i="19"/>
  <c r="L31" i="19"/>
  <c r="K31" i="19"/>
  <c r="I31" i="19"/>
  <c r="J88" i="19" s="1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G28" i="19"/>
  <c r="G29" i="19" s="1"/>
  <c r="G30" i="19" s="1"/>
  <c r="AB27" i="19"/>
  <c r="AA27" i="19"/>
  <c r="Z27" i="19"/>
  <c r="Y27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J28" i="19" s="1"/>
  <c r="J29" i="19" s="1"/>
  <c r="J30" i="19" s="1"/>
  <c r="H27" i="19"/>
  <c r="H28" i="19" s="1"/>
  <c r="H29" i="19" s="1"/>
  <c r="H30" i="19" s="1"/>
  <c r="G27" i="19"/>
  <c r="F27" i="19"/>
  <c r="F28" i="19" s="1"/>
  <c r="F29" i="19" s="1"/>
  <c r="F30" i="19" s="1"/>
  <c r="E27" i="19"/>
  <c r="E28" i="19" s="1"/>
  <c r="E29" i="19" s="1"/>
  <c r="E30" i="19" s="1"/>
  <c r="D27" i="19"/>
  <c r="D28" i="19" s="1"/>
  <c r="D29" i="19" s="1"/>
  <c r="D30" i="19" s="1"/>
  <c r="C27" i="19"/>
  <c r="C28" i="19" s="1"/>
  <c r="C29" i="19" s="1"/>
  <c r="C30" i="19" s="1"/>
  <c r="B27" i="19"/>
  <c r="AG26" i="19"/>
  <c r="AF26" i="19"/>
  <c r="AI26" i="19" s="1"/>
  <c r="AB26" i="19"/>
  <c r="AA26" i="19"/>
  <c r="Z26" i="19"/>
  <c r="Y26" i="19"/>
  <c r="X26" i="19"/>
  <c r="W26" i="19"/>
  <c r="V26" i="19"/>
  <c r="U26" i="19"/>
  <c r="T26" i="19"/>
  <c r="S26" i="19"/>
  <c r="R26" i="19"/>
  <c r="Q26" i="19"/>
  <c r="P26" i="19"/>
  <c r="O26" i="19"/>
  <c r="N26" i="19"/>
  <c r="M26" i="19"/>
  <c r="L26" i="19"/>
  <c r="K26" i="19"/>
  <c r="I26" i="19"/>
  <c r="J83" i="19" s="1"/>
  <c r="AB25" i="19"/>
  <c r="AA25" i="19"/>
  <c r="Z25" i="19"/>
  <c r="Y25" i="19"/>
  <c r="X25" i="19"/>
  <c r="W25" i="19"/>
  <c r="V25" i="19"/>
  <c r="U25" i="19"/>
  <c r="T25" i="19"/>
  <c r="S25" i="19"/>
  <c r="R25" i="19"/>
  <c r="Q25" i="19"/>
  <c r="P25" i="19"/>
  <c r="O25" i="19"/>
  <c r="N25" i="19"/>
  <c r="M25" i="19"/>
  <c r="L25" i="19"/>
  <c r="K25" i="19"/>
  <c r="AD25" i="19" s="1"/>
  <c r="AB24" i="19"/>
  <c r="AA24" i="19"/>
  <c r="Z24" i="19"/>
  <c r="Y24" i="19"/>
  <c r="X24" i="19"/>
  <c r="W24" i="19"/>
  <c r="V24" i="19"/>
  <c r="U24" i="19"/>
  <c r="T24" i="19"/>
  <c r="S24" i="19"/>
  <c r="R24" i="19"/>
  <c r="Q24" i="19"/>
  <c r="P24" i="19"/>
  <c r="O24" i="19"/>
  <c r="N24" i="19"/>
  <c r="M24" i="19"/>
  <c r="L24" i="19"/>
  <c r="K24" i="19"/>
  <c r="AD24" i="19" s="1"/>
  <c r="AB23" i="19"/>
  <c r="AA23" i="19"/>
  <c r="Z23" i="19"/>
  <c r="Y23" i="19"/>
  <c r="X23" i="19"/>
  <c r="W23" i="19"/>
  <c r="V23" i="19"/>
  <c r="U23" i="19"/>
  <c r="T23" i="19"/>
  <c r="S23" i="19"/>
  <c r="R23" i="19"/>
  <c r="Q23" i="19"/>
  <c r="P23" i="19"/>
  <c r="O23" i="19"/>
  <c r="N23" i="19"/>
  <c r="M23" i="19"/>
  <c r="L23" i="19"/>
  <c r="K23" i="19"/>
  <c r="J23" i="19"/>
  <c r="J24" i="19" s="1"/>
  <c r="J25" i="19" s="1"/>
  <c r="I23" i="19"/>
  <c r="H23" i="19"/>
  <c r="H24" i="19" s="1"/>
  <c r="H25" i="19" s="1"/>
  <c r="G23" i="19"/>
  <c r="G24" i="19" s="1"/>
  <c r="G25" i="19" s="1"/>
  <c r="F23" i="19"/>
  <c r="F24" i="19" s="1"/>
  <c r="F25" i="19" s="1"/>
  <c r="E23" i="19"/>
  <c r="E24" i="19" s="1"/>
  <c r="E25" i="19" s="1"/>
  <c r="D23" i="19"/>
  <c r="D24" i="19" s="1"/>
  <c r="D25" i="19" s="1"/>
  <c r="C23" i="19"/>
  <c r="C24" i="19" s="1"/>
  <c r="C25" i="19" s="1"/>
  <c r="B23" i="19"/>
  <c r="AB22" i="19"/>
  <c r="AA22" i="19"/>
  <c r="Z22" i="19"/>
  <c r="Y22" i="19"/>
  <c r="X22" i="19"/>
  <c r="W22" i="19"/>
  <c r="V22" i="19"/>
  <c r="U22" i="19"/>
  <c r="T22" i="19"/>
  <c r="S22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F22" i="19"/>
  <c r="E22" i="19"/>
  <c r="D22" i="19"/>
  <c r="C22" i="19"/>
  <c r="B22" i="19"/>
  <c r="AB21" i="19"/>
  <c r="AA21" i="19"/>
  <c r="Z21" i="19"/>
  <c r="Y21" i="19"/>
  <c r="X21" i="19"/>
  <c r="W21" i="19"/>
  <c r="V21" i="19"/>
  <c r="U21" i="19"/>
  <c r="T21" i="19"/>
  <c r="S21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F21" i="19"/>
  <c r="E21" i="19"/>
  <c r="D21" i="19"/>
  <c r="AF21" i="19" s="1"/>
  <c r="C21" i="19"/>
  <c r="B21" i="19"/>
  <c r="AB20" i="19"/>
  <c r="AA20" i="19"/>
  <c r="Z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AF20" i="19" s="1"/>
  <c r="L20" i="19"/>
  <c r="K20" i="19"/>
  <c r="J20" i="19"/>
  <c r="I20" i="19"/>
  <c r="H20" i="19"/>
  <c r="G20" i="19"/>
  <c r="F20" i="19"/>
  <c r="E20" i="19"/>
  <c r="D20" i="19"/>
  <c r="C20" i="19"/>
  <c r="B20" i="19"/>
  <c r="AB19" i="19"/>
  <c r="AA19" i="19"/>
  <c r="Z19" i="19"/>
  <c r="Y19" i="19"/>
  <c r="X19" i="19"/>
  <c r="W19" i="19"/>
  <c r="V19" i="19"/>
  <c r="U19" i="19"/>
  <c r="T19" i="19"/>
  <c r="S19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AG19" i="19" s="1"/>
  <c r="D19" i="19"/>
  <c r="C19" i="19"/>
  <c r="B19" i="19"/>
  <c r="AB18" i="19"/>
  <c r="AA18" i="19"/>
  <c r="Z18" i="19"/>
  <c r="Y18" i="19"/>
  <c r="X18" i="19"/>
  <c r="W18" i="19"/>
  <c r="V18" i="19"/>
  <c r="U18" i="19"/>
  <c r="T18" i="19"/>
  <c r="S18" i="19"/>
  <c r="R18" i="19"/>
  <c r="Q18" i="19"/>
  <c r="P18" i="19"/>
  <c r="O18" i="19"/>
  <c r="N18" i="19"/>
  <c r="M18" i="19"/>
  <c r="L18" i="19"/>
  <c r="AG18" i="19" s="1"/>
  <c r="K18" i="19"/>
  <c r="J18" i="19"/>
  <c r="I18" i="19"/>
  <c r="H18" i="19"/>
  <c r="G18" i="19"/>
  <c r="F18" i="19"/>
  <c r="E18" i="19"/>
  <c r="D18" i="19"/>
  <c r="C18" i="19"/>
  <c r="B18" i="19"/>
  <c r="AB17" i="19"/>
  <c r="AA17" i="19"/>
  <c r="Z17" i="19"/>
  <c r="Y17" i="19"/>
  <c r="X17" i="19"/>
  <c r="W17" i="19"/>
  <c r="V17" i="19"/>
  <c r="U17" i="19"/>
  <c r="T17" i="19"/>
  <c r="S17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F17" i="19"/>
  <c r="E17" i="19"/>
  <c r="D17" i="19"/>
  <c r="C17" i="19"/>
  <c r="B17" i="19"/>
  <c r="AB16" i="19"/>
  <c r="AA16" i="19"/>
  <c r="Z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B16" i="19"/>
  <c r="AF16" i="19" s="1"/>
  <c r="AB15" i="19"/>
  <c r="AA15" i="19"/>
  <c r="Z15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F15" i="19"/>
  <c r="E15" i="19"/>
  <c r="D15" i="19"/>
  <c r="C15" i="19"/>
  <c r="B15" i="19"/>
  <c r="AG15" i="19" s="1"/>
  <c r="AB14" i="19"/>
  <c r="AA14" i="19"/>
  <c r="Z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AD14" i="19" s="1"/>
  <c r="J14" i="19"/>
  <c r="I14" i="19"/>
  <c r="H14" i="19"/>
  <c r="G14" i="19"/>
  <c r="F14" i="19"/>
  <c r="E14" i="19"/>
  <c r="D14" i="19"/>
  <c r="C14" i="19"/>
  <c r="B14" i="19"/>
  <c r="AB13" i="19"/>
  <c r="AA13" i="19"/>
  <c r="Z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C13" i="19"/>
  <c r="B13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AF12" i="19" s="1"/>
  <c r="J12" i="19"/>
  <c r="I12" i="19"/>
  <c r="H12" i="19"/>
  <c r="G12" i="19"/>
  <c r="F12" i="19"/>
  <c r="E12" i="19"/>
  <c r="D12" i="19"/>
  <c r="C12" i="19"/>
  <c r="B12" i="19"/>
  <c r="AB11" i="19"/>
  <c r="AA11" i="19"/>
  <c r="Z11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K11" i="19"/>
  <c r="AD11" i="19" s="1"/>
  <c r="J11" i="19"/>
  <c r="I11" i="19"/>
  <c r="H11" i="19"/>
  <c r="G11" i="19"/>
  <c r="F11" i="19"/>
  <c r="E11" i="19"/>
  <c r="D11" i="19"/>
  <c r="C11" i="19"/>
  <c r="AG11" i="19" s="1"/>
  <c r="B11" i="19"/>
  <c r="AB10" i="19"/>
  <c r="AA10" i="19"/>
  <c r="Z10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H10" i="19"/>
  <c r="G10" i="19"/>
  <c r="F10" i="19"/>
  <c r="E10" i="19"/>
  <c r="D10" i="19"/>
  <c r="C10" i="19"/>
  <c r="B10" i="19"/>
  <c r="AB9" i="19"/>
  <c r="AA9" i="19"/>
  <c r="Z9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H9" i="19"/>
  <c r="G9" i="19"/>
  <c r="F9" i="19"/>
  <c r="E9" i="19"/>
  <c r="D9" i="19"/>
  <c r="C9" i="19"/>
  <c r="B9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B8" i="19"/>
  <c r="J65" i="19" s="1"/>
  <c r="AB7" i="19"/>
  <c r="AA7" i="19"/>
  <c r="Z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H7" i="19"/>
  <c r="G7" i="19"/>
  <c r="F7" i="19"/>
  <c r="E7" i="19"/>
  <c r="D7" i="19"/>
  <c r="C7" i="19"/>
  <c r="B7" i="19"/>
  <c r="AB6" i="19"/>
  <c r="AA6" i="19"/>
  <c r="Z6" i="19"/>
  <c r="Y6" i="19"/>
  <c r="X6" i="19"/>
  <c r="W6" i="19"/>
  <c r="V6" i="19"/>
  <c r="U6" i="19"/>
  <c r="T6" i="19"/>
  <c r="S6" i="19"/>
  <c r="R6" i="19"/>
  <c r="Q6" i="19"/>
  <c r="P6" i="19"/>
  <c r="O6" i="19"/>
  <c r="N6" i="19"/>
  <c r="M6" i="19"/>
  <c r="L6" i="19"/>
  <c r="K6" i="19"/>
  <c r="J6" i="19"/>
  <c r="I6" i="19"/>
  <c r="H6" i="19"/>
  <c r="G6" i="19"/>
  <c r="F6" i="19"/>
  <c r="E6" i="19"/>
  <c r="D6" i="19"/>
  <c r="AC6" i="19" s="1"/>
  <c r="C6" i="19"/>
  <c r="B6" i="19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K30" i="16"/>
  <c r="L30" i="16"/>
  <c r="M30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K31" i="16"/>
  <c r="L31" i="16"/>
  <c r="M31" i="16"/>
  <c r="N31" i="16"/>
  <c r="O31" i="16"/>
  <c r="P31" i="16"/>
  <c r="Q31" i="16"/>
  <c r="R31" i="16"/>
  <c r="S31" i="16"/>
  <c r="T31" i="16"/>
  <c r="U31" i="16"/>
  <c r="V31" i="16"/>
  <c r="W31" i="16"/>
  <c r="X31" i="16"/>
  <c r="Y31" i="16"/>
  <c r="Z31" i="16"/>
  <c r="AA31" i="16"/>
  <c r="AB31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K56" i="16"/>
  <c r="L56" i="16"/>
  <c r="M56" i="16"/>
  <c r="N56" i="16"/>
  <c r="O56" i="16"/>
  <c r="P56" i="16"/>
  <c r="Q56" i="16"/>
  <c r="R56" i="16"/>
  <c r="S56" i="16"/>
  <c r="T56" i="16"/>
  <c r="U56" i="16"/>
  <c r="V56" i="16"/>
  <c r="W56" i="16"/>
  <c r="X56" i="16"/>
  <c r="Y56" i="16"/>
  <c r="Z56" i="16"/>
  <c r="AA56" i="16"/>
  <c r="AB56" i="16"/>
  <c r="K57" i="16"/>
  <c r="L57" i="16"/>
  <c r="M57" i="16"/>
  <c r="N57" i="16"/>
  <c r="O57" i="16"/>
  <c r="P57" i="16"/>
  <c r="Q57" i="16"/>
  <c r="R57" i="16"/>
  <c r="S57" i="16"/>
  <c r="T57" i="16"/>
  <c r="U57" i="16"/>
  <c r="V57" i="16"/>
  <c r="W57" i="16"/>
  <c r="X57" i="16"/>
  <c r="Y57" i="16"/>
  <c r="Z57" i="16"/>
  <c r="AA57" i="16"/>
  <c r="AB57" i="16"/>
  <c r="K58" i="16"/>
  <c r="L58" i="16"/>
  <c r="M58" i="16"/>
  <c r="N58" i="16"/>
  <c r="O58" i="16"/>
  <c r="P58" i="16"/>
  <c r="Q58" i="16"/>
  <c r="R58" i="16"/>
  <c r="S58" i="16"/>
  <c r="T58" i="16"/>
  <c r="U58" i="16"/>
  <c r="V58" i="16"/>
  <c r="W58" i="16"/>
  <c r="X58" i="16"/>
  <c r="Y58" i="16"/>
  <c r="Z58" i="16"/>
  <c r="AA58" i="16"/>
  <c r="AB58" i="16"/>
  <c r="K59" i="16"/>
  <c r="L59" i="16"/>
  <c r="M59" i="16"/>
  <c r="N59" i="16"/>
  <c r="O59" i="16"/>
  <c r="P59" i="16"/>
  <c r="Q59" i="16"/>
  <c r="R59" i="16"/>
  <c r="S59" i="16"/>
  <c r="T59" i="16"/>
  <c r="U59" i="16"/>
  <c r="V59" i="16"/>
  <c r="W59" i="16"/>
  <c r="X59" i="16"/>
  <c r="Y59" i="16"/>
  <c r="Z59" i="16"/>
  <c r="AA59" i="16"/>
  <c r="AB59" i="16"/>
  <c r="K60" i="16"/>
  <c r="L60" i="16"/>
  <c r="M60" i="16"/>
  <c r="N60" i="16"/>
  <c r="O60" i="16"/>
  <c r="P60" i="16"/>
  <c r="Q60" i="16"/>
  <c r="R60" i="16"/>
  <c r="S60" i="16"/>
  <c r="T60" i="16"/>
  <c r="U60" i="16"/>
  <c r="V60" i="16"/>
  <c r="W60" i="16"/>
  <c r="X60" i="16"/>
  <c r="Y60" i="16"/>
  <c r="Z60" i="16"/>
  <c r="AA60" i="16"/>
  <c r="AB60" i="16"/>
  <c r="K61" i="16"/>
  <c r="L61" i="16"/>
  <c r="M61" i="16"/>
  <c r="N61" i="16"/>
  <c r="O61" i="16"/>
  <c r="P61" i="16"/>
  <c r="Q61" i="16"/>
  <c r="R61" i="16"/>
  <c r="S61" i="16"/>
  <c r="T61" i="16"/>
  <c r="U61" i="16"/>
  <c r="V61" i="16"/>
  <c r="W61" i="16"/>
  <c r="X61" i="16"/>
  <c r="Y61" i="16"/>
  <c r="Z61" i="16"/>
  <c r="AA61" i="16"/>
  <c r="AB61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K6" i="16"/>
  <c r="B7" i="16"/>
  <c r="C7" i="16"/>
  <c r="D7" i="16"/>
  <c r="E7" i="16"/>
  <c r="F7" i="16"/>
  <c r="G7" i="16"/>
  <c r="H7" i="16"/>
  <c r="I7" i="16"/>
  <c r="J7" i="16"/>
  <c r="B8" i="16"/>
  <c r="C8" i="16"/>
  <c r="D8" i="16"/>
  <c r="E8" i="16"/>
  <c r="F8" i="16"/>
  <c r="G8" i="16"/>
  <c r="H8" i="16"/>
  <c r="I8" i="16"/>
  <c r="J8" i="16"/>
  <c r="B9" i="16"/>
  <c r="C9" i="16"/>
  <c r="D9" i="16"/>
  <c r="E9" i="16"/>
  <c r="F9" i="16"/>
  <c r="G9" i="16"/>
  <c r="H9" i="16"/>
  <c r="I9" i="16"/>
  <c r="J9" i="16"/>
  <c r="B10" i="16"/>
  <c r="C10" i="16"/>
  <c r="D10" i="16"/>
  <c r="E10" i="16"/>
  <c r="F10" i="16"/>
  <c r="G10" i="16"/>
  <c r="H10" i="16"/>
  <c r="I10" i="16"/>
  <c r="J10" i="16"/>
  <c r="B11" i="16"/>
  <c r="C11" i="16"/>
  <c r="D11" i="16"/>
  <c r="E11" i="16"/>
  <c r="F11" i="16"/>
  <c r="G11" i="16"/>
  <c r="H11" i="16"/>
  <c r="I11" i="16"/>
  <c r="J11" i="16"/>
  <c r="B12" i="16"/>
  <c r="C12" i="16"/>
  <c r="D12" i="16"/>
  <c r="E12" i="16"/>
  <c r="F12" i="16"/>
  <c r="G12" i="16"/>
  <c r="H12" i="16"/>
  <c r="I12" i="16"/>
  <c r="J12" i="16"/>
  <c r="B13" i="16"/>
  <c r="C13" i="16"/>
  <c r="D13" i="16"/>
  <c r="E13" i="16"/>
  <c r="F13" i="16"/>
  <c r="G13" i="16"/>
  <c r="H13" i="16"/>
  <c r="I13" i="16"/>
  <c r="J13" i="16"/>
  <c r="B14" i="16"/>
  <c r="C14" i="16"/>
  <c r="D14" i="16"/>
  <c r="E14" i="16"/>
  <c r="F14" i="16"/>
  <c r="G14" i="16"/>
  <c r="H14" i="16"/>
  <c r="I14" i="16"/>
  <c r="J14" i="16"/>
  <c r="B15" i="16"/>
  <c r="C15" i="16"/>
  <c r="D15" i="16"/>
  <c r="E15" i="16"/>
  <c r="F15" i="16"/>
  <c r="G15" i="16"/>
  <c r="H15" i="16"/>
  <c r="I15" i="16"/>
  <c r="J15" i="16"/>
  <c r="B16" i="16"/>
  <c r="C16" i="16"/>
  <c r="D16" i="16"/>
  <c r="E16" i="16"/>
  <c r="F16" i="16"/>
  <c r="G16" i="16"/>
  <c r="H16" i="16"/>
  <c r="I16" i="16"/>
  <c r="J16" i="16"/>
  <c r="B17" i="16"/>
  <c r="C17" i="16"/>
  <c r="D17" i="16"/>
  <c r="E17" i="16"/>
  <c r="F17" i="16"/>
  <c r="G17" i="16"/>
  <c r="H17" i="16"/>
  <c r="I17" i="16"/>
  <c r="J17" i="16"/>
  <c r="B18" i="16"/>
  <c r="C18" i="16"/>
  <c r="D18" i="16"/>
  <c r="E18" i="16"/>
  <c r="F18" i="16"/>
  <c r="G18" i="16"/>
  <c r="H18" i="16"/>
  <c r="I18" i="16"/>
  <c r="J18" i="16"/>
  <c r="B19" i="16"/>
  <c r="C19" i="16"/>
  <c r="D19" i="16"/>
  <c r="E19" i="16"/>
  <c r="F19" i="16"/>
  <c r="G19" i="16"/>
  <c r="H19" i="16"/>
  <c r="I19" i="16"/>
  <c r="J19" i="16"/>
  <c r="B20" i="16"/>
  <c r="C20" i="16"/>
  <c r="D20" i="16"/>
  <c r="E20" i="16"/>
  <c r="F20" i="16"/>
  <c r="G20" i="16"/>
  <c r="H20" i="16"/>
  <c r="I20" i="16"/>
  <c r="J20" i="16"/>
  <c r="B21" i="16"/>
  <c r="C21" i="16"/>
  <c r="D21" i="16"/>
  <c r="E21" i="16"/>
  <c r="F21" i="16"/>
  <c r="G21" i="16"/>
  <c r="H21" i="16"/>
  <c r="I21" i="16"/>
  <c r="J21" i="16"/>
  <c r="B22" i="16"/>
  <c r="C22" i="16"/>
  <c r="D22" i="16"/>
  <c r="E22" i="16"/>
  <c r="F22" i="16"/>
  <c r="G22" i="16"/>
  <c r="H22" i="16"/>
  <c r="I22" i="16"/>
  <c r="J22" i="16"/>
  <c r="B23" i="16"/>
  <c r="B24" i="16" s="1"/>
  <c r="B25" i="16" s="1"/>
  <c r="C23" i="16"/>
  <c r="C24" i="16" s="1"/>
  <c r="C25" i="16" s="1"/>
  <c r="D23" i="16"/>
  <c r="D24" i="16" s="1"/>
  <c r="D25" i="16" s="1"/>
  <c r="E23" i="16"/>
  <c r="E24" i="16" s="1"/>
  <c r="E25" i="16" s="1"/>
  <c r="F23" i="16"/>
  <c r="F24" i="16" s="1"/>
  <c r="F25" i="16" s="1"/>
  <c r="G23" i="16"/>
  <c r="G24" i="16" s="1"/>
  <c r="G25" i="16" s="1"/>
  <c r="H23" i="16"/>
  <c r="H24" i="16" s="1"/>
  <c r="H25" i="16" s="1"/>
  <c r="I23" i="16"/>
  <c r="J23" i="16"/>
  <c r="C6" i="16"/>
  <c r="D6" i="16"/>
  <c r="E6" i="16"/>
  <c r="F6" i="16"/>
  <c r="G6" i="16"/>
  <c r="H6" i="16"/>
  <c r="I6" i="16"/>
  <c r="J6" i="16"/>
  <c r="B6" i="16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R7" i="9"/>
  <c r="AS7" i="9"/>
  <c r="AT7" i="9"/>
  <c r="AU7" i="9"/>
  <c r="AV7" i="9"/>
  <c r="AW7" i="9"/>
  <c r="AX7" i="9"/>
  <c r="AY7" i="9"/>
  <c r="AZ7" i="9"/>
  <c r="BA7" i="9"/>
  <c r="BB7" i="9"/>
  <c r="BC7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AI8" i="9"/>
  <c r="AJ8" i="9"/>
  <c r="AK8" i="9"/>
  <c r="AL8" i="9"/>
  <c r="AM8" i="9"/>
  <c r="AN8" i="9"/>
  <c r="AO8" i="9"/>
  <c r="AP8" i="9"/>
  <c r="AQ8" i="9"/>
  <c r="AR8" i="9"/>
  <c r="AS8" i="9"/>
  <c r="AT8" i="9"/>
  <c r="AU8" i="9"/>
  <c r="AV8" i="9"/>
  <c r="AW8" i="9"/>
  <c r="AX8" i="9"/>
  <c r="AY8" i="9"/>
  <c r="AZ8" i="9"/>
  <c r="BA8" i="9"/>
  <c r="BB8" i="9"/>
  <c r="BC8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AI9" i="9"/>
  <c r="AJ9" i="9"/>
  <c r="AK9" i="9"/>
  <c r="AL9" i="9"/>
  <c r="AM9" i="9"/>
  <c r="AN9" i="9"/>
  <c r="AO9" i="9"/>
  <c r="AP9" i="9"/>
  <c r="AQ9" i="9"/>
  <c r="AR9" i="9"/>
  <c r="AS9" i="9"/>
  <c r="AT9" i="9"/>
  <c r="AU9" i="9"/>
  <c r="AV9" i="9"/>
  <c r="AW9" i="9"/>
  <c r="AX9" i="9"/>
  <c r="AY9" i="9"/>
  <c r="AZ9" i="9"/>
  <c r="BA9" i="9"/>
  <c r="BB9" i="9"/>
  <c r="BC9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AI10" i="9"/>
  <c r="AJ10" i="9"/>
  <c r="AK10" i="9"/>
  <c r="AL10" i="9"/>
  <c r="AM10" i="9"/>
  <c r="AN10" i="9"/>
  <c r="AO10" i="9"/>
  <c r="AP10" i="9"/>
  <c r="AQ10" i="9"/>
  <c r="AR10" i="9"/>
  <c r="AS10" i="9"/>
  <c r="AT10" i="9"/>
  <c r="AU10" i="9"/>
  <c r="AV10" i="9"/>
  <c r="AW10" i="9"/>
  <c r="AX10" i="9"/>
  <c r="AY10" i="9"/>
  <c r="AZ10" i="9"/>
  <c r="BA10" i="9"/>
  <c r="BB10" i="9"/>
  <c r="BC10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AI11" i="9"/>
  <c r="AJ11" i="9"/>
  <c r="AK11" i="9"/>
  <c r="AL11" i="9"/>
  <c r="AM11" i="9"/>
  <c r="AN11" i="9"/>
  <c r="AO11" i="9"/>
  <c r="AP11" i="9"/>
  <c r="AQ11" i="9"/>
  <c r="AR11" i="9"/>
  <c r="AS11" i="9"/>
  <c r="AT11" i="9"/>
  <c r="AU11" i="9"/>
  <c r="AV11" i="9"/>
  <c r="AW11" i="9"/>
  <c r="AX11" i="9"/>
  <c r="AY11" i="9"/>
  <c r="AZ11" i="9"/>
  <c r="BA11" i="9"/>
  <c r="BB11" i="9"/>
  <c r="BC11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AI12" i="9"/>
  <c r="AJ12" i="9"/>
  <c r="AK12" i="9"/>
  <c r="AL12" i="9"/>
  <c r="AM12" i="9"/>
  <c r="AN12" i="9"/>
  <c r="AO12" i="9"/>
  <c r="AP12" i="9"/>
  <c r="AQ12" i="9"/>
  <c r="AR12" i="9"/>
  <c r="AS12" i="9"/>
  <c r="AT12" i="9"/>
  <c r="AU12" i="9"/>
  <c r="AV12" i="9"/>
  <c r="AW12" i="9"/>
  <c r="AX12" i="9"/>
  <c r="AY12" i="9"/>
  <c r="AZ12" i="9"/>
  <c r="BA12" i="9"/>
  <c r="BB12" i="9"/>
  <c r="BC12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AI13" i="9"/>
  <c r="AJ13" i="9"/>
  <c r="AK13" i="9"/>
  <c r="AL13" i="9"/>
  <c r="AM13" i="9"/>
  <c r="AN13" i="9"/>
  <c r="AO13" i="9"/>
  <c r="AP13" i="9"/>
  <c r="AQ13" i="9"/>
  <c r="AR13" i="9"/>
  <c r="AS13" i="9"/>
  <c r="AT13" i="9"/>
  <c r="AU13" i="9"/>
  <c r="AV13" i="9"/>
  <c r="AW13" i="9"/>
  <c r="AX13" i="9"/>
  <c r="AY13" i="9"/>
  <c r="AZ13" i="9"/>
  <c r="BA13" i="9"/>
  <c r="BB13" i="9"/>
  <c r="BC13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AI14" i="9"/>
  <c r="AJ14" i="9"/>
  <c r="AK14" i="9"/>
  <c r="AL14" i="9"/>
  <c r="AM14" i="9"/>
  <c r="AN14" i="9"/>
  <c r="AO14" i="9"/>
  <c r="AP14" i="9"/>
  <c r="AQ14" i="9"/>
  <c r="AR14" i="9"/>
  <c r="AS14" i="9"/>
  <c r="AT14" i="9"/>
  <c r="AU14" i="9"/>
  <c r="AV14" i="9"/>
  <c r="AW14" i="9"/>
  <c r="AX14" i="9"/>
  <c r="AY14" i="9"/>
  <c r="AZ14" i="9"/>
  <c r="BA14" i="9"/>
  <c r="BB14" i="9"/>
  <c r="BC14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AI15" i="9"/>
  <c r="AJ15" i="9"/>
  <c r="AK15" i="9"/>
  <c r="AL15" i="9"/>
  <c r="AM15" i="9"/>
  <c r="AN15" i="9"/>
  <c r="AO15" i="9"/>
  <c r="AP15" i="9"/>
  <c r="AQ15" i="9"/>
  <c r="AR15" i="9"/>
  <c r="AS15" i="9"/>
  <c r="AT15" i="9"/>
  <c r="AU15" i="9"/>
  <c r="AV15" i="9"/>
  <c r="AW15" i="9"/>
  <c r="AX15" i="9"/>
  <c r="AY15" i="9"/>
  <c r="AZ15" i="9"/>
  <c r="BA15" i="9"/>
  <c r="BB15" i="9"/>
  <c r="BC15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AI16" i="9"/>
  <c r="AJ16" i="9"/>
  <c r="AK16" i="9"/>
  <c r="AL16" i="9"/>
  <c r="AM16" i="9"/>
  <c r="AN16" i="9"/>
  <c r="AO16" i="9"/>
  <c r="AP16" i="9"/>
  <c r="AQ16" i="9"/>
  <c r="AR16" i="9"/>
  <c r="AS16" i="9"/>
  <c r="AT16" i="9"/>
  <c r="AU16" i="9"/>
  <c r="AV16" i="9"/>
  <c r="AW16" i="9"/>
  <c r="AX16" i="9"/>
  <c r="AY16" i="9"/>
  <c r="AZ16" i="9"/>
  <c r="BA16" i="9"/>
  <c r="BB16" i="9"/>
  <c r="BC16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AI17" i="9"/>
  <c r="AJ17" i="9"/>
  <c r="AK17" i="9"/>
  <c r="AL17" i="9"/>
  <c r="AM17" i="9"/>
  <c r="AN17" i="9"/>
  <c r="AO17" i="9"/>
  <c r="AP17" i="9"/>
  <c r="AQ17" i="9"/>
  <c r="AR17" i="9"/>
  <c r="AS17" i="9"/>
  <c r="AT17" i="9"/>
  <c r="AU17" i="9"/>
  <c r="AV17" i="9"/>
  <c r="AW17" i="9"/>
  <c r="AX17" i="9"/>
  <c r="AY17" i="9"/>
  <c r="AZ17" i="9"/>
  <c r="BA17" i="9"/>
  <c r="BB17" i="9"/>
  <c r="BC17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AI18" i="9"/>
  <c r="AJ18" i="9"/>
  <c r="AK18" i="9"/>
  <c r="AL18" i="9"/>
  <c r="AM18" i="9"/>
  <c r="AN18" i="9"/>
  <c r="AO18" i="9"/>
  <c r="AP18" i="9"/>
  <c r="AQ18" i="9"/>
  <c r="AR18" i="9"/>
  <c r="AS18" i="9"/>
  <c r="AT18" i="9"/>
  <c r="AU18" i="9"/>
  <c r="AV18" i="9"/>
  <c r="AW18" i="9"/>
  <c r="AX18" i="9"/>
  <c r="AY18" i="9"/>
  <c r="AZ18" i="9"/>
  <c r="BA18" i="9"/>
  <c r="BB18" i="9"/>
  <c r="BC18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AI19" i="9"/>
  <c r="AJ19" i="9"/>
  <c r="AK19" i="9"/>
  <c r="AL19" i="9"/>
  <c r="AM19" i="9"/>
  <c r="AN19" i="9"/>
  <c r="AO19" i="9"/>
  <c r="AP19" i="9"/>
  <c r="AQ19" i="9"/>
  <c r="AR19" i="9"/>
  <c r="AS19" i="9"/>
  <c r="AT19" i="9"/>
  <c r="AU19" i="9"/>
  <c r="AV19" i="9"/>
  <c r="AW19" i="9"/>
  <c r="AX19" i="9"/>
  <c r="AY19" i="9"/>
  <c r="AZ19" i="9"/>
  <c r="BA19" i="9"/>
  <c r="BB19" i="9"/>
  <c r="BC19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AI20" i="9"/>
  <c r="AJ20" i="9"/>
  <c r="AK20" i="9"/>
  <c r="AL20" i="9"/>
  <c r="AM20" i="9"/>
  <c r="AN20" i="9"/>
  <c r="AO20" i="9"/>
  <c r="AP20" i="9"/>
  <c r="AQ20" i="9"/>
  <c r="AR20" i="9"/>
  <c r="AS20" i="9"/>
  <c r="AT20" i="9"/>
  <c r="AU20" i="9"/>
  <c r="AV20" i="9"/>
  <c r="AW20" i="9"/>
  <c r="AX20" i="9"/>
  <c r="AY20" i="9"/>
  <c r="AZ20" i="9"/>
  <c r="BA20" i="9"/>
  <c r="BB20" i="9"/>
  <c r="BC20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AI21" i="9"/>
  <c r="AJ21" i="9"/>
  <c r="AK21" i="9"/>
  <c r="AL21" i="9"/>
  <c r="AM21" i="9"/>
  <c r="AN21" i="9"/>
  <c r="AO21" i="9"/>
  <c r="AP21" i="9"/>
  <c r="AQ21" i="9"/>
  <c r="AR21" i="9"/>
  <c r="AS21" i="9"/>
  <c r="AT21" i="9"/>
  <c r="AU21" i="9"/>
  <c r="AV21" i="9"/>
  <c r="AW21" i="9"/>
  <c r="AX21" i="9"/>
  <c r="AY21" i="9"/>
  <c r="AZ21" i="9"/>
  <c r="BA21" i="9"/>
  <c r="BB21" i="9"/>
  <c r="BC21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AI22" i="9"/>
  <c r="AJ22" i="9"/>
  <c r="AK22" i="9"/>
  <c r="AL22" i="9"/>
  <c r="AM22" i="9"/>
  <c r="AN22" i="9"/>
  <c r="AO22" i="9"/>
  <c r="AP22" i="9"/>
  <c r="AQ22" i="9"/>
  <c r="AR22" i="9"/>
  <c r="AS22" i="9"/>
  <c r="AT22" i="9"/>
  <c r="AU22" i="9"/>
  <c r="AV22" i="9"/>
  <c r="AW22" i="9"/>
  <c r="AX22" i="9"/>
  <c r="AY22" i="9"/>
  <c r="AZ22" i="9"/>
  <c r="BA22" i="9"/>
  <c r="BB22" i="9"/>
  <c r="BC22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AI23" i="9"/>
  <c r="AJ23" i="9"/>
  <c r="AK23" i="9"/>
  <c r="AL23" i="9"/>
  <c r="AM23" i="9"/>
  <c r="AN23" i="9"/>
  <c r="AO23" i="9"/>
  <c r="AP23" i="9"/>
  <c r="AQ23" i="9"/>
  <c r="AR23" i="9"/>
  <c r="AS23" i="9"/>
  <c r="AT23" i="9"/>
  <c r="AU23" i="9"/>
  <c r="AV23" i="9"/>
  <c r="AW23" i="9"/>
  <c r="AX23" i="9"/>
  <c r="AY23" i="9"/>
  <c r="AZ23" i="9"/>
  <c r="BA23" i="9"/>
  <c r="BB23" i="9"/>
  <c r="BC23" i="9"/>
  <c r="AE24" i="9"/>
  <c r="AF24" i="9"/>
  <c r="AG24" i="9"/>
  <c r="AH24" i="9"/>
  <c r="AI24" i="9"/>
  <c r="AO24" i="9"/>
  <c r="AP24" i="9"/>
  <c r="AQ24" i="9"/>
  <c r="AR24" i="9"/>
  <c r="AS24" i="9"/>
  <c r="AY24" i="9"/>
  <c r="AZ24" i="9"/>
  <c r="BA24" i="9"/>
  <c r="BB24" i="9"/>
  <c r="BC24" i="9"/>
  <c r="AE25" i="9"/>
  <c r="AF25" i="9"/>
  <c r="AG25" i="9"/>
  <c r="AH25" i="9"/>
  <c r="AI25" i="9"/>
  <c r="AO25" i="9"/>
  <c r="AP25" i="9"/>
  <c r="AQ25" i="9"/>
  <c r="AR25" i="9"/>
  <c r="AS25" i="9"/>
  <c r="AY25" i="9"/>
  <c r="AZ25" i="9"/>
  <c r="BA25" i="9"/>
  <c r="BB25" i="9"/>
  <c r="BC25" i="9"/>
  <c r="K26" i="9"/>
  <c r="L26" i="9"/>
  <c r="M26" i="9"/>
  <c r="N26" i="9"/>
  <c r="O26" i="9"/>
  <c r="U26" i="9"/>
  <c r="V26" i="9"/>
  <c r="W26" i="9"/>
  <c r="X26" i="9"/>
  <c r="Y26" i="9"/>
  <c r="AE26" i="9"/>
  <c r="AF26" i="9"/>
  <c r="AG26" i="9"/>
  <c r="AH26" i="9"/>
  <c r="AI26" i="9"/>
  <c r="AJ26" i="9"/>
  <c r="AK26" i="9"/>
  <c r="AL26" i="9"/>
  <c r="AM26" i="9"/>
  <c r="AN26" i="9"/>
  <c r="AO26" i="9"/>
  <c r="AP26" i="9"/>
  <c r="AQ26" i="9"/>
  <c r="AR26" i="9"/>
  <c r="AS26" i="9"/>
  <c r="AT26" i="9"/>
  <c r="AU26" i="9"/>
  <c r="AV26" i="9"/>
  <c r="AW26" i="9"/>
  <c r="AX26" i="9"/>
  <c r="AY26" i="9"/>
  <c r="AZ26" i="9"/>
  <c r="BA26" i="9"/>
  <c r="BB26" i="9"/>
  <c r="BC26" i="9"/>
  <c r="K27" i="9"/>
  <c r="L27" i="9"/>
  <c r="M27" i="9"/>
  <c r="N27" i="9"/>
  <c r="O27" i="9"/>
  <c r="U27" i="9"/>
  <c r="V27" i="9"/>
  <c r="W27" i="9"/>
  <c r="X27" i="9"/>
  <c r="Y27" i="9"/>
  <c r="AE27" i="9"/>
  <c r="AF27" i="9"/>
  <c r="AG27" i="9"/>
  <c r="AH27" i="9"/>
  <c r="AI27" i="9"/>
  <c r="AJ27" i="9"/>
  <c r="AK27" i="9"/>
  <c r="AL27" i="9"/>
  <c r="AM27" i="9"/>
  <c r="AN27" i="9"/>
  <c r="AO27" i="9"/>
  <c r="AP27" i="9"/>
  <c r="AQ27" i="9"/>
  <c r="AR27" i="9"/>
  <c r="AS27" i="9"/>
  <c r="AT27" i="9"/>
  <c r="AU27" i="9"/>
  <c r="AV27" i="9"/>
  <c r="AW27" i="9"/>
  <c r="AX27" i="9"/>
  <c r="AY27" i="9"/>
  <c r="AZ27" i="9"/>
  <c r="BA27" i="9"/>
  <c r="BB27" i="9"/>
  <c r="BC27" i="9"/>
  <c r="K28" i="9"/>
  <c r="L28" i="9"/>
  <c r="M28" i="9"/>
  <c r="N28" i="9"/>
  <c r="O28" i="9"/>
  <c r="U28" i="9"/>
  <c r="V28" i="9"/>
  <c r="W28" i="9"/>
  <c r="X28" i="9"/>
  <c r="Y28" i="9"/>
  <c r="AE28" i="9"/>
  <c r="AF28" i="9"/>
  <c r="AG28" i="9"/>
  <c r="AH28" i="9"/>
  <c r="AI28" i="9"/>
  <c r="AJ28" i="9"/>
  <c r="AK28" i="9"/>
  <c r="AL28" i="9"/>
  <c r="AM28" i="9"/>
  <c r="AN28" i="9"/>
  <c r="AO28" i="9"/>
  <c r="AP28" i="9"/>
  <c r="AQ28" i="9"/>
  <c r="AR28" i="9"/>
  <c r="AS28" i="9"/>
  <c r="AT28" i="9"/>
  <c r="AU28" i="9"/>
  <c r="AV28" i="9"/>
  <c r="AW28" i="9"/>
  <c r="AX28" i="9"/>
  <c r="AY28" i="9"/>
  <c r="AZ28" i="9"/>
  <c r="BA28" i="9"/>
  <c r="BB28" i="9"/>
  <c r="BC28" i="9"/>
  <c r="K29" i="9"/>
  <c r="L29" i="9"/>
  <c r="M29" i="9"/>
  <c r="N29" i="9"/>
  <c r="O29" i="9"/>
  <c r="U29" i="9"/>
  <c r="V29" i="9"/>
  <c r="W29" i="9"/>
  <c r="X29" i="9"/>
  <c r="Y29" i="9"/>
  <c r="AE29" i="9"/>
  <c r="AF29" i="9"/>
  <c r="AG29" i="9"/>
  <c r="AH29" i="9"/>
  <c r="AI29" i="9"/>
  <c r="AJ29" i="9"/>
  <c r="AK29" i="9"/>
  <c r="AL29" i="9"/>
  <c r="AM29" i="9"/>
  <c r="AN29" i="9"/>
  <c r="AO29" i="9"/>
  <c r="AP29" i="9"/>
  <c r="AQ29" i="9"/>
  <c r="AR29" i="9"/>
  <c r="AS29" i="9"/>
  <c r="AT29" i="9"/>
  <c r="AU29" i="9"/>
  <c r="AV29" i="9"/>
  <c r="AW29" i="9"/>
  <c r="AX29" i="9"/>
  <c r="AY29" i="9"/>
  <c r="AZ29" i="9"/>
  <c r="BA29" i="9"/>
  <c r="BB29" i="9"/>
  <c r="BC29" i="9"/>
  <c r="K30" i="9"/>
  <c r="L30" i="9"/>
  <c r="M30" i="9"/>
  <c r="N30" i="9"/>
  <c r="O30" i="9"/>
  <c r="U30" i="9"/>
  <c r="V30" i="9"/>
  <c r="W30" i="9"/>
  <c r="X30" i="9"/>
  <c r="Y30" i="9"/>
  <c r="AE30" i="9"/>
  <c r="AF30" i="9"/>
  <c r="AG30" i="9"/>
  <c r="AH30" i="9"/>
  <c r="AI30" i="9"/>
  <c r="AJ30" i="9"/>
  <c r="AK30" i="9"/>
  <c r="AL30" i="9"/>
  <c r="AM30" i="9"/>
  <c r="AN30" i="9"/>
  <c r="AO30" i="9"/>
  <c r="AP30" i="9"/>
  <c r="AQ30" i="9"/>
  <c r="AR30" i="9"/>
  <c r="AS30" i="9"/>
  <c r="AT30" i="9"/>
  <c r="AU30" i="9"/>
  <c r="AV30" i="9"/>
  <c r="AW30" i="9"/>
  <c r="AX30" i="9"/>
  <c r="AY30" i="9"/>
  <c r="AZ30" i="9"/>
  <c r="BA30" i="9"/>
  <c r="BB30" i="9"/>
  <c r="BC30" i="9"/>
  <c r="K31" i="9"/>
  <c r="L31" i="9"/>
  <c r="M31" i="9"/>
  <c r="N31" i="9"/>
  <c r="O31" i="9"/>
  <c r="U31" i="9"/>
  <c r="V31" i="9"/>
  <c r="W31" i="9"/>
  <c r="X31" i="9"/>
  <c r="Y31" i="9"/>
  <c r="AE31" i="9"/>
  <c r="AF31" i="9"/>
  <c r="AG31" i="9"/>
  <c r="AH31" i="9"/>
  <c r="AI31" i="9"/>
  <c r="AJ31" i="9"/>
  <c r="AK31" i="9"/>
  <c r="AL31" i="9"/>
  <c r="AM31" i="9"/>
  <c r="AN31" i="9"/>
  <c r="AO31" i="9"/>
  <c r="AP31" i="9"/>
  <c r="AQ31" i="9"/>
  <c r="AR31" i="9"/>
  <c r="AS31" i="9"/>
  <c r="AT31" i="9"/>
  <c r="AU31" i="9"/>
  <c r="AV31" i="9"/>
  <c r="AW31" i="9"/>
  <c r="AX31" i="9"/>
  <c r="AY31" i="9"/>
  <c r="AZ31" i="9"/>
  <c r="BA31" i="9"/>
  <c r="BB31" i="9"/>
  <c r="BC31" i="9"/>
  <c r="K32" i="9"/>
  <c r="L32" i="9"/>
  <c r="M32" i="9"/>
  <c r="N32" i="9"/>
  <c r="O32" i="9"/>
  <c r="U32" i="9"/>
  <c r="V32" i="9"/>
  <c r="W32" i="9"/>
  <c r="X32" i="9"/>
  <c r="Y32" i="9"/>
  <c r="AE32" i="9"/>
  <c r="AF32" i="9"/>
  <c r="AG32" i="9"/>
  <c r="AH32" i="9"/>
  <c r="AI32" i="9"/>
  <c r="AJ32" i="9"/>
  <c r="AK32" i="9"/>
  <c r="AL32" i="9"/>
  <c r="AM32" i="9"/>
  <c r="AN32" i="9"/>
  <c r="AO32" i="9"/>
  <c r="AP32" i="9"/>
  <c r="AQ32" i="9"/>
  <c r="AR32" i="9"/>
  <c r="AS32" i="9"/>
  <c r="AT32" i="9"/>
  <c r="AU32" i="9"/>
  <c r="AV32" i="9"/>
  <c r="AW32" i="9"/>
  <c r="AX32" i="9"/>
  <c r="AY32" i="9"/>
  <c r="AZ32" i="9"/>
  <c r="BA32" i="9"/>
  <c r="BB32" i="9"/>
  <c r="BC32" i="9"/>
  <c r="K33" i="9"/>
  <c r="L33" i="9"/>
  <c r="M33" i="9"/>
  <c r="N33" i="9"/>
  <c r="O33" i="9"/>
  <c r="U33" i="9"/>
  <c r="V33" i="9"/>
  <c r="W33" i="9"/>
  <c r="X33" i="9"/>
  <c r="Y33" i="9"/>
  <c r="AE33" i="9"/>
  <c r="AF33" i="9"/>
  <c r="AG33" i="9"/>
  <c r="AH33" i="9"/>
  <c r="AI33" i="9"/>
  <c r="AJ33" i="9"/>
  <c r="AK33" i="9"/>
  <c r="AL33" i="9"/>
  <c r="AM33" i="9"/>
  <c r="AN33" i="9"/>
  <c r="AO33" i="9"/>
  <c r="AP33" i="9"/>
  <c r="AQ33" i="9"/>
  <c r="AR33" i="9"/>
  <c r="AS33" i="9"/>
  <c r="AT33" i="9"/>
  <c r="AU33" i="9"/>
  <c r="AV33" i="9"/>
  <c r="AW33" i="9"/>
  <c r="AX33" i="9"/>
  <c r="AY33" i="9"/>
  <c r="AZ33" i="9"/>
  <c r="BA33" i="9"/>
  <c r="BB33" i="9"/>
  <c r="BC33" i="9"/>
  <c r="K34" i="9"/>
  <c r="L34" i="9"/>
  <c r="M34" i="9"/>
  <c r="N34" i="9"/>
  <c r="O34" i="9"/>
  <c r="U34" i="9"/>
  <c r="V34" i="9"/>
  <c r="W34" i="9"/>
  <c r="X34" i="9"/>
  <c r="Y34" i="9"/>
  <c r="AE34" i="9"/>
  <c r="AF34" i="9"/>
  <c r="AG34" i="9"/>
  <c r="AH34" i="9"/>
  <c r="AI34" i="9"/>
  <c r="AJ34" i="9"/>
  <c r="AK34" i="9"/>
  <c r="AL34" i="9"/>
  <c r="AM34" i="9"/>
  <c r="AN34" i="9"/>
  <c r="AO34" i="9"/>
  <c r="AP34" i="9"/>
  <c r="AQ34" i="9"/>
  <c r="AR34" i="9"/>
  <c r="AS34" i="9"/>
  <c r="AT34" i="9"/>
  <c r="AU34" i="9"/>
  <c r="AV34" i="9"/>
  <c r="AW34" i="9"/>
  <c r="AX34" i="9"/>
  <c r="AY34" i="9"/>
  <c r="AZ34" i="9"/>
  <c r="BA34" i="9"/>
  <c r="BB34" i="9"/>
  <c r="BC34" i="9"/>
  <c r="K35" i="9"/>
  <c r="L35" i="9"/>
  <c r="M35" i="9"/>
  <c r="N35" i="9"/>
  <c r="O35" i="9"/>
  <c r="U35" i="9"/>
  <c r="V35" i="9"/>
  <c r="W35" i="9"/>
  <c r="X35" i="9"/>
  <c r="Y35" i="9"/>
  <c r="AE35" i="9"/>
  <c r="AF35" i="9"/>
  <c r="AG35" i="9"/>
  <c r="AH35" i="9"/>
  <c r="AI35" i="9"/>
  <c r="AJ35" i="9"/>
  <c r="AK35" i="9"/>
  <c r="AL35" i="9"/>
  <c r="AM35" i="9"/>
  <c r="AN35" i="9"/>
  <c r="AO35" i="9"/>
  <c r="AP35" i="9"/>
  <c r="AQ35" i="9"/>
  <c r="AR35" i="9"/>
  <c r="AS35" i="9"/>
  <c r="AT35" i="9"/>
  <c r="AU35" i="9"/>
  <c r="AV35" i="9"/>
  <c r="AW35" i="9"/>
  <c r="AX35" i="9"/>
  <c r="AY35" i="9"/>
  <c r="AZ35" i="9"/>
  <c r="BA35" i="9"/>
  <c r="BB35" i="9"/>
  <c r="BC35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H36" i="9"/>
  <c r="AI36" i="9"/>
  <c r="AJ36" i="9"/>
  <c r="AK36" i="9"/>
  <c r="AL36" i="9"/>
  <c r="AM36" i="9"/>
  <c r="AN36" i="9"/>
  <c r="AO36" i="9"/>
  <c r="AP36" i="9"/>
  <c r="AQ36" i="9"/>
  <c r="AR36" i="9"/>
  <c r="AS36" i="9"/>
  <c r="AT36" i="9"/>
  <c r="AU36" i="9"/>
  <c r="AV36" i="9"/>
  <c r="AW36" i="9"/>
  <c r="AX36" i="9"/>
  <c r="AY36" i="9"/>
  <c r="AZ36" i="9"/>
  <c r="BA36" i="9"/>
  <c r="BB36" i="9"/>
  <c r="BC36" i="9"/>
  <c r="K37" i="9"/>
  <c r="L37" i="9"/>
  <c r="M37" i="9"/>
  <c r="N37" i="9"/>
  <c r="O37" i="9"/>
  <c r="P37" i="9"/>
  <c r="Q37" i="9"/>
  <c r="R37" i="9"/>
  <c r="S37" i="9"/>
  <c r="T37" i="9"/>
  <c r="Z37" i="9"/>
  <c r="AA37" i="9"/>
  <c r="AB37" i="9"/>
  <c r="AC37" i="9"/>
  <c r="AD37" i="9"/>
  <c r="AE37" i="9"/>
  <c r="AF37" i="9"/>
  <c r="AG37" i="9"/>
  <c r="AH37" i="9"/>
  <c r="AI37" i="9"/>
  <c r="AJ37" i="9"/>
  <c r="AK37" i="9"/>
  <c r="AL37" i="9"/>
  <c r="AM37" i="9"/>
  <c r="AN37" i="9"/>
  <c r="AO37" i="9"/>
  <c r="AP37" i="9"/>
  <c r="AQ37" i="9"/>
  <c r="AR37" i="9"/>
  <c r="AS37" i="9"/>
  <c r="AT37" i="9"/>
  <c r="AU37" i="9"/>
  <c r="AV37" i="9"/>
  <c r="AW37" i="9"/>
  <c r="AX37" i="9"/>
  <c r="AY37" i="9"/>
  <c r="AZ37" i="9"/>
  <c r="BA37" i="9"/>
  <c r="BB37" i="9"/>
  <c r="BC37" i="9"/>
  <c r="K38" i="9"/>
  <c r="L38" i="9"/>
  <c r="M38" i="9"/>
  <c r="N38" i="9"/>
  <c r="O38" i="9"/>
  <c r="P38" i="9"/>
  <c r="Q38" i="9"/>
  <c r="R38" i="9"/>
  <c r="S38" i="9"/>
  <c r="T38" i="9"/>
  <c r="Z38" i="9"/>
  <c r="AA38" i="9"/>
  <c r="AB38" i="9"/>
  <c r="AC38" i="9"/>
  <c r="AD38" i="9"/>
  <c r="AE38" i="9"/>
  <c r="AF38" i="9"/>
  <c r="AG38" i="9"/>
  <c r="AH38" i="9"/>
  <c r="AI38" i="9"/>
  <c r="AJ38" i="9"/>
  <c r="AK38" i="9"/>
  <c r="AL38" i="9"/>
  <c r="AM38" i="9"/>
  <c r="AN38" i="9"/>
  <c r="AO38" i="9"/>
  <c r="AP38" i="9"/>
  <c r="AQ38" i="9"/>
  <c r="AR38" i="9"/>
  <c r="AS38" i="9"/>
  <c r="AT38" i="9"/>
  <c r="AU38" i="9"/>
  <c r="AV38" i="9"/>
  <c r="AW38" i="9"/>
  <c r="AX38" i="9"/>
  <c r="AY38" i="9"/>
  <c r="AZ38" i="9"/>
  <c r="BA38" i="9"/>
  <c r="BB38" i="9"/>
  <c r="BC38" i="9"/>
  <c r="K39" i="9"/>
  <c r="L39" i="9"/>
  <c r="M39" i="9"/>
  <c r="N39" i="9"/>
  <c r="O39" i="9"/>
  <c r="P39" i="9"/>
  <c r="Q39" i="9"/>
  <c r="R39" i="9"/>
  <c r="S39" i="9"/>
  <c r="T39" i="9"/>
  <c r="Z39" i="9"/>
  <c r="AA39" i="9"/>
  <c r="AB39" i="9"/>
  <c r="AC39" i="9"/>
  <c r="AD39" i="9"/>
  <c r="AE39" i="9"/>
  <c r="AF39" i="9"/>
  <c r="AG39" i="9"/>
  <c r="AH39" i="9"/>
  <c r="AI39" i="9"/>
  <c r="AJ39" i="9"/>
  <c r="AK39" i="9"/>
  <c r="AL39" i="9"/>
  <c r="AM39" i="9"/>
  <c r="AN39" i="9"/>
  <c r="AO39" i="9"/>
  <c r="AP39" i="9"/>
  <c r="AQ39" i="9"/>
  <c r="AR39" i="9"/>
  <c r="AS39" i="9"/>
  <c r="AT39" i="9"/>
  <c r="AU39" i="9"/>
  <c r="AV39" i="9"/>
  <c r="AW39" i="9"/>
  <c r="AX39" i="9"/>
  <c r="AY39" i="9"/>
  <c r="AZ39" i="9"/>
  <c r="BA39" i="9"/>
  <c r="BB39" i="9"/>
  <c r="BC39" i="9"/>
  <c r="K40" i="9"/>
  <c r="L40" i="9"/>
  <c r="M40" i="9"/>
  <c r="N40" i="9"/>
  <c r="O40" i="9"/>
  <c r="P40" i="9"/>
  <c r="Q40" i="9"/>
  <c r="R40" i="9"/>
  <c r="S40" i="9"/>
  <c r="T40" i="9"/>
  <c r="Z40" i="9"/>
  <c r="AA40" i="9"/>
  <c r="AB40" i="9"/>
  <c r="AC40" i="9"/>
  <c r="AD40" i="9"/>
  <c r="AE40" i="9"/>
  <c r="AF40" i="9"/>
  <c r="AG40" i="9"/>
  <c r="AH40" i="9"/>
  <c r="AI40" i="9"/>
  <c r="AJ40" i="9"/>
  <c r="AK40" i="9"/>
  <c r="AL40" i="9"/>
  <c r="AM40" i="9"/>
  <c r="AN40" i="9"/>
  <c r="AO40" i="9"/>
  <c r="AP40" i="9"/>
  <c r="AQ40" i="9"/>
  <c r="AR40" i="9"/>
  <c r="AS40" i="9"/>
  <c r="AT40" i="9"/>
  <c r="AU40" i="9"/>
  <c r="AV40" i="9"/>
  <c r="AW40" i="9"/>
  <c r="AX40" i="9"/>
  <c r="AY40" i="9"/>
  <c r="AZ40" i="9"/>
  <c r="BA40" i="9"/>
  <c r="BB40" i="9"/>
  <c r="BC40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B41" i="9"/>
  <c r="AC41" i="9"/>
  <c r="AD41" i="9"/>
  <c r="AE41" i="9"/>
  <c r="AF41" i="9"/>
  <c r="AG41" i="9"/>
  <c r="AH41" i="9"/>
  <c r="AI41" i="9"/>
  <c r="AJ41" i="9"/>
  <c r="AK41" i="9"/>
  <c r="AL41" i="9"/>
  <c r="AM41" i="9"/>
  <c r="AN41" i="9"/>
  <c r="AO41" i="9"/>
  <c r="AP41" i="9"/>
  <c r="AQ41" i="9"/>
  <c r="AR41" i="9"/>
  <c r="AS41" i="9"/>
  <c r="AT41" i="9"/>
  <c r="AU41" i="9"/>
  <c r="AV41" i="9"/>
  <c r="AW41" i="9"/>
  <c r="AX41" i="9"/>
  <c r="AY41" i="9"/>
  <c r="AZ41" i="9"/>
  <c r="BA41" i="9"/>
  <c r="BB41" i="9"/>
  <c r="BC41" i="9"/>
  <c r="K42" i="9"/>
  <c r="P42" i="9"/>
  <c r="Q42" i="9"/>
  <c r="R42" i="9"/>
  <c r="S42" i="9"/>
  <c r="T42" i="9"/>
  <c r="Z42" i="9"/>
  <c r="AA42" i="9"/>
  <c r="AB42" i="9"/>
  <c r="AC42" i="9"/>
  <c r="AD42" i="9"/>
  <c r="AE42" i="9"/>
  <c r="AF42" i="9"/>
  <c r="AG42" i="9"/>
  <c r="AH42" i="9"/>
  <c r="AI42" i="9"/>
  <c r="AK42" i="9"/>
  <c r="AL42" i="9"/>
  <c r="AO42" i="9"/>
  <c r="AP42" i="9"/>
  <c r="AQ42" i="9"/>
  <c r="AR42" i="9"/>
  <c r="AS42" i="9"/>
  <c r="AT42" i="9"/>
  <c r="AU42" i="9"/>
  <c r="AV42" i="9"/>
  <c r="AW42" i="9"/>
  <c r="AX42" i="9"/>
  <c r="AY42" i="9"/>
  <c r="AZ42" i="9"/>
  <c r="BA42" i="9"/>
  <c r="BB42" i="9"/>
  <c r="BC42" i="9"/>
  <c r="P43" i="9"/>
  <c r="Q43" i="9"/>
  <c r="R43" i="9"/>
  <c r="S43" i="9"/>
  <c r="T43" i="9"/>
  <c r="Z43" i="9"/>
  <c r="AA43" i="9"/>
  <c r="AB43" i="9"/>
  <c r="AC43" i="9"/>
  <c r="AD43" i="9"/>
  <c r="AE43" i="9"/>
  <c r="AF43" i="9"/>
  <c r="AG43" i="9"/>
  <c r="AH43" i="9"/>
  <c r="AI43" i="9"/>
  <c r="AK43" i="9"/>
  <c r="AL43" i="9"/>
  <c r="AO43" i="9"/>
  <c r="AP43" i="9"/>
  <c r="AQ43" i="9"/>
  <c r="AR43" i="9"/>
  <c r="AS43" i="9"/>
  <c r="AT43" i="9"/>
  <c r="AU43" i="9"/>
  <c r="AV43" i="9"/>
  <c r="AW43" i="9"/>
  <c r="AX43" i="9"/>
  <c r="AY43" i="9"/>
  <c r="AZ43" i="9"/>
  <c r="BA43" i="9"/>
  <c r="BB43" i="9"/>
  <c r="BC43" i="9"/>
  <c r="P44" i="9"/>
  <c r="Q44" i="9"/>
  <c r="R44" i="9"/>
  <c r="S44" i="9"/>
  <c r="T44" i="9"/>
  <c r="Z44" i="9"/>
  <c r="AA44" i="9"/>
  <c r="AB44" i="9"/>
  <c r="AC44" i="9"/>
  <c r="AD44" i="9"/>
  <c r="AE44" i="9"/>
  <c r="AF44" i="9"/>
  <c r="AG44" i="9"/>
  <c r="AH44" i="9"/>
  <c r="AI44" i="9"/>
  <c r="AK44" i="9"/>
  <c r="AL44" i="9"/>
  <c r="AO44" i="9"/>
  <c r="AP44" i="9"/>
  <c r="AQ44" i="9"/>
  <c r="AR44" i="9"/>
  <c r="AS44" i="9"/>
  <c r="AT44" i="9"/>
  <c r="AU44" i="9"/>
  <c r="AV44" i="9"/>
  <c r="AW44" i="9"/>
  <c r="AX44" i="9"/>
  <c r="AY44" i="9"/>
  <c r="AZ44" i="9"/>
  <c r="BA44" i="9"/>
  <c r="BB44" i="9"/>
  <c r="BC44" i="9"/>
  <c r="P45" i="9"/>
  <c r="Q45" i="9"/>
  <c r="R45" i="9"/>
  <c r="S45" i="9"/>
  <c r="T45" i="9"/>
  <c r="Z45" i="9"/>
  <c r="AA45" i="9"/>
  <c r="AB45" i="9"/>
  <c r="AC45" i="9"/>
  <c r="AD45" i="9"/>
  <c r="AE45" i="9"/>
  <c r="AF45" i="9"/>
  <c r="AG45" i="9"/>
  <c r="AH45" i="9"/>
  <c r="AI45" i="9"/>
  <c r="AK45" i="9"/>
  <c r="AL45" i="9"/>
  <c r="AO45" i="9"/>
  <c r="AP45" i="9"/>
  <c r="AQ45" i="9"/>
  <c r="AR45" i="9"/>
  <c r="AS45" i="9"/>
  <c r="AT45" i="9"/>
  <c r="AU45" i="9"/>
  <c r="AV45" i="9"/>
  <c r="AW45" i="9"/>
  <c r="AX45" i="9"/>
  <c r="AY45" i="9"/>
  <c r="AZ45" i="9"/>
  <c r="BA45" i="9"/>
  <c r="BB45" i="9"/>
  <c r="BC45" i="9"/>
  <c r="K46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Y46" i="9"/>
  <c r="Z46" i="9"/>
  <c r="AA46" i="9"/>
  <c r="AB46" i="9"/>
  <c r="AC46" i="9"/>
  <c r="AD46" i="9"/>
  <c r="AE46" i="9"/>
  <c r="AF46" i="9"/>
  <c r="AG46" i="9"/>
  <c r="AH46" i="9"/>
  <c r="AI46" i="9"/>
  <c r="AJ46" i="9"/>
  <c r="AK46" i="9"/>
  <c r="AL46" i="9"/>
  <c r="AM46" i="9"/>
  <c r="AN46" i="9"/>
  <c r="AO46" i="9"/>
  <c r="AP46" i="9"/>
  <c r="AQ46" i="9"/>
  <c r="AR46" i="9"/>
  <c r="AS46" i="9"/>
  <c r="AT46" i="9"/>
  <c r="AU46" i="9"/>
  <c r="AV46" i="9"/>
  <c r="AW46" i="9"/>
  <c r="AX46" i="9"/>
  <c r="AY46" i="9"/>
  <c r="AZ46" i="9"/>
  <c r="BA46" i="9"/>
  <c r="BB46" i="9"/>
  <c r="BC46" i="9"/>
  <c r="K47" i="9"/>
  <c r="L47" i="9"/>
  <c r="M47" i="9"/>
  <c r="N47" i="9"/>
  <c r="O47" i="9"/>
  <c r="P47" i="9"/>
  <c r="Q47" i="9"/>
  <c r="R47" i="9"/>
  <c r="S47" i="9"/>
  <c r="T47" i="9"/>
  <c r="Z47" i="9"/>
  <c r="AA47" i="9"/>
  <c r="AB47" i="9"/>
  <c r="AC47" i="9"/>
  <c r="AD47" i="9"/>
  <c r="AE47" i="9"/>
  <c r="AF47" i="9"/>
  <c r="AG47" i="9"/>
  <c r="AH47" i="9"/>
  <c r="AI47" i="9"/>
  <c r="AK47" i="9"/>
  <c r="AL47" i="9"/>
  <c r="AN47" i="9"/>
  <c r="AO47" i="9"/>
  <c r="AP47" i="9"/>
  <c r="AQ47" i="9"/>
  <c r="AR47" i="9"/>
  <c r="AS47" i="9"/>
  <c r="AT47" i="9"/>
  <c r="AU47" i="9"/>
  <c r="AV47" i="9"/>
  <c r="AW47" i="9"/>
  <c r="AX47" i="9"/>
  <c r="AY47" i="9"/>
  <c r="AZ47" i="9"/>
  <c r="BA47" i="9"/>
  <c r="BB47" i="9"/>
  <c r="BC47" i="9"/>
  <c r="P48" i="9"/>
  <c r="Q48" i="9"/>
  <c r="R48" i="9"/>
  <c r="S48" i="9"/>
  <c r="T48" i="9"/>
  <c r="Z48" i="9"/>
  <c r="AA48" i="9"/>
  <c r="AB48" i="9"/>
  <c r="AC48" i="9"/>
  <c r="AD48" i="9"/>
  <c r="AE48" i="9"/>
  <c r="AF48" i="9"/>
  <c r="AG48" i="9"/>
  <c r="AH48" i="9"/>
  <c r="AI48" i="9"/>
  <c r="AK48" i="9"/>
  <c r="AL48" i="9"/>
  <c r="AN48" i="9"/>
  <c r="AO48" i="9"/>
  <c r="AP48" i="9"/>
  <c r="AQ48" i="9"/>
  <c r="AR48" i="9"/>
  <c r="AS48" i="9"/>
  <c r="AT48" i="9"/>
  <c r="AU48" i="9"/>
  <c r="AV48" i="9"/>
  <c r="AW48" i="9"/>
  <c r="AX48" i="9"/>
  <c r="AY48" i="9"/>
  <c r="AZ48" i="9"/>
  <c r="BA48" i="9"/>
  <c r="BB48" i="9"/>
  <c r="BC48" i="9"/>
  <c r="P49" i="9"/>
  <c r="Q49" i="9"/>
  <c r="R49" i="9"/>
  <c r="S49" i="9"/>
  <c r="T49" i="9"/>
  <c r="Z49" i="9"/>
  <c r="AA49" i="9"/>
  <c r="AB49" i="9"/>
  <c r="AC49" i="9"/>
  <c r="AD49" i="9"/>
  <c r="AE49" i="9"/>
  <c r="AF49" i="9"/>
  <c r="AG49" i="9"/>
  <c r="AH49" i="9"/>
  <c r="AI49" i="9"/>
  <c r="AK49" i="9"/>
  <c r="AL49" i="9"/>
  <c r="AN49" i="9"/>
  <c r="AO49" i="9"/>
  <c r="AP49" i="9"/>
  <c r="AQ49" i="9"/>
  <c r="AR49" i="9"/>
  <c r="AS49" i="9"/>
  <c r="AT49" i="9"/>
  <c r="AU49" i="9"/>
  <c r="AV49" i="9"/>
  <c r="AW49" i="9"/>
  <c r="AX49" i="9"/>
  <c r="AY49" i="9"/>
  <c r="AZ49" i="9"/>
  <c r="BA49" i="9"/>
  <c r="BB49" i="9"/>
  <c r="BC49" i="9"/>
  <c r="P50" i="9"/>
  <c r="Q50" i="9"/>
  <c r="R50" i="9"/>
  <c r="S50" i="9"/>
  <c r="T50" i="9"/>
  <c r="Z50" i="9"/>
  <c r="AA50" i="9"/>
  <c r="AB50" i="9"/>
  <c r="AC50" i="9"/>
  <c r="AD50" i="9"/>
  <c r="AE50" i="9"/>
  <c r="AF50" i="9"/>
  <c r="AG50" i="9"/>
  <c r="AH50" i="9"/>
  <c r="AI50" i="9"/>
  <c r="AK50" i="9"/>
  <c r="AL50" i="9"/>
  <c r="AN50" i="9"/>
  <c r="AO50" i="9"/>
  <c r="AP50" i="9"/>
  <c r="AQ50" i="9"/>
  <c r="AR50" i="9"/>
  <c r="AS50" i="9"/>
  <c r="AT50" i="9"/>
  <c r="AU50" i="9"/>
  <c r="AV50" i="9"/>
  <c r="AW50" i="9"/>
  <c r="AX50" i="9"/>
  <c r="AY50" i="9"/>
  <c r="AZ50" i="9"/>
  <c r="BA50" i="9"/>
  <c r="BB50" i="9"/>
  <c r="BC50" i="9"/>
  <c r="K51" i="9"/>
  <c r="L51" i="9"/>
  <c r="M51" i="9"/>
  <c r="N51" i="9"/>
  <c r="O51" i="9"/>
  <c r="P51" i="9"/>
  <c r="Q51" i="9"/>
  <c r="R51" i="9"/>
  <c r="S51" i="9"/>
  <c r="T51" i="9"/>
  <c r="Z51" i="9"/>
  <c r="AA51" i="9"/>
  <c r="AB51" i="9"/>
  <c r="AC51" i="9"/>
  <c r="AD51" i="9"/>
  <c r="AE51" i="9"/>
  <c r="AF51" i="9"/>
  <c r="AG51" i="9"/>
  <c r="AH51" i="9"/>
  <c r="AI51" i="9"/>
  <c r="AK51" i="9"/>
  <c r="AL51" i="9"/>
  <c r="AN51" i="9"/>
  <c r="AO51" i="9"/>
  <c r="AP51" i="9"/>
  <c r="AQ51" i="9"/>
  <c r="AR51" i="9"/>
  <c r="AS51" i="9"/>
  <c r="AT51" i="9"/>
  <c r="AU51" i="9"/>
  <c r="AV51" i="9"/>
  <c r="AW51" i="9"/>
  <c r="AX51" i="9"/>
  <c r="AY51" i="9"/>
  <c r="AZ51" i="9"/>
  <c r="BA51" i="9"/>
  <c r="BB51" i="9"/>
  <c r="BC51" i="9"/>
  <c r="P52" i="9"/>
  <c r="Q52" i="9"/>
  <c r="R52" i="9"/>
  <c r="S52" i="9"/>
  <c r="T52" i="9"/>
  <c r="Z52" i="9"/>
  <c r="AA52" i="9"/>
  <c r="AB52" i="9"/>
  <c r="AC52" i="9"/>
  <c r="AD52" i="9"/>
  <c r="AE52" i="9"/>
  <c r="AF52" i="9"/>
  <c r="AG52" i="9"/>
  <c r="AH52" i="9"/>
  <c r="AI52" i="9"/>
  <c r="AO52" i="9"/>
  <c r="AP52" i="9"/>
  <c r="AQ52" i="9"/>
  <c r="AR52" i="9"/>
  <c r="AS52" i="9"/>
  <c r="AT52" i="9"/>
  <c r="AU52" i="9"/>
  <c r="AV52" i="9"/>
  <c r="AW52" i="9"/>
  <c r="AX52" i="9"/>
  <c r="AY52" i="9"/>
  <c r="AZ52" i="9"/>
  <c r="BA52" i="9"/>
  <c r="BB52" i="9"/>
  <c r="BC52" i="9"/>
  <c r="P53" i="9"/>
  <c r="Q53" i="9"/>
  <c r="R53" i="9"/>
  <c r="S53" i="9"/>
  <c r="T53" i="9"/>
  <c r="Z53" i="9"/>
  <c r="AA53" i="9"/>
  <c r="AB53" i="9"/>
  <c r="AC53" i="9"/>
  <c r="AD53" i="9"/>
  <c r="AE53" i="9"/>
  <c r="AF53" i="9"/>
  <c r="AG53" i="9"/>
  <c r="AH53" i="9"/>
  <c r="AI53" i="9"/>
  <c r="AO53" i="9"/>
  <c r="AP53" i="9"/>
  <c r="AQ53" i="9"/>
  <c r="AR53" i="9"/>
  <c r="AS53" i="9"/>
  <c r="AT53" i="9"/>
  <c r="AU53" i="9"/>
  <c r="AV53" i="9"/>
  <c r="AW53" i="9"/>
  <c r="AX53" i="9"/>
  <c r="AY53" i="9"/>
  <c r="AZ53" i="9"/>
  <c r="BA53" i="9"/>
  <c r="BB53" i="9"/>
  <c r="BC53" i="9"/>
  <c r="P54" i="9"/>
  <c r="Q54" i="9"/>
  <c r="R54" i="9"/>
  <c r="S54" i="9"/>
  <c r="T54" i="9"/>
  <c r="Z54" i="9"/>
  <c r="AA54" i="9"/>
  <c r="AB54" i="9"/>
  <c r="AC54" i="9"/>
  <c r="AD54" i="9"/>
  <c r="AE54" i="9"/>
  <c r="AF54" i="9"/>
  <c r="AG54" i="9"/>
  <c r="AH54" i="9"/>
  <c r="AI54" i="9"/>
  <c r="AO54" i="9"/>
  <c r="AP54" i="9"/>
  <c r="AQ54" i="9"/>
  <c r="AR54" i="9"/>
  <c r="AS54" i="9"/>
  <c r="AT54" i="9"/>
  <c r="AU54" i="9"/>
  <c r="AV54" i="9"/>
  <c r="AW54" i="9"/>
  <c r="AX54" i="9"/>
  <c r="AY54" i="9"/>
  <c r="AZ54" i="9"/>
  <c r="BA54" i="9"/>
  <c r="BB54" i="9"/>
  <c r="BC54" i="9"/>
  <c r="P55" i="9"/>
  <c r="Q55" i="9"/>
  <c r="R55" i="9"/>
  <c r="S55" i="9"/>
  <c r="T55" i="9"/>
  <c r="Z55" i="9"/>
  <c r="AA55" i="9"/>
  <c r="AB55" i="9"/>
  <c r="AC55" i="9"/>
  <c r="AD55" i="9"/>
  <c r="AE55" i="9"/>
  <c r="AF55" i="9"/>
  <c r="AG55" i="9"/>
  <c r="AH55" i="9"/>
  <c r="AI55" i="9"/>
  <c r="AO55" i="9"/>
  <c r="AP55" i="9"/>
  <c r="AQ55" i="9"/>
  <c r="AR55" i="9"/>
  <c r="AS55" i="9"/>
  <c r="AT55" i="9"/>
  <c r="AU55" i="9"/>
  <c r="AV55" i="9"/>
  <c r="AW55" i="9"/>
  <c r="AX55" i="9"/>
  <c r="AY55" i="9"/>
  <c r="AZ55" i="9"/>
  <c r="BA55" i="9"/>
  <c r="BB55" i="9"/>
  <c r="BC55" i="9"/>
  <c r="P56" i="9"/>
  <c r="Q56" i="9"/>
  <c r="R56" i="9"/>
  <c r="S56" i="9"/>
  <c r="T56" i="9"/>
  <c r="Z56" i="9"/>
  <c r="AA56" i="9"/>
  <c r="AB56" i="9"/>
  <c r="AC56" i="9"/>
  <c r="AD56" i="9"/>
  <c r="AE56" i="9"/>
  <c r="AF56" i="9"/>
  <c r="AG56" i="9"/>
  <c r="AH56" i="9"/>
  <c r="AI56" i="9"/>
  <c r="AO56" i="9"/>
  <c r="AP56" i="9"/>
  <c r="AQ56" i="9"/>
  <c r="AR56" i="9"/>
  <c r="AS56" i="9"/>
  <c r="AT56" i="9"/>
  <c r="AU56" i="9"/>
  <c r="AV56" i="9"/>
  <c r="AW56" i="9"/>
  <c r="AX56" i="9"/>
  <c r="AY56" i="9"/>
  <c r="AZ56" i="9"/>
  <c r="BA56" i="9"/>
  <c r="BB56" i="9"/>
  <c r="BC56" i="9"/>
  <c r="P57" i="9"/>
  <c r="Q57" i="9"/>
  <c r="R57" i="9"/>
  <c r="S57" i="9"/>
  <c r="T57" i="9"/>
  <c r="Z57" i="9"/>
  <c r="AA57" i="9"/>
  <c r="AB57" i="9"/>
  <c r="AC57" i="9"/>
  <c r="AD57" i="9"/>
  <c r="AE57" i="9"/>
  <c r="AF57" i="9"/>
  <c r="AG57" i="9"/>
  <c r="AH57" i="9"/>
  <c r="AI57" i="9"/>
  <c r="AO57" i="9"/>
  <c r="AP57" i="9"/>
  <c r="AQ57" i="9"/>
  <c r="AR57" i="9"/>
  <c r="AS57" i="9"/>
  <c r="AT57" i="9"/>
  <c r="AU57" i="9"/>
  <c r="AV57" i="9"/>
  <c r="AW57" i="9"/>
  <c r="AX57" i="9"/>
  <c r="AY57" i="9"/>
  <c r="AZ57" i="9"/>
  <c r="BA57" i="9"/>
  <c r="BB57" i="9"/>
  <c r="BC57" i="9"/>
  <c r="P58" i="9"/>
  <c r="Q58" i="9"/>
  <c r="R58" i="9"/>
  <c r="S58" i="9"/>
  <c r="T58" i="9"/>
  <c r="Z58" i="9"/>
  <c r="AA58" i="9"/>
  <c r="AB58" i="9"/>
  <c r="AC58" i="9"/>
  <c r="AD58" i="9"/>
  <c r="AE58" i="9"/>
  <c r="AF58" i="9"/>
  <c r="AG58" i="9"/>
  <c r="AH58" i="9"/>
  <c r="AI58" i="9"/>
  <c r="AO58" i="9"/>
  <c r="AP58" i="9"/>
  <c r="AQ58" i="9"/>
  <c r="AR58" i="9"/>
  <c r="AS58" i="9"/>
  <c r="AT58" i="9"/>
  <c r="AU58" i="9"/>
  <c r="AV58" i="9"/>
  <c r="AW58" i="9"/>
  <c r="AX58" i="9"/>
  <c r="AY58" i="9"/>
  <c r="AZ58" i="9"/>
  <c r="BA58" i="9"/>
  <c r="BB58" i="9"/>
  <c r="BC58" i="9"/>
  <c r="P59" i="9"/>
  <c r="Q59" i="9"/>
  <c r="R59" i="9"/>
  <c r="S59" i="9"/>
  <c r="T59" i="9"/>
  <c r="Z59" i="9"/>
  <c r="AA59" i="9"/>
  <c r="AB59" i="9"/>
  <c r="AC59" i="9"/>
  <c r="AD59" i="9"/>
  <c r="AE59" i="9"/>
  <c r="AF59" i="9"/>
  <c r="AG59" i="9"/>
  <c r="AH59" i="9"/>
  <c r="AI59" i="9"/>
  <c r="AO59" i="9"/>
  <c r="AP59" i="9"/>
  <c r="AQ59" i="9"/>
  <c r="AR59" i="9"/>
  <c r="AS59" i="9"/>
  <c r="AT59" i="9"/>
  <c r="AU59" i="9"/>
  <c r="AV59" i="9"/>
  <c r="AW59" i="9"/>
  <c r="AX59" i="9"/>
  <c r="AY59" i="9"/>
  <c r="AZ59" i="9"/>
  <c r="BA59" i="9"/>
  <c r="BB59" i="9"/>
  <c r="BC59" i="9"/>
  <c r="P60" i="9"/>
  <c r="Q60" i="9"/>
  <c r="R60" i="9"/>
  <c r="S60" i="9"/>
  <c r="T60" i="9"/>
  <c r="Z60" i="9"/>
  <c r="AA60" i="9"/>
  <c r="AB60" i="9"/>
  <c r="AC60" i="9"/>
  <c r="AD60" i="9"/>
  <c r="AE60" i="9"/>
  <c r="AF60" i="9"/>
  <c r="AG60" i="9"/>
  <c r="AH60" i="9"/>
  <c r="AI60" i="9"/>
  <c r="AO60" i="9"/>
  <c r="AP60" i="9"/>
  <c r="AQ60" i="9"/>
  <c r="AR60" i="9"/>
  <c r="AS60" i="9"/>
  <c r="AT60" i="9"/>
  <c r="AU60" i="9"/>
  <c r="AV60" i="9"/>
  <c r="AW60" i="9"/>
  <c r="AX60" i="9"/>
  <c r="AY60" i="9"/>
  <c r="AZ60" i="9"/>
  <c r="BA60" i="9"/>
  <c r="BB60" i="9"/>
  <c r="BC60" i="9"/>
  <c r="P61" i="9"/>
  <c r="Q61" i="9"/>
  <c r="R61" i="9"/>
  <c r="S61" i="9"/>
  <c r="T61" i="9"/>
  <c r="Z61" i="9"/>
  <c r="AA61" i="9"/>
  <c r="AB61" i="9"/>
  <c r="AC61" i="9"/>
  <c r="AD61" i="9"/>
  <c r="AE61" i="9"/>
  <c r="AF61" i="9"/>
  <c r="AG61" i="9"/>
  <c r="AH61" i="9"/>
  <c r="AI61" i="9"/>
  <c r="AO61" i="9"/>
  <c r="AP61" i="9"/>
  <c r="AQ61" i="9"/>
  <c r="AR61" i="9"/>
  <c r="AS61" i="9"/>
  <c r="AT61" i="9"/>
  <c r="AU61" i="9"/>
  <c r="AV61" i="9"/>
  <c r="AW61" i="9"/>
  <c r="AX61" i="9"/>
  <c r="AY61" i="9"/>
  <c r="AZ61" i="9"/>
  <c r="BA61" i="9"/>
  <c r="BB61" i="9"/>
  <c r="BC61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AI6" i="9"/>
  <c r="AJ6" i="9"/>
  <c r="AK6" i="9"/>
  <c r="AL6" i="9"/>
  <c r="AM6" i="9"/>
  <c r="AN6" i="9"/>
  <c r="AO6" i="9"/>
  <c r="AP6" i="9"/>
  <c r="AQ6" i="9"/>
  <c r="AR6" i="9"/>
  <c r="AS6" i="9"/>
  <c r="AT6" i="9"/>
  <c r="AU6" i="9"/>
  <c r="AV6" i="9"/>
  <c r="AW6" i="9"/>
  <c r="AX6" i="9"/>
  <c r="AY6" i="9"/>
  <c r="AZ6" i="9"/>
  <c r="BA6" i="9"/>
  <c r="BB6" i="9"/>
  <c r="BC6" i="9"/>
  <c r="K6" i="9"/>
  <c r="B7" i="9"/>
  <c r="C7" i="9"/>
  <c r="D7" i="9"/>
  <c r="E7" i="9"/>
  <c r="F7" i="9"/>
  <c r="G7" i="9"/>
  <c r="H7" i="9"/>
  <c r="I7" i="9"/>
  <c r="J7" i="9"/>
  <c r="B8" i="9"/>
  <c r="C8" i="9"/>
  <c r="D8" i="9"/>
  <c r="E8" i="9"/>
  <c r="F8" i="9"/>
  <c r="G8" i="9"/>
  <c r="H8" i="9"/>
  <c r="I8" i="9"/>
  <c r="J8" i="9"/>
  <c r="B9" i="9"/>
  <c r="C9" i="9"/>
  <c r="D9" i="9"/>
  <c r="E9" i="9"/>
  <c r="F9" i="9"/>
  <c r="G9" i="9"/>
  <c r="H9" i="9"/>
  <c r="I9" i="9"/>
  <c r="J9" i="9"/>
  <c r="B10" i="9"/>
  <c r="C10" i="9"/>
  <c r="D10" i="9"/>
  <c r="E10" i="9"/>
  <c r="F10" i="9"/>
  <c r="G10" i="9"/>
  <c r="H10" i="9"/>
  <c r="I10" i="9"/>
  <c r="J10" i="9"/>
  <c r="B11" i="9"/>
  <c r="C11" i="9"/>
  <c r="D11" i="9"/>
  <c r="E11" i="9"/>
  <c r="F11" i="9"/>
  <c r="G11" i="9"/>
  <c r="H11" i="9"/>
  <c r="I11" i="9"/>
  <c r="J11" i="9"/>
  <c r="B12" i="9"/>
  <c r="C12" i="9"/>
  <c r="D12" i="9"/>
  <c r="E12" i="9"/>
  <c r="F12" i="9"/>
  <c r="G12" i="9"/>
  <c r="H12" i="9"/>
  <c r="I12" i="9"/>
  <c r="J12" i="9"/>
  <c r="B13" i="9"/>
  <c r="C13" i="9"/>
  <c r="D13" i="9"/>
  <c r="E13" i="9"/>
  <c r="F13" i="9"/>
  <c r="G13" i="9"/>
  <c r="H13" i="9"/>
  <c r="I13" i="9"/>
  <c r="J13" i="9"/>
  <c r="B14" i="9"/>
  <c r="C14" i="9"/>
  <c r="D14" i="9"/>
  <c r="E14" i="9"/>
  <c r="F14" i="9"/>
  <c r="G14" i="9"/>
  <c r="H14" i="9"/>
  <c r="I14" i="9"/>
  <c r="J14" i="9"/>
  <c r="B15" i="9"/>
  <c r="C15" i="9"/>
  <c r="D15" i="9"/>
  <c r="E15" i="9"/>
  <c r="F15" i="9"/>
  <c r="G15" i="9"/>
  <c r="H15" i="9"/>
  <c r="I15" i="9"/>
  <c r="J15" i="9"/>
  <c r="B16" i="9"/>
  <c r="C16" i="9"/>
  <c r="D16" i="9"/>
  <c r="E16" i="9"/>
  <c r="F16" i="9"/>
  <c r="G16" i="9"/>
  <c r="H16" i="9"/>
  <c r="I16" i="9"/>
  <c r="J16" i="9"/>
  <c r="B17" i="9"/>
  <c r="C17" i="9"/>
  <c r="D17" i="9"/>
  <c r="E17" i="9"/>
  <c r="F17" i="9"/>
  <c r="G17" i="9"/>
  <c r="H17" i="9"/>
  <c r="I17" i="9"/>
  <c r="J17" i="9"/>
  <c r="B18" i="9"/>
  <c r="C18" i="9"/>
  <c r="D18" i="9"/>
  <c r="E18" i="9"/>
  <c r="F18" i="9"/>
  <c r="G18" i="9"/>
  <c r="H18" i="9"/>
  <c r="I18" i="9"/>
  <c r="J18" i="9"/>
  <c r="B19" i="9"/>
  <c r="C19" i="9"/>
  <c r="D19" i="9"/>
  <c r="E19" i="9"/>
  <c r="F19" i="9"/>
  <c r="G19" i="9"/>
  <c r="H19" i="9"/>
  <c r="I19" i="9"/>
  <c r="J19" i="9"/>
  <c r="B20" i="9"/>
  <c r="C20" i="9"/>
  <c r="D20" i="9"/>
  <c r="E20" i="9"/>
  <c r="F20" i="9"/>
  <c r="G20" i="9"/>
  <c r="H20" i="9"/>
  <c r="I20" i="9"/>
  <c r="J20" i="9"/>
  <c r="B21" i="9"/>
  <c r="C21" i="9"/>
  <c r="D21" i="9"/>
  <c r="E21" i="9"/>
  <c r="F21" i="9"/>
  <c r="G21" i="9"/>
  <c r="H21" i="9"/>
  <c r="I21" i="9"/>
  <c r="J21" i="9"/>
  <c r="B22" i="9"/>
  <c r="C22" i="9"/>
  <c r="D22" i="9"/>
  <c r="E22" i="9"/>
  <c r="F22" i="9"/>
  <c r="G22" i="9"/>
  <c r="H22" i="9"/>
  <c r="I22" i="9"/>
  <c r="J22" i="9"/>
  <c r="B23" i="9"/>
  <c r="B24" i="9" s="1"/>
  <c r="B25" i="9" s="1"/>
  <c r="C23" i="9"/>
  <c r="C24" i="9" s="1"/>
  <c r="C25" i="9" s="1"/>
  <c r="D23" i="9"/>
  <c r="D24" i="9" s="1"/>
  <c r="D25" i="9" s="1"/>
  <c r="E23" i="9"/>
  <c r="E24" i="9" s="1"/>
  <c r="E25" i="9" s="1"/>
  <c r="F23" i="9"/>
  <c r="F24" i="9" s="1"/>
  <c r="F25" i="9" s="1"/>
  <c r="G23" i="9"/>
  <c r="G24" i="9" s="1"/>
  <c r="H23" i="9"/>
  <c r="H24" i="9" s="1"/>
  <c r="H25" i="9" s="1"/>
  <c r="I23" i="9"/>
  <c r="I24" i="9" s="1"/>
  <c r="I25" i="9" s="1"/>
  <c r="J23" i="9"/>
  <c r="C6" i="9"/>
  <c r="D6" i="9"/>
  <c r="E6" i="9"/>
  <c r="F6" i="9"/>
  <c r="G6" i="9"/>
  <c r="H6" i="9"/>
  <c r="I6" i="9"/>
  <c r="J6" i="9"/>
  <c r="B6" i="9"/>
  <c r="AI21" i="19" l="1"/>
  <c r="AC23" i="19"/>
  <c r="B24" i="19"/>
  <c r="B25" i="19" s="1"/>
  <c r="AD10" i="19"/>
  <c r="AG14" i="19"/>
  <c r="AF17" i="19"/>
  <c r="AG17" i="19"/>
  <c r="AC19" i="19"/>
  <c r="AC20" i="19"/>
  <c r="AG20" i="19"/>
  <c r="AI20" i="19" s="1"/>
  <c r="AD23" i="19"/>
  <c r="AF7" i="19"/>
  <c r="AG10" i="19"/>
  <c r="AF13" i="19"/>
  <c r="AG13" i="19"/>
  <c r="AC15" i="19"/>
  <c r="AC16" i="19"/>
  <c r="AG16" i="19"/>
  <c r="AI16" i="19" s="1"/>
  <c r="AD19" i="19"/>
  <c r="AD22" i="19"/>
  <c r="AG6" i="19"/>
  <c r="AI6" i="19" s="1"/>
  <c r="AG8" i="19"/>
  <c r="AG21" i="19"/>
  <c r="AF6" i="19"/>
  <c r="AC7" i="19"/>
  <c r="AG7" i="19"/>
  <c r="AF8" i="19"/>
  <c r="AI8" i="19" s="1"/>
  <c r="AF9" i="19"/>
  <c r="AG9" i="19"/>
  <c r="AC11" i="19"/>
  <c r="AC12" i="19"/>
  <c r="AG12" i="19"/>
  <c r="AI12" i="19" s="1"/>
  <c r="AD15" i="19"/>
  <c r="AD18" i="19"/>
  <c r="AG22" i="19"/>
  <c r="AG23" i="19"/>
  <c r="R25" i="20"/>
  <c r="R25" i="17"/>
  <c r="Q25" i="20"/>
  <c r="Q25" i="17"/>
  <c r="AX24" i="20"/>
  <c r="O25" i="20"/>
  <c r="O25" i="17"/>
  <c r="P25" i="17"/>
  <c r="P25" i="20"/>
  <c r="G25" i="9"/>
  <c r="BA7" i="7" s="1"/>
  <c r="BA6" i="7"/>
  <c r="BB28" i="20"/>
  <c r="BA24" i="20"/>
  <c r="AY24" i="20"/>
  <c r="AG31" i="19"/>
  <c r="AF31" i="19"/>
  <c r="AI31" i="19" s="1"/>
  <c r="BA33" i="20"/>
  <c r="BB32" i="20"/>
  <c r="J106" i="20"/>
  <c r="AU49" i="20"/>
  <c r="B50" i="20"/>
  <c r="J82" i="20"/>
  <c r="AU33" i="20"/>
  <c r="BB37" i="20"/>
  <c r="AU42" i="20"/>
  <c r="AZ42" i="20"/>
  <c r="BA42" i="20"/>
  <c r="AX42" i="20"/>
  <c r="J99" i="20"/>
  <c r="AY42" i="20"/>
  <c r="J96" i="20"/>
  <c r="B40" i="20"/>
  <c r="AX39" i="20"/>
  <c r="AU24" i="20"/>
  <c r="J81" i="20"/>
  <c r="AY33" i="20"/>
  <c r="AZ33" i="20"/>
  <c r="AX33" i="20"/>
  <c r="J86" i="20"/>
  <c r="AZ29" i="20"/>
  <c r="AU29" i="20"/>
  <c r="B30" i="20"/>
  <c r="AY29" i="20"/>
  <c r="BA29" i="20"/>
  <c r="AX29" i="20"/>
  <c r="BB38" i="20"/>
  <c r="AZ24" i="20"/>
  <c r="J91" i="20"/>
  <c r="B35" i="20"/>
  <c r="I42" i="19"/>
  <c r="J99" i="19" s="1"/>
  <c r="AD36" i="19"/>
  <c r="AG36" i="19"/>
  <c r="AI36" i="19" s="1"/>
  <c r="I52" i="19"/>
  <c r="AC52" i="19" s="1"/>
  <c r="J63" i="19"/>
  <c r="AD6" i="19"/>
  <c r="J64" i="19"/>
  <c r="AD7" i="19"/>
  <c r="AD8" i="19"/>
  <c r="AC9" i="19"/>
  <c r="AF10" i="19"/>
  <c r="AI10" i="19" s="1"/>
  <c r="AD12" i="19"/>
  <c r="AC13" i="19"/>
  <c r="AF14" i="19"/>
  <c r="AD16" i="19"/>
  <c r="AC17" i="19"/>
  <c r="AF18" i="19"/>
  <c r="AI18" i="19" s="1"/>
  <c r="AD20" i="19"/>
  <c r="AC21" i="19"/>
  <c r="AF22" i="19"/>
  <c r="AD26" i="19"/>
  <c r="AD27" i="19"/>
  <c r="AD28" i="19"/>
  <c r="AD29" i="19"/>
  <c r="AD30" i="19"/>
  <c r="AD37" i="19"/>
  <c r="AC42" i="19"/>
  <c r="AD47" i="19"/>
  <c r="I47" i="19"/>
  <c r="J104" i="19" s="1"/>
  <c r="AD9" i="19"/>
  <c r="AC10" i="19"/>
  <c r="AF11" i="19"/>
  <c r="AI11" i="19" s="1"/>
  <c r="AD13" i="19"/>
  <c r="AC14" i="19"/>
  <c r="AF15" i="19"/>
  <c r="AI15" i="19" s="1"/>
  <c r="AD17" i="19"/>
  <c r="AC18" i="19"/>
  <c r="AF19" i="19"/>
  <c r="AI19" i="19" s="1"/>
  <c r="AD21" i="19"/>
  <c r="AC22" i="19"/>
  <c r="AF23" i="19"/>
  <c r="AI23" i="19" s="1"/>
  <c r="AD31" i="19"/>
  <c r="AD32" i="19"/>
  <c r="AD33" i="19"/>
  <c r="AD34" i="19"/>
  <c r="AC8" i="19"/>
  <c r="AC26" i="19"/>
  <c r="I27" i="19"/>
  <c r="AC27" i="19" s="1"/>
  <c r="AC31" i="19"/>
  <c r="I32" i="19"/>
  <c r="AG32" i="19" s="1"/>
  <c r="AD39" i="19"/>
  <c r="AF41" i="19"/>
  <c r="AI41" i="19" s="1"/>
  <c r="AG42" i="19"/>
  <c r="AG46" i="19"/>
  <c r="AI46" i="19" s="1"/>
  <c r="AD48" i="19"/>
  <c r="J66" i="19"/>
  <c r="J67" i="19"/>
  <c r="J68" i="19"/>
  <c r="J69" i="19"/>
  <c r="J70" i="19"/>
  <c r="J71" i="19"/>
  <c r="J72" i="19"/>
  <c r="J73" i="19"/>
  <c r="J74" i="19"/>
  <c r="J75" i="19"/>
  <c r="J76" i="19"/>
  <c r="J77" i="19"/>
  <c r="J78" i="19"/>
  <c r="J79" i="19"/>
  <c r="J80" i="19"/>
  <c r="J84" i="19"/>
  <c r="B28" i="19"/>
  <c r="B33" i="19"/>
  <c r="AD40" i="19"/>
  <c r="AD42" i="19"/>
  <c r="AD44" i="19"/>
  <c r="I57" i="19"/>
  <c r="J114" i="19" s="1"/>
  <c r="I37" i="19"/>
  <c r="AC37" i="19" s="1"/>
  <c r="AD41" i="19"/>
  <c r="B43" i="19"/>
  <c r="B38" i="19"/>
  <c r="AF42" i="19"/>
  <c r="AI42" i="19" s="1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AI7" i="15"/>
  <c r="AJ7" i="15"/>
  <c r="AK7" i="15"/>
  <c r="AL7" i="15"/>
  <c r="AM7" i="15"/>
  <c r="AN7" i="15"/>
  <c r="AO7" i="15"/>
  <c r="AP7" i="15"/>
  <c r="AQ7" i="15"/>
  <c r="AR7" i="15"/>
  <c r="AS7" i="15"/>
  <c r="AT7" i="15"/>
  <c r="AU7" i="15"/>
  <c r="AV7" i="15"/>
  <c r="AW7" i="15"/>
  <c r="AX7" i="15"/>
  <c r="AY7" i="15"/>
  <c r="AZ7" i="15"/>
  <c r="BA7" i="15"/>
  <c r="BB7" i="15"/>
  <c r="BC7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AI8" i="15"/>
  <c r="AJ8" i="15"/>
  <c r="AK8" i="15"/>
  <c r="AL8" i="15"/>
  <c r="AM8" i="15"/>
  <c r="AN8" i="15"/>
  <c r="AO8" i="15"/>
  <c r="AP8" i="15"/>
  <c r="AQ8" i="15"/>
  <c r="AR8" i="15"/>
  <c r="AS8" i="15"/>
  <c r="AT8" i="15"/>
  <c r="AU8" i="15"/>
  <c r="AV8" i="15"/>
  <c r="AW8" i="15"/>
  <c r="AX8" i="15"/>
  <c r="AY8" i="15"/>
  <c r="AZ8" i="15"/>
  <c r="BA8" i="15"/>
  <c r="BB8" i="15"/>
  <c r="BC8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AI9" i="15"/>
  <c r="AJ9" i="15"/>
  <c r="AK9" i="15"/>
  <c r="AL9" i="15"/>
  <c r="AM9" i="15"/>
  <c r="AN9" i="15"/>
  <c r="AO9" i="15"/>
  <c r="AP9" i="15"/>
  <c r="AQ9" i="15"/>
  <c r="AR9" i="15"/>
  <c r="AS9" i="15"/>
  <c r="AT9" i="15"/>
  <c r="AU9" i="15"/>
  <c r="AV9" i="15"/>
  <c r="AW9" i="15"/>
  <c r="AX9" i="15"/>
  <c r="AY9" i="15"/>
  <c r="AZ9" i="15"/>
  <c r="BA9" i="15"/>
  <c r="BB9" i="15"/>
  <c r="BC9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AI10" i="15"/>
  <c r="AJ10" i="15"/>
  <c r="AK10" i="15"/>
  <c r="AL10" i="15"/>
  <c r="AM10" i="15"/>
  <c r="AN10" i="15"/>
  <c r="AO10" i="15"/>
  <c r="AP10" i="15"/>
  <c r="AQ10" i="15"/>
  <c r="AR10" i="15"/>
  <c r="AS10" i="15"/>
  <c r="AT10" i="15"/>
  <c r="AU10" i="15"/>
  <c r="AV10" i="15"/>
  <c r="AW10" i="15"/>
  <c r="AX10" i="15"/>
  <c r="AY10" i="15"/>
  <c r="AZ10" i="15"/>
  <c r="BA10" i="15"/>
  <c r="BB10" i="15"/>
  <c r="BC10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AI11" i="15"/>
  <c r="AJ11" i="15"/>
  <c r="AK11" i="15"/>
  <c r="AL11" i="15"/>
  <c r="AM11" i="15"/>
  <c r="AN11" i="15"/>
  <c r="AO11" i="15"/>
  <c r="AP11" i="15"/>
  <c r="AQ11" i="15"/>
  <c r="AR11" i="15"/>
  <c r="AS11" i="15"/>
  <c r="AT11" i="15"/>
  <c r="AU11" i="15"/>
  <c r="AV11" i="15"/>
  <c r="AW11" i="15"/>
  <c r="AX11" i="15"/>
  <c r="AY11" i="15"/>
  <c r="AZ11" i="15"/>
  <c r="BA11" i="15"/>
  <c r="BB11" i="15"/>
  <c r="BC11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AI12" i="15"/>
  <c r="AJ12" i="15"/>
  <c r="AK12" i="15"/>
  <c r="AL12" i="15"/>
  <c r="AM12" i="15"/>
  <c r="AN12" i="15"/>
  <c r="AO12" i="15"/>
  <c r="AP12" i="15"/>
  <c r="AQ12" i="15"/>
  <c r="AR12" i="15"/>
  <c r="AS12" i="15"/>
  <c r="AT12" i="15"/>
  <c r="AU12" i="15"/>
  <c r="AV12" i="15"/>
  <c r="AW12" i="15"/>
  <c r="AX12" i="15"/>
  <c r="AY12" i="15"/>
  <c r="AZ12" i="15"/>
  <c r="BA12" i="15"/>
  <c r="BB12" i="15"/>
  <c r="BC12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AI13" i="15"/>
  <c r="AJ13" i="15"/>
  <c r="AK13" i="15"/>
  <c r="AL13" i="15"/>
  <c r="AM13" i="15"/>
  <c r="AN13" i="15"/>
  <c r="AO13" i="15"/>
  <c r="AP13" i="15"/>
  <c r="AQ13" i="15"/>
  <c r="AR13" i="15"/>
  <c r="AS13" i="15"/>
  <c r="AT13" i="15"/>
  <c r="AU13" i="15"/>
  <c r="AV13" i="15"/>
  <c r="AW13" i="15"/>
  <c r="AX13" i="15"/>
  <c r="AY13" i="15"/>
  <c r="AZ13" i="15"/>
  <c r="BA13" i="15"/>
  <c r="BB13" i="15"/>
  <c r="BC13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AI14" i="15"/>
  <c r="AJ14" i="15"/>
  <c r="AK14" i="15"/>
  <c r="AL14" i="15"/>
  <c r="AM14" i="15"/>
  <c r="AN14" i="15"/>
  <c r="AO14" i="15"/>
  <c r="AP14" i="15"/>
  <c r="AQ14" i="15"/>
  <c r="AR14" i="15"/>
  <c r="AS14" i="15"/>
  <c r="AT14" i="15"/>
  <c r="AU14" i="15"/>
  <c r="AV14" i="15"/>
  <c r="AW14" i="15"/>
  <c r="AX14" i="15"/>
  <c r="AY14" i="15"/>
  <c r="AZ14" i="15"/>
  <c r="BA14" i="15"/>
  <c r="BB14" i="15"/>
  <c r="BC14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AI15" i="15"/>
  <c r="AJ15" i="15"/>
  <c r="AK15" i="15"/>
  <c r="AL15" i="15"/>
  <c r="AM15" i="15"/>
  <c r="AN15" i="15"/>
  <c r="AO15" i="15"/>
  <c r="AP15" i="15"/>
  <c r="AQ15" i="15"/>
  <c r="AR15" i="15"/>
  <c r="AS15" i="15"/>
  <c r="AT15" i="15"/>
  <c r="AU15" i="15"/>
  <c r="AV15" i="15"/>
  <c r="AW15" i="15"/>
  <c r="AX15" i="15"/>
  <c r="AY15" i="15"/>
  <c r="AZ15" i="15"/>
  <c r="BA15" i="15"/>
  <c r="BB15" i="15"/>
  <c r="BC15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AI16" i="15"/>
  <c r="AJ16" i="15"/>
  <c r="AK16" i="15"/>
  <c r="AL16" i="15"/>
  <c r="AM16" i="15"/>
  <c r="AN16" i="15"/>
  <c r="AO16" i="15"/>
  <c r="AP16" i="15"/>
  <c r="AQ16" i="15"/>
  <c r="AR16" i="15"/>
  <c r="AS16" i="15"/>
  <c r="AT16" i="15"/>
  <c r="AU16" i="15"/>
  <c r="AV16" i="15"/>
  <c r="AW16" i="15"/>
  <c r="AX16" i="15"/>
  <c r="AY16" i="15"/>
  <c r="AZ16" i="15"/>
  <c r="BA16" i="15"/>
  <c r="BB16" i="15"/>
  <c r="BC16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AI17" i="15"/>
  <c r="AJ17" i="15"/>
  <c r="AK17" i="15"/>
  <c r="AL17" i="15"/>
  <c r="AM17" i="15"/>
  <c r="AN17" i="15"/>
  <c r="AO17" i="15"/>
  <c r="AP17" i="15"/>
  <c r="AQ17" i="15"/>
  <c r="AR17" i="15"/>
  <c r="AS17" i="15"/>
  <c r="AT17" i="15"/>
  <c r="AU17" i="15"/>
  <c r="AV17" i="15"/>
  <c r="AW17" i="15"/>
  <c r="AX17" i="15"/>
  <c r="AY17" i="15"/>
  <c r="AZ17" i="15"/>
  <c r="BA17" i="15"/>
  <c r="BB17" i="15"/>
  <c r="BC17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AI18" i="15"/>
  <c r="AJ18" i="15"/>
  <c r="AK18" i="15"/>
  <c r="AL18" i="15"/>
  <c r="AM18" i="15"/>
  <c r="AN18" i="15"/>
  <c r="AO18" i="15"/>
  <c r="AP18" i="15"/>
  <c r="AQ18" i="15"/>
  <c r="AR18" i="15"/>
  <c r="AS18" i="15"/>
  <c r="AT18" i="15"/>
  <c r="AU18" i="15"/>
  <c r="AV18" i="15"/>
  <c r="AW18" i="15"/>
  <c r="AX18" i="15"/>
  <c r="AY18" i="15"/>
  <c r="AZ18" i="15"/>
  <c r="BA18" i="15"/>
  <c r="BB18" i="15"/>
  <c r="BC18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AI19" i="15"/>
  <c r="AJ19" i="15"/>
  <c r="AK19" i="15"/>
  <c r="AL19" i="15"/>
  <c r="AM19" i="15"/>
  <c r="AN19" i="15"/>
  <c r="AO19" i="15"/>
  <c r="AP19" i="15"/>
  <c r="AQ19" i="15"/>
  <c r="AR19" i="15"/>
  <c r="AS19" i="15"/>
  <c r="AT19" i="15"/>
  <c r="AU19" i="15"/>
  <c r="AV19" i="15"/>
  <c r="AW19" i="15"/>
  <c r="AX19" i="15"/>
  <c r="AY19" i="15"/>
  <c r="AZ19" i="15"/>
  <c r="BA19" i="15"/>
  <c r="BB19" i="15"/>
  <c r="BC19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AI20" i="15"/>
  <c r="AJ20" i="15"/>
  <c r="AK20" i="15"/>
  <c r="AL20" i="15"/>
  <c r="AM20" i="15"/>
  <c r="AN20" i="15"/>
  <c r="AO20" i="15"/>
  <c r="AP20" i="15"/>
  <c r="AQ20" i="15"/>
  <c r="AR20" i="15"/>
  <c r="AS20" i="15"/>
  <c r="AT20" i="15"/>
  <c r="AU20" i="15"/>
  <c r="AV20" i="15"/>
  <c r="AW20" i="15"/>
  <c r="AX20" i="15"/>
  <c r="AY20" i="15"/>
  <c r="AZ20" i="15"/>
  <c r="BA20" i="15"/>
  <c r="BB20" i="15"/>
  <c r="BC20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AI21" i="15"/>
  <c r="AJ21" i="15"/>
  <c r="AK21" i="15"/>
  <c r="AL21" i="15"/>
  <c r="AM21" i="15"/>
  <c r="AN21" i="15"/>
  <c r="AO21" i="15"/>
  <c r="AP21" i="15"/>
  <c r="AQ21" i="15"/>
  <c r="AR21" i="15"/>
  <c r="AS21" i="15"/>
  <c r="AT21" i="15"/>
  <c r="AU21" i="15"/>
  <c r="AV21" i="15"/>
  <c r="AW21" i="15"/>
  <c r="AX21" i="15"/>
  <c r="AY21" i="15"/>
  <c r="AZ21" i="15"/>
  <c r="BA21" i="15"/>
  <c r="BB21" i="15"/>
  <c r="BC21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AI22" i="15"/>
  <c r="AJ22" i="15"/>
  <c r="AK22" i="15"/>
  <c r="AL22" i="15"/>
  <c r="AM22" i="15"/>
  <c r="AN22" i="15"/>
  <c r="AO22" i="15"/>
  <c r="AP22" i="15"/>
  <c r="AQ22" i="15"/>
  <c r="AR22" i="15"/>
  <c r="AS22" i="15"/>
  <c r="AT22" i="15"/>
  <c r="AU22" i="15"/>
  <c r="AV22" i="15"/>
  <c r="AW22" i="15"/>
  <c r="AX22" i="15"/>
  <c r="AY22" i="15"/>
  <c r="AZ22" i="15"/>
  <c r="BA22" i="15"/>
  <c r="BB22" i="15"/>
  <c r="BC22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AI23" i="15"/>
  <c r="AJ23" i="15"/>
  <c r="AK23" i="15"/>
  <c r="AL23" i="15"/>
  <c r="AM23" i="15"/>
  <c r="AN23" i="15"/>
  <c r="AO23" i="15"/>
  <c r="AP23" i="15"/>
  <c r="AQ23" i="15"/>
  <c r="AR23" i="15"/>
  <c r="AS23" i="15"/>
  <c r="AT23" i="15"/>
  <c r="AU23" i="15"/>
  <c r="AV23" i="15"/>
  <c r="AW23" i="15"/>
  <c r="AX23" i="15"/>
  <c r="AY23" i="15"/>
  <c r="AZ23" i="15"/>
  <c r="BA23" i="15"/>
  <c r="BB23" i="15"/>
  <c r="BC23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Z24" i="15"/>
  <c r="AA24" i="15"/>
  <c r="AB24" i="15"/>
  <c r="AC24" i="15"/>
  <c r="AD24" i="15"/>
  <c r="AE24" i="15"/>
  <c r="AF24" i="15"/>
  <c r="AG24" i="15"/>
  <c r="AH24" i="15"/>
  <c r="AI24" i="15"/>
  <c r="AJ24" i="15"/>
  <c r="AK24" i="15"/>
  <c r="AL24" i="15"/>
  <c r="AM24" i="15"/>
  <c r="AN24" i="15"/>
  <c r="AO24" i="15"/>
  <c r="AP24" i="15"/>
  <c r="AQ24" i="15"/>
  <c r="AR24" i="15"/>
  <c r="AS24" i="15"/>
  <c r="AT24" i="15"/>
  <c r="AW24" i="15"/>
  <c r="AX24" i="15"/>
  <c r="AY24" i="15"/>
  <c r="AZ24" i="15"/>
  <c r="BA24" i="15"/>
  <c r="BB24" i="15"/>
  <c r="BC24" i="15"/>
  <c r="K25" i="15"/>
  <c r="L25" i="15"/>
  <c r="M25" i="15"/>
  <c r="N25" i="15"/>
  <c r="O25" i="15"/>
  <c r="P25" i="15"/>
  <c r="Q25" i="15"/>
  <c r="R25" i="15"/>
  <c r="S25" i="15"/>
  <c r="T25" i="15"/>
  <c r="Z25" i="15"/>
  <c r="AA25" i="15"/>
  <c r="AB25" i="15"/>
  <c r="AC25" i="15"/>
  <c r="AD25" i="15"/>
  <c r="AE25" i="15"/>
  <c r="AF25" i="15"/>
  <c r="AG25" i="15"/>
  <c r="AH25" i="15"/>
  <c r="AI25" i="15"/>
  <c r="AJ25" i="15"/>
  <c r="AK25" i="15"/>
  <c r="AL25" i="15"/>
  <c r="AM25" i="15"/>
  <c r="AN25" i="15"/>
  <c r="AO25" i="15"/>
  <c r="AP25" i="15"/>
  <c r="AQ25" i="15"/>
  <c r="AR25" i="15"/>
  <c r="AS25" i="15"/>
  <c r="AY25" i="15"/>
  <c r="AZ25" i="15"/>
  <c r="BA25" i="15"/>
  <c r="BB25" i="15"/>
  <c r="BC25" i="15"/>
  <c r="K26" i="15"/>
  <c r="L26" i="15"/>
  <c r="M26" i="15"/>
  <c r="N26" i="15"/>
  <c r="O26" i="15"/>
  <c r="P26" i="15"/>
  <c r="Q26" i="15"/>
  <c r="R26" i="15"/>
  <c r="S26" i="15"/>
  <c r="T26" i="15"/>
  <c r="Z26" i="15"/>
  <c r="AA26" i="15"/>
  <c r="AB26" i="15"/>
  <c r="AC26" i="15"/>
  <c r="AD26" i="15"/>
  <c r="AE26" i="15"/>
  <c r="AF26" i="15"/>
  <c r="AG26" i="15"/>
  <c r="AH26" i="15"/>
  <c r="AI26" i="15"/>
  <c r="AJ26" i="15"/>
  <c r="AK26" i="15"/>
  <c r="AL26" i="15"/>
  <c r="AM26" i="15"/>
  <c r="AN26" i="15"/>
  <c r="AO26" i="15"/>
  <c r="AP26" i="15"/>
  <c r="AQ26" i="15"/>
  <c r="AR26" i="15"/>
  <c r="AS26" i="15"/>
  <c r="AT26" i="15"/>
  <c r="AU26" i="15"/>
  <c r="AV26" i="15"/>
  <c r="AW26" i="15"/>
  <c r="AX26" i="15"/>
  <c r="AY26" i="15"/>
  <c r="AZ26" i="15"/>
  <c r="BA26" i="15"/>
  <c r="BB26" i="15"/>
  <c r="BC26" i="15"/>
  <c r="K27" i="15"/>
  <c r="L27" i="15"/>
  <c r="M27" i="15"/>
  <c r="N27" i="15"/>
  <c r="O27" i="15"/>
  <c r="P27" i="15"/>
  <c r="Q27" i="15"/>
  <c r="R27" i="15"/>
  <c r="S27" i="15"/>
  <c r="T27" i="15"/>
  <c r="Z27" i="15"/>
  <c r="AA27" i="15"/>
  <c r="AB27" i="15"/>
  <c r="AC27" i="15"/>
  <c r="AD27" i="15"/>
  <c r="AE27" i="15"/>
  <c r="AF27" i="15"/>
  <c r="AG27" i="15"/>
  <c r="AH27" i="15"/>
  <c r="AI27" i="15"/>
  <c r="AJ27" i="15"/>
  <c r="AK27" i="15"/>
  <c r="AL27" i="15"/>
  <c r="AM27" i="15"/>
  <c r="AN27" i="15"/>
  <c r="AO27" i="15"/>
  <c r="AP27" i="15"/>
  <c r="AQ27" i="15"/>
  <c r="AR27" i="15"/>
  <c r="AS27" i="15"/>
  <c r="AT27" i="15"/>
  <c r="AU27" i="15"/>
  <c r="AV27" i="15"/>
  <c r="AW27" i="15"/>
  <c r="AX27" i="15"/>
  <c r="AY27" i="15"/>
  <c r="AZ27" i="15"/>
  <c r="BA27" i="15"/>
  <c r="BB27" i="15"/>
  <c r="BC27" i="15"/>
  <c r="K28" i="15"/>
  <c r="L28" i="15"/>
  <c r="M28" i="15"/>
  <c r="N28" i="15"/>
  <c r="O28" i="15"/>
  <c r="P28" i="15"/>
  <c r="Q28" i="15"/>
  <c r="R28" i="15"/>
  <c r="S28" i="15"/>
  <c r="T28" i="15"/>
  <c r="Z28" i="15"/>
  <c r="AA28" i="15"/>
  <c r="AB28" i="15"/>
  <c r="AC28" i="15"/>
  <c r="AD28" i="15"/>
  <c r="AE28" i="15"/>
  <c r="AF28" i="15"/>
  <c r="AG28" i="15"/>
  <c r="AH28" i="15"/>
  <c r="AI28" i="15"/>
  <c r="AJ28" i="15"/>
  <c r="AK28" i="15"/>
  <c r="AL28" i="15"/>
  <c r="AM28" i="15"/>
  <c r="AN28" i="15"/>
  <c r="AO28" i="15"/>
  <c r="AP28" i="15"/>
  <c r="AQ28" i="15"/>
  <c r="AR28" i="15"/>
  <c r="AS28" i="15"/>
  <c r="AT28" i="15"/>
  <c r="AU28" i="15"/>
  <c r="AV28" i="15"/>
  <c r="AW28" i="15"/>
  <c r="AX28" i="15"/>
  <c r="AY28" i="15"/>
  <c r="AZ28" i="15"/>
  <c r="BA28" i="15"/>
  <c r="BB28" i="15"/>
  <c r="BC28" i="15"/>
  <c r="K29" i="15"/>
  <c r="L29" i="15"/>
  <c r="M29" i="15"/>
  <c r="N29" i="15"/>
  <c r="O29" i="15"/>
  <c r="P29" i="15"/>
  <c r="Q29" i="15"/>
  <c r="R29" i="15"/>
  <c r="S29" i="15"/>
  <c r="T29" i="15"/>
  <c r="Z29" i="15"/>
  <c r="AA29" i="15"/>
  <c r="AB29" i="15"/>
  <c r="AC29" i="15"/>
  <c r="AD29" i="15"/>
  <c r="AE29" i="15"/>
  <c r="AF29" i="15"/>
  <c r="AG29" i="15"/>
  <c r="AH29" i="15"/>
  <c r="AI29" i="15"/>
  <c r="AJ29" i="15"/>
  <c r="AK29" i="15"/>
  <c r="AL29" i="15"/>
  <c r="AM29" i="15"/>
  <c r="AN29" i="15"/>
  <c r="AO29" i="15"/>
  <c r="AP29" i="15"/>
  <c r="AQ29" i="15"/>
  <c r="AR29" i="15"/>
  <c r="AS29" i="15"/>
  <c r="AT29" i="15"/>
  <c r="AU29" i="15"/>
  <c r="AV29" i="15"/>
  <c r="AW29" i="15"/>
  <c r="AX29" i="15"/>
  <c r="AY29" i="15"/>
  <c r="AZ29" i="15"/>
  <c r="BA29" i="15"/>
  <c r="BB29" i="15"/>
  <c r="BC29" i="15"/>
  <c r="K30" i="15"/>
  <c r="L30" i="15"/>
  <c r="M30" i="15"/>
  <c r="N30" i="15"/>
  <c r="O30" i="15"/>
  <c r="P30" i="15"/>
  <c r="Q30" i="15"/>
  <c r="R30" i="15"/>
  <c r="S30" i="15"/>
  <c r="T30" i="15"/>
  <c r="Z30" i="15"/>
  <c r="AA30" i="15"/>
  <c r="AB30" i="15"/>
  <c r="AC30" i="15"/>
  <c r="AD30" i="15"/>
  <c r="AE30" i="15"/>
  <c r="AF30" i="15"/>
  <c r="AG30" i="15"/>
  <c r="AH30" i="15"/>
  <c r="AI30" i="15"/>
  <c r="AJ30" i="15"/>
  <c r="AK30" i="15"/>
  <c r="AL30" i="15"/>
  <c r="AM30" i="15"/>
  <c r="AN30" i="15"/>
  <c r="AO30" i="15"/>
  <c r="AP30" i="15"/>
  <c r="AQ30" i="15"/>
  <c r="AR30" i="15"/>
  <c r="AS30" i="15"/>
  <c r="AT30" i="15"/>
  <c r="AU30" i="15"/>
  <c r="AV30" i="15"/>
  <c r="AW30" i="15"/>
  <c r="AX30" i="15"/>
  <c r="AY30" i="15"/>
  <c r="AZ30" i="15"/>
  <c r="BA30" i="15"/>
  <c r="BB30" i="15"/>
  <c r="BC30" i="15"/>
  <c r="K31" i="15"/>
  <c r="L31" i="15"/>
  <c r="M31" i="15"/>
  <c r="N31" i="15"/>
  <c r="O31" i="15"/>
  <c r="P31" i="15"/>
  <c r="Q31" i="15"/>
  <c r="R31" i="15"/>
  <c r="S31" i="15"/>
  <c r="T31" i="15"/>
  <c r="Z31" i="15"/>
  <c r="AA31" i="15"/>
  <c r="AB31" i="15"/>
  <c r="AC31" i="15"/>
  <c r="AD31" i="15"/>
  <c r="AE31" i="15"/>
  <c r="AF31" i="15"/>
  <c r="AG31" i="15"/>
  <c r="AH31" i="15"/>
  <c r="AI31" i="15"/>
  <c r="AJ31" i="15"/>
  <c r="AK31" i="15"/>
  <c r="AL31" i="15"/>
  <c r="AM31" i="15"/>
  <c r="AN31" i="15"/>
  <c r="AO31" i="15"/>
  <c r="AP31" i="15"/>
  <c r="AQ31" i="15"/>
  <c r="AR31" i="15"/>
  <c r="AS31" i="15"/>
  <c r="AT31" i="15"/>
  <c r="AU31" i="15"/>
  <c r="AV31" i="15"/>
  <c r="AW31" i="15"/>
  <c r="AX31" i="15"/>
  <c r="AY31" i="15"/>
  <c r="AZ31" i="15"/>
  <c r="BA31" i="15"/>
  <c r="BB31" i="15"/>
  <c r="BC31" i="15"/>
  <c r="K32" i="15"/>
  <c r="L32" i="15"/>
  <c r="M32" i="15"/>
  <c r="N32" i="15"/>
  <c r="O32" i="15"/>
  <c r="P32" i="15"/>
  <c r="Q32" i="15"/>
  <c r="R32" i="15"/>
  <c r="S32" i="15"/>
  <c r="T32" i="15"/>
  <c r="Z32" i="15"/>
  <c r="AA32" i="15"/>
  <c r="AB32" i="15"/>
  <c r="AC32" i="15"/>
  <c r="AD32" i="15"/>
  <c r="AE32" i="15"/>
  <c r="AF32" i="15"/>
  <c r="AG32" i="15"/>
  <c r="AH32" i="15"/>
  <c r="AI32" i="15"/>
  <c r="AJ32" i="15"/>
  <c r="AK32" i="15"/>
  <c r="AL32" i="15"/>
  <c r="AM32" i="15"/>
  <c r="AN32" i="15"/>
  <c r="AO32" i="15"/>
  <c r="AP32" i="15"/>
  <c r="AQ32" i="15"/>
  <c r="AR32" i="15"/>
  <c r="AS32" i="15"/>
  <c r="AT32" i="15"/>
  <c r="AU32" i="15"/>
  <c r="AV32" i="15"/>
  <c r="AW32" i="15"/>
  <c r="AX32" i="15"/>
  <c r="AY32" i="15"/>
  <c r="AZ32" i="15"/>
  <c r="BA32" i="15"/>
  <c r="BB32" i="15"/>
  <c r="BC32" i="15"/>
  <c r="K33" i="15"/>
  <c r="L33" i="15"/>
  <c r="M33" i="15"/>
  <c r="N33" i="15"/>
  <c r="O33" i="15"/>
  <c r="P33" i="15"/>
  <c r="Q33" i="15"/>
  <c r="R33" i="15"/>
  <c r="S33" i="15"/>
  <c r="T33" i="15"/>
  <c r="Z33" i="15"/>
  <c r="AA33" i="15"/>
  <c r="AB33" i="15"/>
  <c r="AC33" i="15"/>
  <c r="AD33" i="15"/>
  <c r="AE33" i="15"/>
  <c r="AF33" i="15"/>
  <c r="AG33" i="15"/>
  <c r="AH33" i="15"/>
  <c r="AI33" i="15"/>
  <c r="AJ33" i="15"/>
  <c r="AK33" i="15"/>
  <c r="AL33" i="15"/>
  <c r="AM33" i="15"/>
  <c r="AN33" i="15"/>
  <c r="AO33" i="15"/>
  <c r="AP33" i="15"/>
  <c r="AQ33" i="15"/>
  <c r="AR33" i="15"/>
  <c r="AS33" i="15"/>
  <c r="AT33" i="15"/>
  <c r="AU33" i="15"/>
  <c r="AV33" i="15"/>
  <c r="AW33" i="15"/>
  <c r="AX33" i="15"/>
  <c r="AY33" i="15"/>
  <c r="AZ33" i="15"/>
  <c r="BA33" i="15"/>
  <c r="BB33" i="15"/>
  <c r="BC33" i="15"/>
  <c r="K34" i="15"/>
  <c r="L34" i="15"/>
  <c r="M34" i="15"/>
  <c r="N34" i="15"/>
  <c r="O34" i="15"/>
  <c r="P34" i="15"/>
  <c r="Q34" i="15"/>
  <c r="R34" i="15"/>
  <c r="S34" i="15"/>
  <c r="T34" i="15"/>
  <c r="Z34" i="15"/>
  <c r="AA34" i="15"/>
  <c r="AB34" i="15"/>
  <c r="AC34" i="15"/>
  <c r="AD34" i="15"/>
  <c r="AE34" i="15"/>
  <c r="AF34" i="15"/>
  <c r="AG34" i="15"/>
  <c r="AH34" i="15"/>
  <c r="AI34" i="15"/>
  <c r="AJ34" i="15"/>
  <c r="AK34" i="15"/>
  <c r="AL34" i="15"/>
  <c r="AM34" i="15"/>
  <c r="AN34" i="15"/>
  <c r="AO34" i="15"/>
  <c r="AP34" i="15"/>
  <c r="AQ34" i="15"/>
  <c r="AR34" i="15"/>
  <c r="AS34" i="15"/>
  <c r="AT34" i="15"/>
  <c r="AU34" i="15"/>
  <c r="AV34" i="15"/>
  <c r="AW34" i="15"/>
  <c r="AX34" i="15"/>
  <c r="AY34" i="15"/>
  <c r="AZ34" i="15"/>
  <c r="BA34" i="15"/>
  <c r="BB34" i="15"/>
  <c r="BC34" i="15"/>
  <c r="K35" i="15"/>
  <c r="L35" i="15"/>
  <c r="M35" i="15"/>
  <c r="N35" i="15"/>
  <c r="O35" i="15"/>
  <c r="P35" i="15"/>
  <c r="Q35" i="15"/>
  <c r="R35" i="15"/>
  <c r="S35" i="15"/>
  <c r="T35" i="15"/>
  <c r="Z35" i="15"/>
  <c r="AA35" i="15"/>
  <c r="AB35" i="15"/>
  <c r="AC35" i="15"/>
  <c r="AD35" i="15"/>
  <c r="AE35" i="15"/>
  <c r="AF35" i="15"/>
  <c r="AG35" i="15"/>
  <c r="AH35" i="15"/>
  <c r="AI35" i="15"/>
  <c r="AJ35" i="15"/>
  <c r="AK35" i="15"/>
  <c r="AL35" i="15"/>
  <c r="AM35" i="15"/>
  <c r="AN35" i="15"/>
  <c r="AO35" i="15"/>
  <c r="AP35" i="15"/>
  <c r="AQ35" i="15"/>
  <c r="AR35" i="15"/>
  <c r="AS35" i="15"/>
  <c r="AT35" i="15"/>
  <c r="AU35" i="15"/>
  <c r="AV35" i="15"/>
  <c r="AW35" i="15"/>
  <c r="AX35" i="15"/>
  <c r="AY35" i="15"/>
  <c r="AZ35" i="15"/>
  <c r="BA35" i="15"/>
  <c r="BB35" i="15"/>
  <c r="BC35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AI36" i="15"/>
  <c r="AJ36" i="15"/>
  <c r="AK36" i="15"/>
  <c r="AL36" i="15"/>
  <c r="AM36" i="15"/>
  <c r="AN36" i="15"/>
  <c r="AO36" i="15"/>
  <c r="AP36" i="15"/>
  <c r="AQ36" i="15"/>
  <c r="AR36" i="15"/>
  <c r="AS36" i="15"/>
  <c r="AT36" i="15"/>
  <c r="AU36" i="15"/>
  <c r="AV36" i="15"/>
  <c r="AW36" i="15"/>
  <c r="AX36" i="15"/>
  <c r="AY36" i="15"/>
  <c r="AZ36" i="15"/>
  <c r="BA36" i="15"/>
  <c r="BB36" i="15"/>
  <c r="BC36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AI37" i="15"/>
  <c r="AJ37" i="15"/>
  <c r="AK37" i="15"/>
  <c r="AL37" i="15"/>
  <c r="AM37" i="15"/>
  <c r="AN37" i="15"/>
  <c r="AO37" i="15"/>
  <c r="AP37" i="15"/>
  <c r="AQ37" i="15"/>
  <c r="AR37" i="15"/>
  <c r="AS37" i="15"/>
  <c r="AT37" i="15"/>
  <c r="AU37" i="15"/>
  <c r="AV37" i="15"/>
  <c r="AW37" i="15"/>
  <c r="AX37" i="15"/>
  <c r="AY37" i="15"/>
  <c r="AZ37" i="15"/>
  <c r="BA37" i="15"/>
  <c r="BB37" i="15"/>
  <c r="BC37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AI38" i="15"/>
  <c r="AJ38" i="15"/>
  <c r="AK38" i="15"/>
  <c r="AL38" i="15"/>
  <c r="AM38" i="15"/>
  <c r="AN38" i="15"/>
  <c r="AO38" i="15"/>
  <c r="AP38" i="15"/>
  <c r="AQ38" i="15"/>
  <c r="AR38" i="15"/>
  <c r="AS38" i="15"/>
  <c r="AT38" i="15"/>
  <c r="AU38" i="15"/>
  <c r="AV38" i="15"/>
  <c r="AW38" i="15"/>
  <c r="AX38" i="15"/>
  <c r="AY38" i="15"/>
  <c r="AZ38" i="15"/>
  <c r="BA38" i="15"/>
  <c r="BB38" i="15"/>
  <c r="BC38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AI39" i="15"/>
  <c r="AJ39" i="15"/>
  <c r="AK39" i="15"/>
  <c r="AL39" i="15"/>
  <c r="AM39" i="15"/>
  <c r="AN39" i="15"/>
  <c r="AO39" i="15"/>
  <c r="AP39" i="15"/>
  <c r="AQ39" i="15"/>
  <c r="AR39" i="15"/>
  <c r="AS39" i="15"/>
  <c r="AT39" i="15"/>
  <c r="AU39" i="15"/>
  <c r="AV39" i="15"/>
  <c r="AW39" i="15"/>
  <c r="AX39" i="15"/>
  <c r="AY39" i="15"/>
  <c r="AZ39" i="15"/>
  <c r="BA39" i="15"/>
  <c r="BB39" i="15"/>
  <c r="BC39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AH40" i="15"/>
  <c r="AI40" i="15"/>
  <c r="AJ40" i="15"/>
  <c r="AK40" i="15"/>
  <c r="AL40" i="15"/>
  <c r="AM40" i="15"/>
  <c r="AN40" i="15"/>
  <c r="AO40" i="15"/>
  <c r="AP40" i="15"/>
  <c r="AQ40" i="15"/>
  <c r="AR40" i="15"/>
  <c r="AS40" i="15"/>
  <c r="AT40" i="15"/>
  <c r="AU40" i="15"/>
  <c r="AV40" i="15"/>
  <c r="AW40" i="15"/>
  <c r="AX40" i="15"/>
  <c r="AY40" i="15"/>
  <c r="AZ40" i="15"/>
  <c r="BA40" i="15"/>
  <c r="BB40" i="15"/>
  <c r="BC40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AI41" i="15"/>
  <c r="AJ41" i="15"/>
  <c r="AK41" i="15"/>
  <c r="AL41" i="15"/>
  <c r="AM41" i="15"/>
  <c r="AN41" i="15"/>
  <c r="AO41" i="15"/>
  <c r="AP41" i="15"/>
  <c r="AQ41" i="15"/>
  <c r="AR41" i="15"/>
  <c r="AS41" i="15"/>
  <c r="AT41" i="15"/>
  <c r="AU41" i="15"/>
  <c r="AV41" i="15"/>
  <c r="AW41" i="15"/>
  <c r="AX41" i="15"/>
  <c r="AY41" i="15"/>
  <c r="AZ41" i="15"/>
  <c r="BA41" i="15"/>
  <c r="BB41" i="15"/>
  <c r="BC41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AI42" i="15"/>
  <c r="AJ42" i="15"/>
  <c r="AK42" i="15"/>
  <c r="AL42" i="15"/>
  <c r="AM42" i="15"/>
  <c r="AN42" i="15"/>
  <c r="AO42" i="15"/>
  <c r="AP42" i="15"/>
  <c r="AQ42" i="15"/>
  <c r="AR42" i="15"/>
  <c r="AS42" i="15"/>
  <c r="AT42" i="15"/>
  <c r="AU42" i="15"/>
  <c r="AV42" i="15"/>
  <c r="AW42" i="15"/>
  <c r="AX42" i="15"/>
  <c r="AY42" i="15"/>
  <c r="AZ42" i="15"/>
  <c r="BA42" i="15"/>
  <c r="BB42" i="15"/>
  <c r="BC42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AI43" i="15"/>
  <c r="AJ43" i="15"/>
  <c r="AK43" i="15"/>
  <c r="AL43" i="15"/>
  <c r="AM43" i="15"/>
  <c r="AN43" i="15"/>
  <c r="AO43" i="15"/>
  <c r="AP43" i="15"/>
  <c r="AQ43" i="15"/>
  <c r="AR43" i="15"/>
  <c r="AS43" i="15"/>
  <c r="AT43" i="15"/>
  <c r="AU43" i="15"/>
  <c r="AV43" i="15"/>
  <c r="AW43" i="15"/>
  <c r="AX43" i="15"/>
  <c r="AY43" i="15"/>
  <c r="AZ43" i="15"/>
  <c r="BA43" i="15"/>
  <c r="BB43" i="15"/>
  <c r="BC43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AI44" i="15"/>
  <c r="AJ44" i="15"/>
  <c r="AK44" i="15"/>
  <c r="AL44" i="15"/>
  <c r="AM44" i="15"/>
  <c r="AN44" i="15"/>
  <c r="AO44" i="15"/>
  <c r="AP44" i="15"/>
  <c r="AQ44" i="15"/>
  <c r="AR44" i="15"/>
  <c r="AS44" i="15"/>
  <c r="AT44" i="15"/>
  <c r="AU44" i="15"/>
  <c r="AV44" i="15"/>
  <c r="AW44" i="15"/>
  <c r="AX44" i="15"/>
  <c r="AY44" i="15"/>
  <c r="AZ44" i="15"/>
  <c r="BA44" i="15"/>
  <c r="BB44" i="15"/>
  <c r="BC44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AI45" i="15"/>
  <c r="AJ45" i="15"/>
  <c r="AK45" i="15"/>
  <c r="AL45" i="15"/>
  <c r="AM45" i="15"/>
  <c r="AN45" i="15"/>
  <c r="AO45" i="15"/>
  <c r="AP45" i="15"/>
  <c r="AQ45" i="15"/>
  <c r="AR45" i="15"/>
  <c r="AS45" i="15"/>
  <c r="AT45" i="15"/>
  <c r="AU45" i="15"/>
  <c r="AV45" i="15"/>
  <c r="AW45" i="15"/>
  <c r="AX45" i="15"/>
  <c r="AY45" i="15"/>
  <c r="AZ45" i="15"/>
  <c r="BA45" i="15"/>
  <c r="BB45" i="15"/>
  <c r="BC45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AI46" i="15"/>
  <c r="AJ46" i="15"/>
  <c r="AK46" i="15"/>
  <c r="AL46" i="15"/>
  <c r="AM46" i="15"/>
  <c r="AN46" i="15"/>
  <c r="AO46" i="15"/>
  <c r="AP46" i="15"/>
  <c r="AQ46" i="15"/>
  <c r="AR46" i="15"/>
  <c r="AS46" i="15"/>
  <c r="AT46" i="15"/>
  <c r="AU46" i="15"/>
  <c r="AV46" i="15"/>
  <c r="AW46" i="15"/>
  <c r="AX46" i="15"/>
  <c r="AY46" i="15"/>
  <c r="AZ46" i="15"/>
  <c r="BA46" i="15"/>
  <c r="BB46" i="15"/>
  <c r="BC46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AI47" i="15"/>
  <c r="AJ47" i="15"/>
  <c r="AK47" i="15"/>
  <c r="AL47" i="15"/>
  <c r="AM47" i="15"/>
  <c r="AN47" i="15"/>
  <c r="AO47" i="15"/>
  <c r="AP47" i="15"/>
  <c r="AQ47" i="15"/>
  <c r="AR47" i="15"/>
  <c r="AS47" i="15"/>
  <c r="AT47" i="15"/>
  <c r="AU47" i="15"/>
  <c r="AV47" i="15"/>
  <c r="AW47" i="15"/>
  <c r="AX47" i="15"/>
  <c r="AY47" i="15"/>
  <c r="AZ47" i="15"/>
  <c r="BA47" i="15"/>
  <c r="BB47" i="15"/>
  <c r="BC47" i="15"/>
  <c r="K48" i="15"/>
  <c r="L48" i="15"/>
  <c r="M48" i="15"/>
  <c r="N48" i="15"/>
  <c r="O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AI48" i="15"/>
  <c r="AJ48" i="15"/>
  <c r="AK48" i="15"/>
  <c r="AL48" i="15"/>
  <c r="AM48" i="15"/>
  <c r="AN48" i="15"/>
  <c r="AO48" i="15"/>
  <c r="AP48" i="15"/>
  <c r="AQ48" i="15"/>
  <c r="AR48" i="15"/>
  <c r="AS48" i="15"/>
  <c r="AT48" i="15"/>
  <c r="AU48" i="15"/>
  <c r="AV48" i="15"/>
  <c r="AW48" i="15"/>
  <c r="AX48" i="15"/>
  <c r="AY48" i="15"/>
  <c r="AZ48" i="15"/>
  <c r="BA48" i="15"/>
  <c r="BB48" i="15"/>
  <c r="BC48" i="15"/>
  <c r="K49" i="15"/>
  <c r="L49" i="15"/>
  <c r="M49" i="15"/>
  <c r="N49" i="15"/>
  <c r="O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AI49" i="15"/>
  <c r="AJ49" i="15"/>
  <c r="AK49" i="15"/>
  <c r="AL49" i="15"/>
  <c r="AM49" i="15"/>
  <c r="AN49" i="15"/>
  <c r="AO49" i="15"/>
  <c r="AP49" i="15"/>
  <c r="AQ49" i="15"/>
  <c r="AR49" i="15"/>
  <c r="AS49" i="15"/>
  <c r="AT49" i="15"/>
  <c r="AU49" i="15"/>
  <c r="AV49" i="15"/>
  <c r="AW49" i="15"/>
  <c r="AX49" i="15"/>
  <c r="AY49" i="15"/>
  <c r="AZ49" i="15"/>
  <c r="BA49" i="15"/>
  <c r="BB49" i="15"/>
  <c r="BC49" i="15"/>
  <c r="K50" i="15"/>
  <c r="L50" i="15"/>
  <c r="M50" i="15"/>
  <c r="N50" i="15"/>
  <c r="O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AI50" i="15"/>
  <c r="AJ50" i="15"/>
  <c r="AK50" i="15"/>
  <c r="AL50" i="15"/>
  <c r="AM50" i="15"/>
  <c r="AN50" i="15"/>
  <c r="AO50" i="15"/>
  <c r="AP50" i="15"/>
  <c r="AQ50" i="15"/>
  <c r="AR50" i="15"/>
  <c r="AS50" i="15"/>
  <c r="AT50" i="15"/>
  <c r="AU50" i="15"/>
  <c r="AV50" i="15"/>
  <c r="AW50" i="15"/>
  <c r="AX50" i="15"/>
  <c r="AY50" i="15"/>
  <c r="AZ50" i="15"/>
  <c r="BA50" i="15"/>
  <c r="BB50" i="15"/>
  <c r="BC50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AI51" i="15"/>
  <c r="AJ51" i="15"/>
  <c r="AK51" i="15"/>
  <c r="AL51" i="15"/>
  <c r="AM51" i="15"/>
  <c r="AN51" i="15"/>
  <c r="AO51" i="15"/>
  <c r="AP51" i="15"/>
  <c r="AQ51" i="15"/>
  <c r="AR51" i="15"/>
  <c r="AS51" i="15"/>
  <c r="AT51" i="15"/>
  <c r="AU51" i="15"/>
  <c r="AV51" i="15"/>
  <c r="AW51" i="15"/>
  <c r="AX51" i="15"/>
  <c r="AY51" i="15"/>
  <c r="AZ51" i="15"/>
  <c r="BA51" i="15"/>
  <c r="BB51" i="15"/>
  <c r="BC51" i="15"/>
  <c r="K52" i="15"/>
  <c r="L52" i="15"/>
  <c r="M52" i="15"/>
  <c r="N52" i="15"/>
  <c r="O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AI52" i="15"/>
  <c r="AJ52" i="15"/>
  <c r="AK52" i="15"/>
  <c r="AL52" i="15"/>
  <c r="AM52" i="15"/>
  <c r="AN52" i="15"/>
  <c r="AO52" i="15"/>
  <c r="AP52" i="15"/>
  <c r="AQ52" i="15"/>
  <c r="AR52" i="15"/>
  <c r="AS52" i="15"/>
  <c r="AT52" i="15"/>
  <c r="AU52" i="15"/>
  <c r="AV52" i="15"/>
  <c r="AW52" i="15"/>
  <c r="AX52" i="15"/>
  <c r="AY52" i="15"/>
  <c r="AZ52" i="15"/>
  <c r="BA52" i="15"/>
  <c r="BB52" i="15"/>
  <c r="BC52" i="15"/>
  <c r="K53" i="15"/>
  <c r="L53" i="15"/>
  <c r="M53" i="15"/>
  <c r="N53" i="15"/>
  <c r="O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AI53" i="15"/>
  <c r="AJ53" i="15"/>
  <c r="AK53" i="15"/>
  <c r="AL53" i="15"/>
  <c r="AM53" i="15"/>
  <c r="AN53" i="15"/>
  <c r="AO53" i="15"/>
  <c r="AP53" i="15"/>
  <c r="AQ53" i="15"/>
  <c r="AR53" i="15"/>
  <c r="AS53" i="15"/>
  <c r="AT53" i="15"/>
  <c r="AU53" i="15"/>
  <c r="AV53" i="15"/>
  <c r="AW53" i="15"/>
  <c r="AX53" i="15"/>
  <c r="AY53" i="15"/>
  <c r="AZ53" i="15"/>
  <c r="BA53" i="15"/>
  <c r="BB53" i="15"/>
  <c r="BC53" i="15"/>
  <c r="K54" i="15"/>
  <c r="L54" i="15"/>
  <c r="M54" i="15"/>
  <c r="N54" i="15"/>
  <c r="O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AI54" i="15"/>
  <c r="AJ54" i="15"/>
  <c r="AK54" i="15"/>
  <c r="AL54" i="15"/>
  <c r="AM54" i="15"/>
  <c r="AN54" i="15"/>
  <c r="AO54" i="15"/>
  <c r="AP54" i="15"/>
  <c r="AQ54" i="15"/>
  <c r="AR54" i="15"/>
  <c r="AS54" i="15"/>
  <c r="AT54" i="15"/>
  <c r="AU54" i="15"/>
  <c r="AV54" i="15"/>
  <c r="AW54" i="15"/>
  <c r="AX54" i="15"/>
  <c r="AY54" i="15"/>
  <c r="AZ54" i="15"/>
  <c r="BA54" i="15"/>
  <c r="BB54" i="15"/>
  <c r="BC54" i="15"/>
  <c r="K55" i="15"/>
  <c r="L55" i="15"/>
  <c r="M55" i="15"/>
  <c r="N55" i="15"/>
  <c r="O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AI55" i="15"/>
  <c r="AJ55" i="15"/>
  <c r="AK55" i="15"/>
  <c r="AL55" i="15"/>
  <c r="AM55" i="15"/>
  <c r="AN55" i="15"/>
  <c r="AO55" i="15"/>
  <c r="AP55" i="15"/>
  <c r="AQ55" i="15"/>
  <c r="AR55" i="15"/>
  <c r="AS55" i="15"/>
  <c r="AT55" i="15"/>
  <c r="AU55" i="15"/>
  <c r="AV55" i="15"/>
  <c r="AW55" i="15"/>
  <c r="AX55" i="15"/>
  <c r="AY55" i="15"/>
  <c r="AZ55" i="15"/>
  <c r="BA55" i="15"/>
  <c r="BB55" i="15"/>
  <c r="BC55" i="15"/>
  <c r="K56" i="15"/>
  <c r="L56" i="15"/>
  <c r="M56" i="15"/>
  <c r="N56" i="15"/>
  <c r="O56" i="15"/>
  <c r="U56" i="15"/>
  <c r="V56" i="15"/>
  <c r="W56" i="15"/>
  <c r="X56" i="15"/>
  <c r="Y56" i="15"/>
  <c r="Z56" i="15"/>
  <c r="AA56" i="15"/>
  <c r="AB56" i="15"/>
  <c r="AC56" i="15"/>
  <c r="AD56" i="15"/>
  <c r="AE56" i="15"/>
  <c r="AF56" i="15"/>
  <c r="AG56" i="15"/>
  <c r="AH56" i="15"/>
  <c r="AI56" i="15"/>
  <c r="AJ56" i="15"/>
  <c r="AK56" i="15"/>
  <c r="AL56" i="15"/>
  <c r="AM56" i="15"/>
  <c r="AN56" i="15"/>
  <c r="AO56" i="15"/>
  <c r="AP56" i="15"/>
  <c r="AQ56" i="15"/>
  <c r="AR56" i="15"/>
  <c r="AS56" i="15"/>
  <c r="AT56" i="15"/>
  <c r="AU56" i="15"/>
  <c r="AV56" i="15"/>
  <c r="AW56" i="15"/>
  <c r="AX56" i="15"/>
  <c r="AY56" i="15"/>
  <c r="AZ56" i="15"/>
  <c r="BA56" i="15"/>
  <c r="BB56" i="15"/>
  <c r="BC56" i="15"/>
  <c r="K57" i="15"/>
  <c r="L57" i="15"/>
  <c r="M57" i="15"/>
  <c r="N57" i="15"/>
  <c r="O57" i="15"/>
  <c r="U57" i="15"/>
  <c r="V57" i="15"/>
  <c r="W57" i="15"/>
  <c r="X57" i="15"/>
  <c r="Y57" i="15"/>
  <c r="Z57" i="15"/>
  <c r="AA57" i="15"/>
  <c r="AB57" i="15"/>
  <c r="AC57" i="15"/>
  <c r="AD57" i="15"/>
  <c r="AE57" i="15"/>
  <c r="AF57" i="15"/>
  <c r="AG57" i="15"/>
  <c r="AH57" i="15"/>
  <c r="AI57" i="15"/>
  <c r="AJ57" i="15"/>
  <c r="AK57" i="15"/>
  <c r="AL57" i="15"/>
  <c r="AM57" i="15"/>
  <c r="AN57" i="15"/>
  <c r="AO57" i="15"/>
  <c r="AP57" i="15"/>
  <c r="AQ57" i="15"/>
  <c r="AR57" i="15"/>
  <c r="AS57" i="15"/>
  <c r="AT57" i="15"/>
  <c r="AU57" i="15"/>
  <c r="AV57" i="15"/>
  <c r="AW57" i="15"/>
  <c r="AX57" i="15"/>
  <c r="AY57" i="15"/>
  <c r="AZ57" i="15"/>
  <c r="BA57" i="15"/>
  <c r="BB57" i="15"/>
  <c r="BC57" i="15"/>
  <c r="K58" i="15"/>
  <c r="L58" i="15"/>
  <c r="M58" i="15"/>
  <c r="N58" i="15"/>
  <c r="O58" i="15"/>
  <c r="U58" i="15"/>
  <c r="V58" i="15"/>
  <c r="W58" i="15"/>
  <c r="X58" i="15"/>
  <c r="Y58" i="15"/>
  <c r="Z58" i="15"/>
  <c r="AA58" i="15"/>
  <c r="AB58" i="15"/>
  <c r="AC58" i="15"/>
  <c r="AD58" i="15"/>
  <c r="AE58" i="15"/>
  <c r="AF58" i="15"/>
  <c r="AG58" i="15"/>
  <c r="AH58" i="15"/>
  <c r="AI58" i="15"/>
  <c r="AJ58" i="15"/>
  <c r="AK58" i="15"/>
  <c r="AL58" i="15"/>
  <c r="AM58" i="15"/>
  <c r="AN58" i="15"/>
  <c r="AO58" i="15"/>
  <c r="AP58" i="15"/>
  <c r="AQ58" i="15"/>
  <c r="AR58" i="15"/>
  <c r="AS58" i="15"/>
  <c r="AT58" i="15"/>
  <c r="AU58" i="15"/>
  <c r="AV58" i="15"/>
  <c r="AW58" i="15"/>
  <c r="AX58" i="15"/>
  <c r="AY58" i="15"/>
  <c r="AZ58" i="15"/>
  <c r="BA58" i="15"/>
  <c r="BB58" i="15"/>
  <c r="BC58" i="15"/>
  <c r="K59" i="15"/>
  <c r="L59" i="15"/>
  <c r="M59" i="15"/>
  <c r="N59" i="15"/>
  <c r="O59" i="15"/>
  <c r="U59" i="15"/>
  <c r="V59" i="15"/>
  <c r="W59" i="15"/>
  <c r="X59" i="15"/>
  <c r="Y59" i="15"/>
  <c r="Z59" i="15"/>
  <c r="AA59" i="15"/>
  <c r="AB59" i="15"/>
  <c r="AC59" i="15"/>
  <c r="AD59" i="15"/>
  <c r="AE59" i="15"/>
  <c r="AF59" i="15"/>
  <c r="AG59" i="15"/>
  <c r="AH59" i="15"/>
  <c r="AI59" i="15"/>
  <c r="AJ59" i="15"/>
  <c r="AK59" i="15"/>
  <c r="AL59" i="15"/>
  <c r="AM59" i="15"/>
  <c r="AN59" i="15"/>
  <c r="AO59" i="15"/>
  <c r="AP59" i="15"/>
  <c r="AQ59" i="15"/>
  <c r="AR59" i="15"/>
  <c r="AS59" i="15"/>
  <c r="AT59" i="15"/>
  <c r="AU59" i="15"/>
  <c r="AV59" i="15"/>
  <c r="AW59" i="15"/>
  <c r="AX59" i="15"/>
  <c r="AY59" i="15"/>
  <c r="AZ59" i="15"/>
  <c r="BA59" i="15"/>
  <c r="BB59" i="15"/>
  <c r="BC59" i="15"/>
  <c r="K60" i="15"/>
  <c r="L60" i="15"/>
  <c r="M60" i="15"/>
  <c r="N60" i="15"/>
  <c r="O60" i="15"/>
  <c r="U60" i="15"/>
  <c r="V60" i="15"/>
  <c r="W60" i="15"/>
  <c r="X60" i="15"/>
  <c r="Y60" i="15"/>
  <c r="Z60" i="15"/>
  <c r="AA60" i="15"/>
  <c r="AB60" i="15"/>
  <c r="AC60" i="15"/>
  <c r="AD60" i="15"/>
  <c r="AE60" i="15"/>
  <c r="AF60" i="15"/>
  <c r="AG60" i="15"/>
  <c r="AH60" i="15"/>
  <c r="AI60" i="15"/>
  <c r="AJ60" i="15"/>
  <c r="AK60" i="15"/>
  <c r="AL60" i="15"/>
  <c r="AM60" i="15"/>
  <c r="AN60" i="15"/>
  <c r="AO60" i="15"/>
  <c r="AP60" i="15"/>
  <c r="AQ60" i="15"/>
  <c r="AR60" i="15"/>
  <c r="AS60" i="15"/>
  <c r="AT60" i="15"/>
  <c r="AU60" i="15"/>
  <c r="AV60" i="15"/>
  <c r="AW60" i="15"/>
  <c r="AX60" i="15"/>
  <c r="AY60" i="15"/>
  <c r="AZ60" i="15"/>
  <c r="BA60" i="15"/>
  <c r="BB60" i="15"/>
  <c r="BC60" i="15"/>
  <c r="K61" i="15"/>
  <c r="L61" i="15"/>
  <c r="M61" i="15"/>
  <c r="N61" i="15"/>
  <c r="O61" i="15"/>
  <c r="U61" i="15"/>
  <c r="V61" i="15"/>
  <c r="W61" i="15"/>
  <c r="X61" i="15"/>
  <c r="Y61" i="15"/>
  <c r="Z61" i="15"/>
  <c r="AA61" i="15"/>
  <c r="AB61" i="15"/>
  <c r="AC61" i="15"/>
  <c r="AD61" i="15"/>
  <c r="AE61" i="15"/>
  <c r="AF61" i="15"/>
  <c r="AG61" i="15"/>
  <c r="AH61" i="15"/>
  <c r="AI61" i="15"/>
  <c r="AJ61" i="15"/>
  <c r="AK61" i="15"/>
  <c r="AL61" i="15"/>
  <c r="AM61" i="15"/>
  <c r="AN61" i="15"/>
  <c r="AO61" i="15"/>
  <c r="AP61" i="15"/>
  <c r="AQ61" i="15"/>
  <c r="AR61" i="15"/>
  <c r="AS61" i="15"/>
  <c r="AT61" i="15"/>
  <c r="AU61" i="15"/>
  <c r="AV61" i="15"/>
  <c r="AW61" i="15"/>
  <c r="AX61" i="15"/>
  <c r="AY61" i="15"/>
  <c r="AZ61" i="15"/>
  <c r="BA61" i="15"/>
  <c r="BB61" i="15"/>
  <c r="BC61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AI6" i="15"/>
  <c r="AJ6" i="15"/>
  <c r="AK6" i="15"/>
  <c r="AL6" i="15"/>
  <c r="AM6" i="15"/>
  <c r="AN6" i="15"/>
  <c r="AO6" i="15"/>
  <c r="AP6" i="15"/>
  <c r="AQ6" i="15"/>
  <c r="AR6" i="15"/>
  <c r="AS6" i="15"/>
  <c r="AT6" i="15"/>
  <c r="AU6" i="15"/>
  <c r="AV6" i="15"/>
  <c r="AW6" i="15"/>
  <c r="AX6" i="15"/>
  <c r="AY6" i="15"/>
  <c r="AZ6" i="15"/>
  <c r="BA6" i="15"/>
  <c r="BB6" i="15"/>
  <c r="BC6" i="15"/>
  <c r="K6" i="15"/>
  <c r="B7" i="15"/>
  <c r="C7" i="15"/>
  <c r="D7" i="15"/>
  <c r="E7" i="15"/>
  <c r="F7" i="15"/>
  <c r="G7" i="15"/>
  <c r="H7" i="15"/>
  <c r="I7" i="15"/>
  <c r="J7" i="15"/>
  <c r="B8" i="15"/>
  <c r="C8" i="15"/>
  <c r="D8" i="15"/>
  <c r="E8" i="15"/>
  <c r="F8" i="15"/>
  <c r="G8" i="15"/>
  <c r="H8" i="15"/>
  <c r="I8" i="15"/>
  <c r="J8" i="15"/>
  <c r="B9" i="15"/>
  <c r="C9" i="15"/>
  <c r="D9" i="15"/>
  <c r="E9" i="15"/>
  <c r="F9" i="15"/>
  <c r="G9" i="15"/>
  <c r="H9" i="15"/>
  <c r="I9" i="15"/>
  <c r="J9" i="15"/>
  <c r="B10" i="15"/>
  <c r="C10" i="15"/>
  <c r="D10" i="15"/>
  <c r="E10" i="15"/>
  <c r="F10" i="15"/>
  <c r="G10" i="15"/>
  <c r="H10" i="15"/>
  <c r="I10" i="15"/>
  <c r="J10" i="15"/>
  <c r="B11" i="15"/>
  <c r="C11" i="15"/>
  <c r="D11" i="15"/>
  <c r="E11" i="15"/>
  <c r="F11" i="15"/>
  <c r="G11" i="15"/>
  <c r="H11" i="15"/>
  <c r="I11" i="15"/>
  <c r="J11" i="15"/>
  <c r="B12" i="15"/>
  <c r="C12" i="15"/>
  <c r="D12" i="15"/>
  <c r="E12" i="15"/>
  <c r="F12" i="15"/>
  <c r="G12" i="15"/>
  <c r="H12" i="15"/>
  <c r="I12" i="15"/>
  <c r="J12" i="15"/>
  <c r="B13" i="15"/>
  <c r="C13" i="15"/>
  <c r="D13" i="15"/>
  <c r="E13" i="15"/>
  <c r="F13" i="15"/>
  <c r="G13" i="15"/>
  <c r="H13" i="15"/>
  <c r="I13" i="15"/>
  <c r="J13" i="15"/>
  <c r="B14" i="15"/>
  <c r="C14" i="15"/>
  <c r="D14" i="15"/>
  <c r="E14" i="15"/>
  <c r="F14" i="15"/>
  <c r="G14" i="15"/>
  <c r="H14" i="15"/>
  <c r="I14" i="15"/>
  <c r="J14" i="15"/>
  <c r="B15" i="15"/>
  <c r="C15" i="15"/>
  <c r="D15" i="15"/>
  <c r="E15" i="15"/>
  <c r="F15" i="15"/>
  <c r="G15" i="15"/>
  <c r="H15" i="15"/>
  <c r="I15" i="15"/>
  <c r="J15" i="15"/>
  <c r="B16" i="15"/>
  <c r="C16" i="15"/>
  <c r="D16" i="15"/>
  <c r="E16" i="15"/>
  <c r="F16" i="15"/>
  <c r="G16" i="15"/>
  <c r="H16" i="15"/>
  <c r="I16" i="15"/>
  <c r="J16" i="15"/>
  <c r="B17" i="15"/>
  <c r="C17" i="15"/>
  <c r="D17" i="15"/>
  <c r="E17" i="15"/>
  <c r="F17" i="15"/>
  <c r="G17" i="15"/>
  <c r="H17" i="15"/>
  <c r="I17" i="15"/>
  <c r="J17" i="15"/>
  <c r="B18" i="15"/>
  <c r="C18" i="15"/>
  <c r="D18" i="15"/>
  <c r="E18" i="15"/>
  <c r="F18" i="15"/>
  <c r="G18" i="15"/>
  <c r="H18" i="15"/>
  <c r="I18" i="15"/>
  <c r="J18" i="15"/>
  <c r="B19" i="15"/>
  <c r="C19" i="15"/>
  <c r="D19" i="15"/>
  <c r="E19" i="15"/>
  <c r="F19" i="15"/>
  <c r="G19" i="15"/>
  <c r="H19" i="15"/>
  <c r="I19" i="15"/>
  <c r="J19" i="15"/>
  <c r="B20" i="15"/>
  <c r="C20" i="15"/>
  <c r="D20" i="15"/>
  <c r="E20" i="15"/>
  <c r="F20" i="15"/>
  <c r="G20" i="15"/>
  <c r="H20" i="15"/>
  <c r="I20" i="15"/>
  <c r="J20" i="15"/>
  <c r="B21" i="15"/>
  <c r="C21" i="15"/>
  <c r="D21" i="15"/>
  <c r="E21" i="15"/>
  <c r="F21" i="15"/>
  <c r="G21" i="15"/>
  <c r="H21" i="15"/>
  <c r="I21" i="15"/>
  <c r="J21" i="15"/>
  <c r="B22" i="15"/>
  <c r="C22" i="15"/>
  <c r="D22" i="15"/>
  <c r="E22" i="15"/>
  <c r="F22" i="15"/>
  <c r="G22" i="15"/>
  <c r="H22" i="15"/>
  <c r="I22" i="15"/>
  <c r="J22" i="15"/>
  <c r="B23" i="15"/>
  <c r="C23" i="15"/>
  <c r="D23" i="15"/>
  <c r="E23" i="15"/>
  <c r="F23" i="15"/>
  <c r="F24" i="15" s="1"/>
  <c r="F25" i="15" s="1"/>
  <c r="G23" i="15"/>
  <c r="H23" i="15"/>
  <c r="I23" i="15"/>
  <c r="J23" i="15"/>
  <c r="C6" i="15"/>
  <c r="D6" i="15"/>
  <c r="E6" i="15"/>
  <c r="F6" i="15"/>
  <c r="G6" i="15"/>
  <c r="H6" i="15"/>
  <c r="I6" i="15"/>
  <c r="J6" i="15"/>
  <c r="B6" i="15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AI7" i="14"/>
  <c r="AJ7" i="14"/>
  <c r="AK7" i="14"/>
  <c r="AL7" i="14"/>
  <c r="AM7" i="14"/>
  <c r="AN7" i="14"/>
  <c r="AO7" i="14"/>
  <c r="AP7" i="14"/>
  <c r="AQ7" i="14"/>
  <c r="AR7" i="14"/>
  <c r="AS7" i="14"/>
  <c r="AT7" i="14"/>
  <c r="AU7" i="14"/>
  <c r="AV7" i="14"/>
  <c r="AW7" i="14"/>
  <c r="AX7" i="14"/>
  <c r="AY7" i="14"/>
  <c r="AZ7" i="14"/>
  <c r="BA7" i="14"/>
  <c r="BB7" i="14"/>
  <c r="BC7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AI8" i="14"/>
  <c r="AJ8" i="14"/>
  <c r="AK8" i="14"/>
  <c r="AL8" i="14"/>
  <c r="AM8" i="14"/>
  <c r="AN8" i="14"/>
  <c r="AO8" i="14"/>
  <c r="AP8" i="14"/>
  <c r="AQ8" i="14"/>
  <c r="AR8" i="14"/>
  <c r="AS8" i="14"/>
  <c r="AT8" i="14"/>
  <c r="AU8" i="14"/>
  <c r="AV8" i="14"/>
  <c r="AW8" i="14"/>
  <c r="AX8" i="14"/>
  <c r="AY8" i="14"/>
  <c r="AZ8" i="14"/>
  <c r="BA8" i="14"/>
  <c r="BB8" i="14"/>
  <c r="BC8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AI9" i="14"/>
  <c r="AJ9" i="14"/>
  <c r="AK9" i="14"/>
  <c r="AL9" i="14"/>
  <c r="AM9" i="14"/>
  <c r="AN9" i="14"/>
  <c r="AO9" i="14"/>
  <c r="AP9" i="14"/>
  <c r="AQ9" i="14"/>
  <c r="AR9" i="14"/>
  <c r="AS9" i="14"/>
  <c r="AT9" i="14"/>
  <c r="AU9" i="14"/>
  <c r="AV9" i="14"/>
  <c r="AW9" i="14"/>
  <c r="AX9" i="14"/>
  <c r="AY9" i="14"/>
  <c r="AZ9" i="14"/>
  <c r="BA9" i="14"/>
  <c r="BB9" i="14"/>
  <c r="BC9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AI10" i="14"/>
  <c r="AJ10" i="14"/>
  <c r="AK10" i="14"/>
  <c r="AL10" i="14"/>
  <c r="AM10" i="14"/>
  <c r="AN10" i="14"/>
  <c r="AO10" i="14"/>
  <c r="AP10" i="14"/>
  <c r="AQ10" i="14"/>
  <c r="AR10" i="14"/>
  <c r="AS10" i="14"/>
  <c r="AT10" i="14"/>
  <c r="AU10" i="14"/>
  <c r="AV10" i="14"/>
  <c r="AW10" i="14"/>
  <c r="AX10" i="14"/>
  <c r="AY10" i="14"/>
  <c r="AZ10" i="14"/>
  <c r="BA10" i="14"/>
  <c r="BB10" i="14"/>
  <c r="BC10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AI11" i="14"/>
  <c r="AJ11" i="14"/>
  <c r="AK11" i="14"/>
  <c r="AL11" i="14"/>
  <c r="AM11" i="14"/>
  <c r="AN11" i="14"/>
  <c r="AO11" i="14"/>
  <c r="AP11" i="14"/>
  <c r="AQ11" i="14"/>
  <c r="AR11" i="14"/>
  <c r="AS11" i="14"/>
  <c r="AT11" i="14"/>
  <c r="AU11" i="14"/>
  <c r="AV11" i="14"/>
  <c r="AW11" i="14"/>
  <c r="AX11" i="14"/>
  <c r="AY11" i="14"/>
  <c r="AZ11" i="14"/>
  <c r="BA11" i="14"/>
  <c r="BB11" i="14"/>
  <c r="BC11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AI12" i="14"/>
  <c r="AJ12" i="14"/>
  <c r="AK12" i="14"/>
  <c r="AL12" i="14"/>
  <c r="AM12" i="14"/>
  <c r="AN12" i="14"/>
  <c r="AO12" i="14"/>
  <c r="AP12" i="14"/>
  <c r="AQ12" i="14"/>
  <c r="AR12" i="14"/>
  <c r="AS12" i="14"/>
  <c r="AT12" i="14"/>
  <c r="AU12" i="14"/>
  <c r="AV12" i="14"/>
  <c r="AW12" i="14"/>
  <c r="AX12" i="14"/>
  <c r="AY12" i="14"/>
  <c r="AZ12" i="14"/>
  <c r="BA12" i="14"/>
  <c r="BB12" i="14"/>
  <c r="BC12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AI13" i="14"/>
  <c r="AJ13" i="14"/>
  <c r="AK13" i="14"/>
  <c r="AL13" i="14"/>
  <c r="AM13" i="14"/>
  <c r="AN13" i="14"/>
  <c r="AO13" i="14"/>
  <c r="AP13" i="14"/>
  <c r="AQ13" i="14"/>
  <c r="AR13" i="14"/>
  <c r="AS13" i="14"/>
  <c r="AT13" i="14"/>
  <c r="AU13" i="14"/>
  <c r="AV13" i="14"/>
  <c r="AW13" i="14"/>
  <c r="AX13" i="14"/>
  <c r="AY13" i="14"/>
  <c r="AZ13" i="14"/>
  <c r="BA13" i="14"/>
  <c r="BB13" i="14"/>
  <c r="BC13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AI14" i="14"/>
  <c r="AJ14" i="14"/>
  <c r="AK14" i="14"/>
  <c r="AL14" i="14"/>
  <c r="AM14" i="14"/>
  <c r="AN14" i="14"/>
  <c r="AO14" i="14"/>
  <c r="AP14" i="14"/>
  <c r="AQ14" i="14"/>
  <c r="AR14" i="14"/>
  <c r="AS14" i="14"/>
  <c r="AT14" i="14"/>
  <c r="AU14" i="14"/>
  <c r="AV14" i="14"/>
  <c r="AW14" i="14"/>
  <c r="AX14" i="14"/>
  <c r="AY14" i="14"/>
  <c r="AZ14" i="14"/>
  <c r="BA14" i="14"/>
  <c r="BB14" i="14"/>
  <c r="BC14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AI15" i="14"/>
  <c r="AJ15" i="14"/>
  <c r="AK15" i="14"/>
  <c r="AL15" i="14"/>
  <c r="AM15" i="14"/>
  <c r="AN15" i="14"/>
  <c r="AO15" i="14"/>
  <c r="AP15" i="14"/>
  <c r="AQ15" i="14"/>
  <c r="AR15" i="14"/>
  <c r="AS15" i="14"/>
  <c r="AT15" i="14"/>
  <c r="AU15" i="14"/>
  <c r="AV15" i="14"/>
  <c r="AW15" i="14"/>
  <c r="AX15" i="14"/>
  <c r="AY15" i="14"/>
  <c r="AZ15" i="14"/>
  <c r="BA15" i="14"/>
  <c r="BB15" i="14"/>
  <c r="BC15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AI16" i="14"/>
  <c r="AJ16" i="14"/>
  <c r="AK16" i="14"/>
  <c r="AL16" i="14"/>
  <c r="AM16" i="14"/>
  <c r="AN16" i="14"/>
  <c r="AO16" i="14"/>
  <c r="AP16" i="14"/>
  <c r="AQ16" i="14"/>
  <c r="AR16" i="14"/>
  <c r="AS16" i="14"/>
  <c r="AT16" i="14"/>
  <c r="AU16" i="14"/>
  <c r="AV16" i="14"/>
  <c r="AW16" i="14"/>
  <c r="AX16" i="14"/>
  <c r="AY16" i="14"/>
  <c r="AZ16" i="14"/>
  <c r="BA16" i="14"/>
  <c r="BB16" i="14"/>
  <c r="BC16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AI17" i="14"/>
  <c r="AJ17" i="14"/>
  <c r="AK17" i="14"/>
  <c r="AL17" i="14"/>
  <c r="AM17" i="14"/>
  <c r="AN17" i="14"/>
  <c r="AO17" i="14"/>
  <c r="AP17" i="14"/>
  <c r="AQ17" i="14"/>
  <c r="AR17" i="14"/>
  <c r="AS17" i="14"/>
  <c r="AT17" i="14"/>
  <c r="AU17" i="14"/>
  <c r="AV17" i="14"/>
  <c r="AW17" i="14"/>
  <c r="AX17" i="14"/>
  <c r="AY17" i="14"/>
  <c r="AZ17" i="14"/>
  <c r="BA17" i="14"/>
  <c r="BB17" i="14"/>
  <c r="BC17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AI18" i="14"/>
  <c r="AJ18" i="14"/>
  <c r="AK18" i="14"/>
  <c r="AL18" i="14"/>
  <c r="AM18" i="14"/>
  <c r="AN18" i="14"/>
  <c r="AO18" i="14"/>
  <c r="AP18" i="14"/>
  <c r="AQ18" i="14"/>
  <c r="AR18" i="14"/>
  <c r="AS18" i="14"/>
  <c r="AT18" i="14"/>
  <c r="AU18" i="14"/>
  <c r="AV18" i="14"/>
  <c r="AW18" i="14"/>
  <c r="AX18" i="14"/>
  <c r="AY18" i="14"/>
  <c r="AZ18" i="14"/>
  <c r="BA18" i="14"/>
  <c r="BB18" i="14"/>
  <c r="BC18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AI19" i="14"/>
  <c r="AJ19" i="14"/>
  <c r="AK19" i="14"/>
  <c r="AL19" i="14"/>
  <c r="AM19" i="14"/>
  <c r="AN19" i="14"/>
  <c r="AO19" i="14"/>
  <c r="AP19" i="14"/>
  <c r="AQ19" i="14"/>
  <c r="AR19" i="14"/>
  <c r="AS19" i="14"/>
  <c r="AT19" i="14"/>
  <c r="AU19" i="14"/>
  <c r="AV19" i="14"/>
  <c r="AW19" i="14"/>
  <c r="AX19" i="14"/>
  <c r="AY19" i="14"/>
  <c r="AZ19" i="14"/>
  <c r="BA19" i="14"/>
  <c r="BB19" i="14"/>
  <c r="BC19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AI20" i="14"/>
  <c r="AJ20" i="14"/>
  <c r="AK20" i="14"/>
  <c r="AL20" i="14"/>
  <c r="AM20" i="14"/>
  <c r="AN20" i="14"/>
  <c r="AO20" i="14"/>
  <c r="AP20" i="14"/>
  <c r="AQ20" i="14"/>
  <c r="AR20" i="14"/>
  <c r="AS20" i="14"/>
  <c r="AT20" i="14"/>
  <c r="AU20" i="14"/>
  <c r="AV20" i="14"/>
  <c r="AW20" i="14"/>
  <c r="AX20" i="14"/>
  <c r="AY20" i="14"/>
  <c r="AZ20" i="14"/>
  <c r="BA20" i="14"/>
  <c r="BB20" i="14"/>
  <c r="BC20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AI21" i="14"/>
  <c r="AJ21" i="14"/>
  <c r="AK21" i="14"/>
  <c r="AL21" i="14"/>
  <c r="AM21" i="14"/>
  <c r="AN21" i="14"/>
  <c r="AO21" i="14"/>
  <c r="AP21" i="14"/>
  <c r="AQ21" i="14"/>
  <c r="AR21" i="14"/>
  <c r="AS21" i="14"/>
  <c r="AT21" i="14"/>
  <c r="AU21" i="14"/>
  <c r="AV21" i="14"/>
  <c r="AW21" i="14"/>
  <c r="AX21" i="14"/>
  <c r="AY21" i="14"/>
  <c r="AZ21" i="14"/>
  <c r="BA21" i="14"/>
  <c r="BB21" i="14"/>
  <c r="BC21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AI22" i="14"/>
  <c r="AJ22" i="14"/>
  <c r="AK22" i="14"/>
  <c r="AL22" i="14"/>
  <c r="AM22" i="14"/>
  <c r="AN22" i="14"/>
  <c r="AO22" i="14"/>
  <c r="AP22" i="14"/>
  <c r="AQ22" i="14"/>
  <c r="AR22" i="14"/>
  <c r="AS22" i="14"/>
  <c r="AT22" i="14"/>
  <c r="AU22" i="14"/>
  <c r="AV22" i="14"/>
  <c r="AW22" i="14"/>
  <c r="AX22" i="14"/>
  <c r="AY22" i="14"/>
  <c r="AZ22" i="14"/>
  <c r="BA22" i="14"/>
  <c r="BB22" i="14"/>
  <c r="BC22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AI23" i="14"/>
  <c r="AJ23" i="14"/>
  <c r="AK23" i="14"/>
  <c r="AL23" i="14"/>
  <c r="AM23" i="14"/>
  <c r="AN23" i="14"/>
  <c r="AO23" i="14"/>
  <c r="AP23" i="14"/>
  <c r="AQ23" i="14"/>
  <c r="AR23" i="14"/>
  <c r="AS23" i="14"/>
  <c r="AT23" i="14"/>
  <c r="AU23" i="14"/>
  <c r="AV23" i="14"/>
  <c r="AW23" i="14"/>
  <c r="AX23" i="14"/>
  <c r="AY23" i="14"/>
  <c r="AZ23" i="14"/>
  <c r="BA23" i="14"/>
  <c r="BB23" i="14"/>
  <c r="BC23" i="14"/>
  <c r="K24" i="14"/>
  <c r="L24" i="14"/>
  <c r="M24" i="14"/>
  <c r="N24" i="14"/>
  <c r="O24" i="14"/>
  <c r="P24" i="14"/>
  <c r="Q24" i="14"/>
  <c r="R24" i="14"/>
  <c r="S24" i="14"/>
  <c r="T24" i="14"/>
  <c r="U24" i="14"/>
  <c r="Z24" i="14"/>
  <c r="AA24" i="14"/>
  <c r="AB24" i="14"/>
  <c r="AC24" i="14"/>
  <c r="AD24" i="14"/>
  <c r="AE24" i="14"/>
  <c r="AF24" i="14"/>
  <c r="AG24" i="14"/>
  <c r="AH24" i="14"/>
  <c r="AI24" i="14"/>
  <c r="AJ24" i="14"/>
  <c r="AK24" i="14"/>
  <c r="AL24" i="14"/>
  <c r="AM24" i="14"/>
  <c r="AN24" i="14"/>
  <c r="AO24" i="14"/>
  <c r="AP24" i="14"/>
  <c r="AQ24" i="14"/>
  <c r="AR24" i="14"/>
  <c r="AS24" i="14"/>
  <c r="AW24" i="14"/>
  <c r="AY24" i="14"/>
  <c r="AZ24" i="14"/>
  <c r="BA24" i="14"/>
  <c r="BB24" i="14"/>
  <c r="BC24" i="14"/>
  <c r="K25" i="14"/>
  <c r="L25" i="14"/>
  <c r="M25" i="14"/>
  <c r="N25" i="14"/>
  <c r="O25" i="14"/>
  <c r="P25" i="14"/>
  <c r="Q25" i="14"/>
  <c r="R25" i="14"/>
  <c r="S25" i="14"/>
  <c r="T25" i="14"/>
  <c r="Z25" i="14"/>
  <c r="AA25" i="14"/>
  <c r="AB25" i="14"/>
  <c r="AC25" i="14"/>
  <c r="AD25" i="14"/>
  <c r="AE25" i="14"/>
  <c r="AF25" i="14"/>
  <c r="AG25" i="14"/>
  <c r="AH25" i="14"/>
  <c r="AI25" i="14"/>
  <c r="AJ25" i="14"/>
  <c r="AK25" i="14"/>
  <c r="AL25" i="14"/>
  <c r="AM25" i="14"/>
  <c r="AN25" i="14"/>
  <c r="AO25" i="14"/>
  <c r="AP25" i="14"/>
  <c r="AQ25" i="14"/>
  <c r="AR25" i="14"/>
  <c r="AS25" i="14"/>
  <c r="AY25" i="14"/>
  <c r="AZ25" i="14"/>
  <c r="BA25" i="14"/>
  <c r="BB25" i="14"/>
  <c r="BC25" i="14"/>
  <c r="K26" i="14"/>
  <c r="L26" i="14"/>
  <c r="M26" i="14"/>
  <c r="N26" i="14"/>
  <c r="O26" i="14"/>
  <c r="P26" i="14"/>
  <c r="Q26" i="14"/>
  <c r="R26" i="14"/>
  <c r="S26" i="14"/>
  <c r="T26" i="14"/>
  <c r="Z26" i="14"/>
  <c r="AA26" i="14"/>
  <c r="AB26" i="14"/>
  <c r="AC26" i="14"/>
  <c r="AD26" i="14"/>
  <c r="AE26" i="14"/>
  <c r="AF26" i="14"/>
  <c r="AG26" i="14"/>
  <c r="AH26" i="14"/>
  <c r="AI26" i="14"/>
  <c r="AJ26" i="14"/>
  <c r="AK26" i="14"/>
  <c r="AL26" i="14"/>
  <c r="AM26" i="14"/>
  <c r="AN26" i="14"/>
  <c r="AO26" i="14"/>
  <c r="AP26" i="14"/>
  <c r="AQ26" i="14"/>
  <c r="AR26" i="14"/>
  <c r="AS26" i="14"/>
  <c r="AT26" i="14"/>
  <c r="AU26" i="14"/>
  <c r="AV26" i="14"/>
  <c r="AW26" i="14"/>
  <c r="AX26" i="14"/>
  <c r="AY26" i="14"/>
  <c r="AZ26" i="14"/>
  <c r="BA26" i="14"/>
  <c r="BB26" i="14"/>
  <c r="BC26" i="14"/>
  <c r="K27" i="14"/>
  <c r="L27" i="14"/>
  <c r="M27" i="14"/>
  <c r="N27" i="14"/>
  <c r="O27" i="14"/>
  <c r="P27" i="14"/>
  <c r="Q27" i="14"/>
  <c r="R27" i="14"/>
  <c r="S27" i="14"/>
  <c r="T27" i="14"/>
  <c r="Z27" i="14"/>
  <c r="AA27" i="14"/>
  <c r="AB27" i="14"/>
  <c r="AC27" i="14"/>
  <c r="AD27" i="14"/>
  <c r="AE27" i="14"/>
  <c r="AF27" i="14"/>
  <c r="AG27" i="14"/>
  <c r="AH27" i="14"/>
  <c r="AI27" i="14"/>
  <c r="AJ27" i="14"/>
  <c r="AK27" i="14"/>
  <c r="AL27" i="14"/>
  <c r="AM27" i="14"/>
  <c r="AN27" i="14"/>
  <c r="AO27" i="14"/>
  <c r="AP27" i="14"/>
  <c r="AQ27" i="14"/>
  <c r="AR27" i="14"/>
  <c r="AS27" i="14"/>
  <c r="AT27" i="14"/>
  <c r="AU27" i="14"/>
  <c r="AV27" i="14"/>
  <c r="AW27" i="14"/>
  <c r="AX27" i="14"/>
  <c r="AY27" i="14"/>
  <c r="AZ27" i="14"/>
  <c r="BA27" i="14"/>
  <c r="BB27" i="14"/>
  <c r="BC27" i="14"/>
  <c r="K28" i="14"/>
  <c r="L28" i="14"/>
  <c r="M28" i="14"/>
  <c r="N28" i="14"/>
  <c r="O28" i="14"/>
  <c r="P28" i="14"/>
  <c r="Q28" i="14"/>
  <c r="R28" i="14"/>
  <c r="S28" i="14"/>
  <c r="T28" i="14"/>
  <c r="Z28" i="14"/>
  <c r="AA28" i="14"/>
  <c r="AB28" i="14"/>
  <c r="AC28" i="14"/>
  <c r="AD28" i="14"/>
  <c r="AE28" i="14"/>
  <c r="AF28" i="14"/>
  <c r="AG28" i="14"/>
  <c r="AH28" i="14"/>
  <c r="AI28" i="14"/>
  <c r="AJ28" i="14"/>
  <c r="AK28" i="14"/>
  <c r="AL28" i="14"/>
  <c r="AM28" i="14"/>
  <c r="AN28" i="14"/>
  <c r="AO28" i="14"/>
  <c r="AP28" i="14"/>
  <c r="AQ28" i="14"/>
  <c r="AR28" i="14"/>
  <c r="AS28" i="14"/>
  <c r="AT28" i="14"/>
  <c r="AU28" i="14"/>
  <c r="AV28" i="14"/>
  <c r="AW28" i="14"/>
  <c r="AX28" i="14"/>
  <c r="AY28" i="14"/>
  <c r="AZ28" i="14"/>
  <c r="BA28" i="14"/>
  <c r="BB28" i="14"/>
  <c r="BC28" i="14"/>
  <c r="K29" i="14"/>
  <c r="L29" i="14"/>
  <c r="M29" i="14"/>
  <c r="N29" i="14"/>
  <c r="O29" i="14"/>
  <c r="P29" i="14"/>
  <c r="Q29" i="14"/>
  <c r="R29" i="14"/>
  <c r="S29" i="14"/>
  <c r="T29" i="14"/>
  <c r="Z29" i="14"/>
  <c r="AA29" i="14"/>
  <c r="AB29" i="14"/>
  <c r="AC29" i="14"/>
  <c r="AD29" i="14"/>
  <c r="AE29" i="14"/>
  <c r="AF29" i="14"/>
  <c r="AG29" i="14"/>
  <c r="AH29" i="14"/>
  <c r="AI29" i="14"/>
  <c r="AJ29" i="14"/>
  <c r="AK29" i="14"/>
  <c r="AL29" i="14"/>
  <c r="AM29" i="14"/>
  <c r="AN29" i="14"/>
  <c r="AO29" i="14"/>
  <c r="AP29" i="14"/>
  <c r="AQ29" i="14"/>
  <c r="AR29" i="14"/>
  <c r="AS29" i="14"/>
  <c r="AT29" i="14"/>
  <c r="AU29" i="14"/>
  <c r="AV29" i="14"/>
  <c r="AW29" i="14"/>
  <c r="AX29" i="14"/>
  <c r="AY29" i="14"/>
  <c r="AZ29" i="14"/>
  <c r="BA29" i="14"/>
  <c r="BB29" i="14"/>
  <c r="BC29" i="14"/>
  <c r="K30" i="14"/>
  <c r="L30" i="14"/>
  <c r="M30" i="14"/>
  <c r="N30" i="14"/>
  <c r="O30" i="14"/>
  <c r="P30" i="14"/>
  <c r="Q30" i="14"/>
  <c r="R30" i="14"/>
  <c r="S30" i="14"/>
  <c r="T30" i="14"/>
  <c r="Z30" i="14"/>
  <c r="AA30" i="14"/>
  <c r="AB30" i="14"/>
  <c r="AC30" i="14"/>
  <c r="AD30" i="14"/>
  <c r="AE30" i="14"/>
  <c r="AF30" i="14"/>
  <c r="AG30" i="14"/>
  <c r="AH30" i="14"/>
  <c r="AI30" i="14"/>
  <c r="AJ30" i="14"/>
  <c r="AK30" i="14"/>
  <c r="AL30" i="14"/>
  <c r="AM30" i="14"/>
  <c r="AN30" i="14"/>
  <c r="AO30" i="14"/>
  <c r="AP30" i="14"/>
  <c r="AQ30" i="14"/>
  <c r="AR30" i="14"/>
  <c r="AS30" i="14"/>
  <c r="AT30" i="14"/>
  <c r="AU30" i="14"/>
  <c r="AV30" i="14"/>
  <c r="AW30" i="14"/>
  <c r="AX30" i="14"/>
  <c r="AY30" i="14"/>
  <c r="AZ30" i="14"/>
  <c r="BA30" i="14"/>
  <c r="BB30" i="14"/>
  <c r="BC30" i="14"/>
  <c r="K31" i="14"/>
  <c r="L31" i="14"/>
  <c r="M31" i="14"/>
  <c r="N31" i="14"/>
  <c r="O31" i="14"/>
  <c r="P31" i="14"/>
  <c r="Q31" i="14"/>
  <c r="R31" i="14"/>
  <c r="S31" i="14"/>
  <c r="T31" i="14"/>
  <c r="Z31" i="14"/>
  <c r="AA31" i="14"/>
  <c r="AB31" i="14"/>
  <c r="AC31" i="14"/>
  <c r="AD31" i="14"/>
  <c r="AE31" i="14"/>
  <c r="AF31" i="14"/>
  <c r="AG31" i="14"/>
  <c r="AH31" i="14"/>
  <c r="AI31" i="14"/>
  <c r="AJ31" i="14"/>
  <c r="AK31" i="14"/>
  <c r="AL31" i="14"/>
  <c r="AM31" i="14"/>
  <c r="AN31" i="14"/>
  <c r="AO31" i="14"/>
  <c r="AP31" i="14"/>
  <c r="AQ31" i="14"/>
  <c r="AR31" i="14"/>
  <c r="AS31" i="14"/>
  <c r="AT31" i="14"/>
  <c r="AU31" i="14"/>
  <c r="AV31" i="14"/>
  <c r="AW31" i="14"/>
  <c r="AX31" i="14"/>
  <c r="AY31" i="14"/>
  <c r="AZ31" i="14"/>
  <c r="BA31" i="14"/>
  <c r="BB31" i="14"/>
  <c r="BC31" i="14"/>
  <c r="K32" i="14"/>
  <c r="L32" i="14"/>
  <c r="M32" i="14"/>
  <c r="N32" i="14"/>
  <c r="O32" i="14"/>
  <c r="P32" i="14"/>
  <c r="Q32" i="14"/>
  <c r="R32" i="14"/>
  <c r="S32" i="14"/>
  <c r="T32" i="14"/>
  <c r="Z32" i="14"/>
  <c r="AA32" i="14"/>
  <c r="AB32" i="14"/>
  <c r="AC32" i="14"/>
  <c r="AD32" i="14"/>
  <c r="AE32" i="14"/>
  <c r="AF32" i="14"/>
  <c r="AG32" i="14"/>
  <c r="AH32" i="14"/>
  <c r="AI32" i="14"/>
  <c r="AJ32" i="14"/>
  <c r="AK32" i="14"/>
  <c r="AL32" i="14"/>
  <c r="AM32" i="14"/>
  <c r="AN32" i="14"/>
  <c r="AO32" i="14"/>
  <c r="AP32" i="14"/>
  <c r="AQ32" i="14"/>
  <c r="AR32" i="14"/>
  <c r="AS32" i="14"/>
  <c r="AT32" i="14"/>
  <c r="AU32" i="14"/>
  <c r="AV32" i="14"/>
  <c r="AW32" i="14"/>
  <c r="AX32" i="14"/>
  <c r="AY32" i="14"/>
  <c r="AZ32" i="14"/>
  <c r="BA32" i="14"/>
  <c r="BB32" i="14"/>
  <c r="BC32" i="14"/>
  <c r="K33" i="14"/>
  <c r="L33" i="14"/>
  <c r="M33" i="14"/>
  <c r="N33" i="14"/>
  <c r="O33" i="14"/>
  <c r="P33" i="14"/>
  <c r="Q33" i="14"/>
  <c r="R33" i="14"/>
  <c r="S33" i="14"/>
  <c r="T33" i="14"/>
  <c r="Z33" i="14"/>
  <c r="AA33" i="14"/>
  <c r="AB33" i="14"/>
  <c r="AC33" i="14"/>
  <c r="AD33" i="14"/>
  <c r="AE33" i="14"/>
  <c r="AF33" i="14"/>
  <c r="AG33" i="14"/>
  <c r="AH33" i="14"/>
  <c r="AI33" i="14"/>
  <c r="AJ33" i="14"/>
  <c r="AK33" i="14"/>
  <c r="AL33" i="14"/>
  <c r="AM33" i="14"/>
  <c r="AN33" i="14"/>
  <c r="AO33" i="14"/>
  <c r="AP33" i="14"/>
  <c r="AQ33" i="14"/>
  <c r="AR33" i="14"/>
  <c r="AS33" i="14"/>
  <c r="AT33" i="14"/>
  <c r="AU33" i="14"/>
  <c r="AV33" i="14"/>
  <c r="AW33" i="14"/>
  <c r="AX33" i="14"/>
  <c r="AY33" i="14"/>
  <c r="AZ33" i="14"/>
  <c r="BA33" i="14"/>
  <c r="BB33" i="14"/>
  <c r="BC33" i="14"/>
  <c r="K34" i="14"/>
  <c r="L34" i="14"/>
  <c r="M34" i="14"/>
  <c r="N34" i="14"/>
  <c r="O34" i="14"/>
  <c r="P34" i="14"/>
  <c r="Q34" i="14"/>
  <c r="R34" i="14"/>
  <c r="S34" i="14"/>
  <c r="T34" i="14"/>
  <c r="Z34" i="14"/>
  <c r="AA34" i="14"/>
  <c r="AB34" i="14"/>
  <c r="AC34" i="14"/>
  <c r="AD34" i="14"/>
  <c r="AE34" i="14"/>
  <c r="AF34" i="14"/>
  <c r="AG34" i="14"/>
  <c r="AH34" i="14"/>
  <c r="AI34" i="14"/>
  <c r="AJ34" i="14"/>
  <c r="AK34" i="14"/>
  <c r="AL34" i="14"/>
  <c r="AM34" i="14"/>
  <c r="AN34" i="14"/>
  <c r="AO34" i="14"/>
  <c r="AP34" i="14"/>
  <c r="AQ34" i="14"/>
  <c r="AR34" i="14"/>
  <c r="AS34" i="14"/>
  <c r="AT34" i="14"/>
  <c r="AU34" i="14"/>
  <c r="AV34" i="14"/>
  <c r="AW34" i="14"/>
  <c r="AX34" i="14"/>
  <c r="AY34" i="14"/>
  <c r="AZ34" i="14"/>
  <c r="BA34" i="14"/>
  <c r="BB34" i="14"/>
  <c r="BC34" i="14"/>
  <c r="K35" i="14"/>
  <c r="L35" i="14"/>
  <c r="M35" i="14"/>
  <c r="N35" i="14"/>
  <c r="O35" i="14"/>
  <c r="P35" i="14"/>
  <c r="Q35" i="14"/>
  <c r="R35" i="14"/>
  <c r="S35" i="14"/>
  <c r="T35" i="14"/>
  <c r="Z35" i="14"/>
  <c r="AA35" i="14"/>
  <c r="AB35" i="14"/>
  <c r="AC35" i="14"/>
  <c r="AD35" i="14"/>
  <c r="AE35" i="14"/>
  <c r="AF35" i="14"/>
  <c r="AG35" i="14"/>
  <c r="AH35" i="14"/>
  <c r="AI35" i="14"/>
  <c r="AJ35" i="14"/>
  <c r="AK35" i="14"/>
  <c r="AL35" i="14"/>
  <c r="AM35" i="14"/>
  <c r="AN35" i="14"/>
  <c r="AO35" i="14"/>
  <c r="AP35" i="14"/>
  <c r="AQ35" i="14"/>
  <c r="AR35" i="14"/>
  <c r="AS35" i="14"/>
  <c r="AT35" i="14"/>
  <c r="AU35" i="14"/>
  <c r="AV35" i="14"/>
  <c r="AW35" i="14"/>
  <c r="AX35" i="14"/>
  <c r="AY35" i="14"/>
  <c r="AZ35" i="14"/>
  <c r="BA35" i="14"/>
  <c r="BB35" i="14"/>
  <c r="BC35" i="14"/>
  <c r="K36" i="14"/>
  <c r="L36" i="14"/>
  <c r="M36" i="14"/>
  <c r="N36" i="14"/>
  <c r="O36" i="14"/>
  <c r="P36" i="14"/>
  <c r="Q36" i="14"/>
  <c r="R36" i="14"/>
  <c r="S36" i="14"/>
  <c r="T36" i="14"/>
  <c r="U36" i="14"/>
  <c r="V36" i="14"/>
  <c r="W36" i="14"/>
  <c r="X36" i="14"/>
  <c r="Y36" i="14"/>
  <c r="Z36" i="14"/>
  <c r="AA36" i="14"/>
  <c r="AB36" i="14"/>
  <c r="AC36" i="14"/>
  <c r="AD36" i="14"/>
  <c r="AE36" i="14"/>
  <c r="AF36" i="14"/>
  <c r="AG36" i="14"/>
  <c r="AH36" i="14"/>
  <c r="AI36" i="14"/>
  <c r="AJ36" i="14"/>
  <c r="AK36" i="14"/>
  <c r="AL36" i="14"/>
  <c r="AM36" i="14"/>
  <c r="AN36" i="14"/>
  <c r="AO36" i="14"/>
  <c r="AP36" i="14"/>
  <c r="AQ36" i="14"/>
  <c r="AR36" i="14"/>
  <c r="AS36" i="14"/>
  <c r="AT36" i="14"/>
  <c r="AU36" i="14"/>
  <c r="AV36" i="14"/>
  <c r="AW36" i="14"/>
  <c r="AX36" i="14"/>
  <c r="AY36" i="14"/>
  <c r="AZ36" i="14"/>
  <c r="BA36" i="14"/>
  <c r="BB36" i="14"/>
  <c r="BC36" i="14"/>
  <c r="K37" i="14"/>
  <c r="L37" i="14"/>
  <c r="M37" i="14"/>
  <c r="N37" i="14"/>
  <c r="O37" i="14"/>
  <c r="P37" i="14"/>
  <c r="Q37" i="14"/>
  <c r="R37" i="14"/>
  <c r="S37" i="14"/>
  <c r="T37" i="14"/>
  <c r="U37" i="14"/>
  <c r="V37" i="14"/>
  <c r="W37" i="14"/>
  <c r="X37" i="14"/>
  <c r="Y37" i="14"/>
  <c r="Z37" i="14"/>
  <c r="AA37" i="14"/>
  <c r="AB37" i="14"/>
  <c r="AC37" i="14"/>
  <c r="AD37" i="14"/>
  <c r="AE37" i="14"/>
  <c r="AF37" i="14"/>
  <c r="AG37" i="14"/>
  <c r="AH37" i="14"/>
  <c r="AI37" i="14"/>
  <c r="AJ37" i="14"/>
  <c r="AK37" i="14"/>
  <c r="AL37" i="14"/>
  <c r="AM37" i="14"/>
  <c r="AN37" i="14"/>
  <c r="AO37" i="14"/>
  <c r="AP37" i="14"/>
  <c r="AQ37" i="14"/>
  <c r="AR37" i="14"/>
  <c r="AS37" i="14"/>
  <c r="AT37" i="14"/>
  <c r="AU37" i="14"/>
  <c r="AV37" i="14"/>
  <c r="AW37" i="14"/>
  <c r="AX37" i="14"/>
  <c r="AY37" i="14"/>
  <c r="AZ37" i="14"/>
  <c r="BA37" i="14"/>
  <c r="BB37" i="14"/>
  <c r="BC37" i="14"/>
  <c r="K38" i="14"/>
  <c r="L38" i="14"/>
  <c r="M38" i="14"/>
  <c r="N38" i="14"/>
  <c r="O38" i="14"/>
  <c r="P38" i="14"/>
  <c r="Q38" i="14"/>
  <c r="R38" i="14"/>
  <c r="S38" i="14"/>
  <c r="T38" i="14"/>
  <c r="U38" i="14"/>
  <c r="V38" i="14"/>
  <c r="W38" i="14"/>
  <c r="X38" i="14"/>
  <c r="Y38" i="14"/>
  <c r="Z38" i="14"/>
  <c r="AA38" i="14"/>
  <c r="AB38" i="14"/>
  <c r="AC38" i="14"/>
  <c r="AD38" i="14"/>
  <c r="AE38" i="14"/>
  <c r="AF38" i="14"/>
  <c r="AG38" i="14"/>
  <c r="AH38" i="14"/>
  <c r="AI38" i="14"/>
  <c r="AJ38" i="14"/>
  <c r="AK38" i="14"/>
  <c r="AL38" i="14"/>
  <c r="AM38" i="14"/>
  <c r="AN38" i="14"/>
  <c r="AO38" i="14"/>
  <c r="AP38" i="14"/>
  <c r="AQ38" i="14"/>
  <c r="AR38" i="14"/>
  <c r="AS38" i="14"/>
  <c r="AT38" i="14"/>
  <c r="AU38" i="14"/>
  <c r="AV38" i="14"/>
  <c r="AW38" i="14"/>
  <c r="AX38" i="14"/>
  <c r="AY38" i="14"/>
  <c r="AZ38" i="14"/>
  <c r="BA38" i="14"/>
  <c r="BB38" i="14"/>
  <c r="BC38" i="14"/>
  <c r="K39" i="14"/>
  <c r="L39" i="14"/>
  <c r="M39" i="14"/>
  <c r="N39" i="14"/>
  <c r="O39" i="14"/>
  <c r="P39" i="14"/>
  <c r="Q39" i="14"/>
  <c r="R39" i="14"/>
  <c r="S39" i="14"/>
  <c r="T39" i="14"/>
  <c r="U39" i="14"/>
  <c r="V39" i="14"/>
  <c r="W39" i="14"/>
  <c r="X39" i="14"/>
  <c r="Y39" i="14"/>
  <c r="Z39" i="14"/>
  <c r="AA39" i="14"/>
  <c r="AB39" i="14"/>
  <c r="AC39" i="14"/>
  <c r="AD39" i="14"/>
  <c r="AE39" i="14"/>
  <c r="AF39" i="14"/>
  <c r="AG39" i="14"/>
  <c r="AH39" i="14"/>
  <c r="AI39" i="14"/>
  <c r="AJ39" i="14"/>
  <c r="AK39" i="14"/>
  <c r="AL39" i="14"/>
  <c r="AM39" i="14"/>
  <c r="AN39" i="14"/>
  <c r="AO39" i="14"/>
  <c r="AP39" i="14"/>
  <c r="AQ39" i="14"/>
  <c r="AR39" i="14"/>
  <c r="AS39" i="14"/>
  <c r="AT39" i="14"/>
  <c r="AU39" i="14"/>
  <c r="AV39" i="14"/>
  <c r="AW39" i="14"/>
  <c r="AX39" i="14"/>
  <c r="AY39" i="14"/>
  <c r="AZ39" i="14"/>
  <c r="BA39" i="14"/>
  <c r="BB39" i="14"/>
  <c r="BC39" i="14"/>
  <c r="K40" i="14"/>
  <c r="L40" i="14"/>
  <c r="M40" i="14"/>
  <c r="N40" i="14"/>
  <c r="O40" i="14"/>
  <c r="P40" i="14"/>
  <c r="Q40" i="14"/>
  <c r="R40" i="14"/>
  <c r="S40" i="14"/>
  <c r="T40" i="14"/>
  <c r="U40" i="14"/>
  <c r="V40" i="14"/>
  <c r="W40" i="14"/>
  <c r="X40" i="14"/>
  <c r="Y40" i="14"/>
  <c r="Z40" i="14"/>
  <c r="AA40" i="14"/>
  <c r="AB40" i="14"/>
  <c r="AC40" i="14"/>
  <c r="AD40" i="14"/>
  <c r="AE40" i="14"/>
  <c r="AF40" i="14"/>
  <c r="AG40" i="14"/>
  <c r="AH40" i="14"/>
  <c r="AI40" i="14"/>
  <c r="AJ40" i="14"/>
  <c r="AK40" i="14"/>
  <c r="AL40" i="14"/>
  <c r="AM40" i="14"/>
  <c r="AN40" i="14"/>
  <c r="AO40" i="14"/>
  <c r="AP40" i="14"/>
  <c r="AQ40" i="14"/>
  <c r="AR40" i="14"/>
  <c r="AS40" i="14"/>
  <c r="AT40" i="14"/>
  <c r="AU40" i="14"/>
  <c r="AV40" i="14"/>
  <c r="AW40" i="14"/>
  <c r="AX40" i="14"/>
  <c r="AY40" i="14"/>
  <c r="AZ40" i="14"/>
  <c r="BA40" i="14"/>
  <c r="BB40" i="14"/>
  <c r="BC40" i="14"/>
  <c r="K41" i="14"/>
  <c r="L41" i="14"/>
  <c r="M41" i="14"/>
  <c r="N41" i="14"/>
  <c r="O41" i="14"/>
  <c r="P41" i="14"/>
  <c r="Q41" i="14"/>
  <c r="R41" i="14"/>
  <c r="S41" i="14"/>
  <c r="T41" i="14"/>
  <c r="U41" i="14"/>
  <c r="V41" i="14"/>
  <c r="W41" i="14"/>
  <c r="X41" i="14"/>
  <c r="Y41" i="14"/>
  <c r="Z41" i="14"/>
  <c r="AA41" i="14"/>
  <c r="AB41" i="14"/>
  <c r="AC41" i="14"/>
  <c r="AD41" i="14"/>
  <c r="AE41" i="14"/>
  <c r="AF41" i="14"/>
  <c r="AG41" i="14"/>
  <c r="AH41" i="14"/>
  <c r="AI41" i="14"/>
  <c r="AJ41" i="14"/>
  <c r="AK41" i="14"/>
  <c r="AL41" i="14"/>
  <c r="AM41" i="14"/>
  <c r="AN41" i="14"/>
  <c r="AO41" i="14"/>
  <c r="AP41" i="14"/>
  <c r="AQ41" i="14"/>
  <c r="AR41" i="14"/>
  <c r="AS41" i="14"/>
  <c r="AT41" i="14"/>
  <c r="AU41" i="14"/>
  <c r="AV41" i="14"/>
  <c r="AW41" i="14"/>
  <c r="AX41" i="14"/>
  <c r="AY41" i="14"/>
  <c r="AZ41" i="14"/>
  <c r="BA41" i="14"/>
  <c r="BB41" i="14"/>
  <c r="BC41" i="14"/>
  <c r="K42" i="14"/>
  <c r="L42" i="14"/>
  <c r="M42" i="14"/>
  <c r="N42" i="14"/>
  <c r="O42" i="14"/>
  <c r="P42" i="14"/>
  <c r="Q42" i="14"/>
  <c r="R42" i="14"/>
  <c r="S42" i="14"/>
  <c r="T42" i="14"/>
  <c r="U42" i="14"/>
  <c r="V42" i="14"/>
  <c r="W42" i="14"/>
  <c r="X42" i="14"/>
  <c r="Y42" i="14"/>
  <c r="Z42" i="14"/>
  <c r="AA42" i="14"/>
  <c r="AB42" i="14"/>
  <c r="AC42" i="14"/>
  <c r="AD42" i="14"/>
  <c r="AE42" i="14"/>
  <c r="AF42" i="14"/>
  <c r="AG42" i="14"/>
  <c r="AH42" i="14"/>
  <c r="AI42" i="14"/>
  <c r="AJ42" i="14"/>
  <c r="AK42" i="14"/>
  <c r="AL42" i="14"/>
  <c r="AM42" i="14"/>
  <c r="AN42" i="14"/>
  <c r="AO42" i="14"/>
  <c r="AP42" i="14"/>
  <c r="AQ42" i="14"/>
  <c r="AR42" i="14"/>
  <c r="AS42" i="14"/>
  <c r="AT42" i="14"/>
  <c r="AU42" i="14"/>
  <c r="AV42" i="14"/>
  <c r="AW42" i="14"/>
  <c r="AX42" i="14"/>
  <c r="AY42" i="14"/>
  <c r="AZ42" i="14"/>
  <c r="BA42" i="14"/>
  <c r="BB42" i="14"/>
  <c r="BC42" i="14"/>
  <c r="K43" i="14"/>
  <c r="L43" i="14"/>
  <c r="M43" i="14"/>
  <c r="N43" i="14"/>
  <c r="O43" i="14"/>
  <c r="P43" i="14"/>
  <c r="Q43" i="14"/>
  <c r="R43" i="14"/>
  <c r="S43" i="14"/>
  <c r="T43" i="14"/>
  <c r="U43" i="14"/>
  <c r="V43" i="14"/>
  <c r="W43" i="14"/>
  <c r="X43" i="14"/>
  <c r="Y43" i="14"/>
  <c r="Z43" i="14"/>
  <c r="AA43" i="14"/>
  <c r="AB43" i="14"/>
  <c r="AC43" i="14"/>
  <c r="AD43" i="14"/>
  <c r="AE43" i="14"/>
  <c r="AF43" i="14"/>
  <c r="AG43" i="14"/>
  <c r="AH43" i="14"/>
  <c r="AI43" i="14"/>
  <c r="AJ43" i="14"/>
  <c r="AK43" i="14"/>
  <c r="AL43" i="14"/>
  <c r="AM43" i="14"/>
  <c r="AN43" i="14"/>
  <c r="AO43" i="14"/>
  <c r="AP43" i="14"/>
  <c r="AQ43" i="14"/>
  <c r="AR43" i="14"/>
  <c r="AS43" i="14"/>
  <c r="AT43" i="14"/>
  <c r="AU43" i="14"/>
  <c r="AV43" i="14"/>
  <c r="AW43" i="14"/>
  <c r="AX43" i="14"/>
  <c r="AY43" i="14"/>
  <c r="AZ43" i="14"/>
  <c r="BA43" i="14"/>
  <c r="BB43" i="14"/>
  <c r="BC43" i="14"/>
  <c r="K44" i="14"/>
  <c r="L44" i="14"/>
  <c r="M44" i="14"/>
  <c r="N44" i="14"/>
  <c r="O44" i="14"/>
  <c r="P44" i="14"/>
  <c r="Q44" i="14"/>
  <c r="R44" i="14"/>
  <c r="S44" i="14"/>
  <c r="T44" i="14"/>
  <c r="U44" i="14"/>
  <c r="V44" i="14"/>
  <c r="W44" i="14"/>
  <c r="X44" i="14"/>
  <c r="Y44" i="14"/>
  <c r="Z44" i="14"/>
  <c r="AA44" i="14"/>
  <c r="AB44" i="14"/>
  <c r="AC44" i="14"/>
  <c r="AD44" i="14"/>
  <c r="AE44" i="14"/>
  <c r="AF44" i="14"/>
  <c r="AG44" i="14"/>
  <c r="AH44" i="14"/>
  <c r="AI44" i="14"/>
  <c r="AJ44" i="14"/>
  <c r="AK44" i="14"/>
  <c r="AL44" i="14"/>
  <c r="AM44" i="14"/>
  <c r="AN44" i="14"/>
  <c r="AO44" i="14"/>
  <c r="AP44" i="14"/>
  <c r="AQ44" i="14"/>
  <c r="AR44" i="14"/>
  <c r="AS44" i="14"/>
  <c r="AT44" i="14"/>
  <c r="AU44" i="14"/>
  <c r="AV44" i="14"/>
  <c r="AW44" i="14"/>
  <c r="AX44" i="14"/>
  <c r="AY44" i="14"/>
  <c r="AZ44" i="14"/>
  <c r="BA44" i="14"/>
  <c r="BB44" i="14"/>
  <c r="BC44" i="14"/>
  <c r="K45" i="14"/>
  <c r="L45" i="14"/>
  <c r="M45" i="14"/>
  <c r="N45" i="14"/>
  <c r="O45" i="14"/>
  <c r="P45" i="14"/>
  <c r="Q45" i="14"/>
  <c r="R45" i="14"/>
  <c r="S45" i="14"/>
  <c r="T45" i="14"/>
  <c r="U45" i="14"/>
  <c r="V45" i="14"/>
  <c r="W45" i="14"/>
  <c r="X45" i="14"/>
  <c r="Y45" i="14"/>
  <c r="Z45" i="14"/>
  <c r="AA45" i="14"/>
  <c r="AB45" i="14"/>
  <c r="AC45" i="14"/>
  <c r="AD45" i="14"/>
  <c r="AE45" i="14"/>
  <c r="AF45" i="14"/>
  <c r="AG45" i="14"/>
  <c r="AH45" i="14"/>
  <c r="AI45" i="14"/>
  <c r="AJ45" i="14"/>
  <c r="AK45" i="14"/>
  <c r="AL45" i="14"/>
  <c r="AM45" i="14"/>
  <c r="AN45" i="14"/>
  <c r="AO45" i="14"/>
  <c r="AP45" i="14"/>
  <c r="AQ45" i="14"/>
  <c r="AR45" i="14"/>
  <c r="AS45" i="14"/>
  <c r="AT45" i="14"/>
  <c r="AU45" i="14"/>
  <c r="AV45" i="14"/>
  <c r="AW45" i="14"/>
  <c r="AX45" i="14"/>
  <c r="AY45" i="14"/>
  <c r="AZ45" i="14"/>
  <c r="BA45" i="14"/>
  <c r="BB45" i="14"/>
  <c r="BC45" i="14"/>
  <c r="K46" i="14"/>
  <c r="L46" i="14"/>
  <c r="M46" i="14"/>
  <c r="N46" i="14"/>
  <c r="O46" i="14"/>
  <c r="P46" i="14"/>
  <c r="Q46" i="14"/>
  <c r="R46" i="14"/>
  <c r="S46" i="14"/>
  <c r="T46" i="14"/>
  <c r="U46" i="14"/>
  <c r="V46" i="14"/>
  <c r="W46" i="14"/>
  <c r="X46" i="14"/>
  <c r="Y46" i="14"/>
  <c r="Z46" i="14"/>
  <c r="AA46" i="14"/>
  <c r="AB46" i="14"/>
  <c r="AC46" i="14"/>
  <c r="AD46" i="14"/>
  <c r="AE46" i="14"/>
  <c r="AF46" i="14"/>
  <c r="AG46" i="14"/>
  <c r="AH46" i="14"/>
  <c r="AI46" i="14"/>
  <c r="AJ46" i="14"/>
  <c r="AK46" i="14"/>
  <c r="AL46" i="14"/>
  <c r="AM46" i="14"/>
  <c r="AN46" i="14"/>
  <c r="AO46" i="14"/>
  <c r="AP46" i="14"/>
  <c r="AQ46" i="14"/>
  <c r="AR46" i="14"/>
  <c r="AS46" i="14"/>
  <c r="AT46" i="14"/>
  <c r="AU46" i="14"/>
  <c r="AV46" i="14"/>
  <c r="AW46" i="14"/>
  <c r="AX46" i="14"/>
  <c r="AY46" i="14"/>
  <c r="AZ46" i="14"/>
  <c r="BA46" i="14"/>
  <c r="BB46" i="14"/>
  <c r="BC46" i="14"/>
  <c r="K47" i="14"/>
  <c r="L47" i="14"/>
  <c r="M47" i="14"/>
  <c r="N47" i="14"/>
  <c r="O47" i="14"/>
  <c r="P47" i="14"/>
  <c r="Q47" i="14"/>
  <c r="R47" i="14"/>
  <c r="S47" i="14"/>
  <c r="T47" i="14"/>
  <c r="U47" i="14"/>
  <c r="V47" i="14"/>
  <c r="W47" i="14"/>
  <c r="X47" i="14"/>
  <c r="Y47" i="14"/>
  <c r="Z47" i="14"/>
  <c r="AA47" i="14"/>
  <c r="AB47" i="14"/>
  <c r="AC47" i="14"/>
  <c r="AD47" i="14"/>
  <c r="AE47" i="14"/>
  <c r="AF47" i="14"/>
  <c r="AG47" i="14"/>
  <c r="AH47" i="14"/>
  <c r="AI47" i="14"/>
  <c r="AJ47" i="14"/>
  <c r="AK47" i="14"/>
  <c r="AL47" i="14"/>
  <c r="AM47" i="14"/>
  <c r="AN47" i="14"/>
  <c r="AO47" i="14"/>
  <c r="AP47" i="14"/>
  <c r="AQ47" i="14"/>
  <c r="AR47" i="14"/>
  <c r="AS47" i="14"/>
  <c r="AT47" i="14"/>
  <c r="AU47" i="14"/>
  <c r="AV47" i="14"/>
  <c r="AW47" i="14"/>
  <c r="AX47" i="14"/>
  <c r="AY47" i="14"/>
  <c r="AZ47" i="14"/>
  <c r="BA47" i="14"/>
  <c r="BB47" i="14"/>
  <c r="BC47" i="14"/>
  <c r="K48" i="14"/>
  <c r="L48" i="14"/>
  <c r="M48" i="14"/>
  <c r="N48" i="14"/>
  <c r="O48" i="14"/>
  <c r="U48" i="14"/>
  <c r="V48" i="14"/>
  <c r="W48" i="14"/>
  <c r="X48" i="14"/>
  <c r="Y48" i="14"/>
  <c r="Z48" i="14"/>
  <c r="AA48" i="14"/>
  <c r="AB48" i="14"/>
  <c r="AC48" i="14"/>
  <c r="AD48" i="14"/>
  <c r="AE48" i="14"/>
  <c r="AF48" i="14"/>
  <c r="AG48" i="14"/>
  <c r="AH48" i="14"/>
  <c r="AI48" i="14"/>
  <c r="AJ48" i="14"/>
  <c r="AK48" i="14"/>
  <c r="AL48" i="14"/>
  <c r="AM48" i="14"/>
  <c r="AN48" i="14"/>
  <c r="AO48" i="14"/>
  <c r="AP48" i="14"/>
  <c r="AQ48" i="14"/>
  <c r="AR48" i="14"/>
  <c r="AS48" i="14"/>
  <c r="AT48" i="14"/>
  <c r="AU48" i="14"/>
  <c r="AV48" i="14"/>
  <c r="AW48" i="14"/>
  <c r="AX48" i="14"/>
  <c r="AY48" i="14"/>
  <c r="AZ48" i="14"/>
  <c r="BA48" i="14"/>
  <c r="BB48" i="14"/>
  <c r="BC48" i="14"/>
  <c r="K49" i="14"/>
  <c r="L49" i="14"/>
  <c r="M49" i="14"/>
  <c r="N49" i="14"/>
  <c r="O49" i="14"/>
  <c r="U49" i="14"/>
  <c r="V49" i="14"/>
  <c r="W49" i="14"/>
  <c r="X49" i="14"/>
  <c r="Y49" i="14"/>
  <c r="Z49" i="14"/>
  <c r="AA49" i="14"/>
  <c r="AB49" i="14"/>
  <c r="AC49" i="14"/>
  <c r="AD49" i="14"/>
  <c r="AE49" i="14"/>
  <c r="AF49" i="14"/>
  <c r="AG49" i="14"/>
  <c r="AH49" i="14"/>
  <c r="AI49" i="14"/>
  <c r="AJ49" i="14"/>
  <c r="AK49" i="14"/>
  <c r="AL49" i="14"/>
  <c r="AM49" i="14"/>
  <c r="AN49" i="14"/>
  <c r="AO49" i="14"/>
  <c r="AP49" i="14"/>
  <c r="AQ49" i="14"/>
  <c r="AR49" i="14"/>
  <c r="AS49" i="14"/>
  <c r="AT49" i="14"/>
  <c r="AU49" i="14"/>
  <c r="AV49" i="14"/>
  <c r="AW49" i="14"/>
  <c r="AX49" i="14"/>
  <c r="AY49" i="14"/>
  <c r="AZ49" i="14"/>
  <c r="BA49" i="14"/>
  <c r="BB49" i="14"/>
  <c r="BC49" i="14"/>
  <c r="K50" i="14"/>
  <c r="L50" i="14"/>
  <c r="M50" i="14"/>
  <c r="N50" i="14"/>
  <c r="O50" i="14"/>
  <c r="U50" i="14"/>
  <c r="V50" i="14"/>
  <c r="W50" i="14"/>
  <c r="X50" i="14"/>
  <c r="Y50" i="14"/>
  <c r="Z50" i="14"/>
  <c r="AA50" i="14"/>
  <c r="AB50" i="14"/>
  <c r="AC50" i="14"/>
  <c r="AD50" i="14"/>
  <c r="AE50" i="14"/>
  <c r="AF50" i="14"/>
  <c r="AG50" i="14"/>
  <c r="AH50" i="14"/>
  <c r="AI50" i="14"/>
  <c r="AJ50" i="14"/>
  <c r="AK50" i="14"/>
  <c r="AL50" i="14"/>
  <c r="AM50" i="14"/>
  <c r="AN50" i="14"/>
  <c r="AO50" i="14"/>
  <c r="AP50" i="14"/>
  <c r="AQ50" i="14"/>
  <c r="AR50" i="14"/>
  <c r="AS50" i="14"/>
  <c r="AT50" i="14"/>
  <c r="AU50" i="14"/>
  <c r="AV50" i="14"/>
  <c r="AW50" i="14"/>
  <c r="AX50" i="14"/>
  <c r="AY50" i="14"/>
  <c r="AZ50" i="14"/>
  <c r="BA50" i="14"/>
  <c r="BB50" i="14"/>
  <c r="BC50" i="14"/>
  <c r="K51" i="14"/>
  <c r="L51" i="14"/>
  <c r="M51" i="14"/>
  <c r="N51" i="14"/>
  <c r="O51" i="14"/>
  <c r="P51" i="14"/>
  <c r="Q51" i="14"/>
  <c r="R51" i="14"/>
  <c r="S51" i="14"/>
  <c r="T51" i="14"/>
  <c r="U51" i="14"/>
  <c r="V51" i="14"/>
  <c r="W51" i="14"/>
  <c r="X51" i="14"/>
  <c r="Y51" i="14"/>
  <c r="Z51" i="14"/>
  <c r="AA51" i="14"/>
  <c r="AB51" i="14"/>
  <c r="AC51" i="14"/>
  <c r="AD51" i="14"/>
  <c r="AE51" i="14"/>
  <c r="AF51" i="14"/>
  <c r="AG51" i="14"/>
  <c r="AH51" i="14"/>
  <c r="AI51" i="14"/>
  <c r="AJ51" i="14"/>
  <c r="AK51" i="14"/>
  <c r="AL51" i="14"/>
  <c r="AM51" i="14"/>
  <c r="AN51" i="14"/>
  <c r="AO51" i="14"/>
  <c r="AP51" i="14"/>
  <c r="AQ51" i="14"/>
  <c r="AR51" i="14"/>
  <c r="AS51" i="14"/>
  <c r="AT51" i="14"/>
  <c r="AU51" i="14"/>
  <c r="AV51" i="14"/>
  <c r="AW51" i="14"/>
  <c r="AX51" i="14"/>
  <c r="AY51" i="14"/>
  <c r="AZ51" i="14"/>
  <c r="BA51" i="14"/>
  <c r="BB51" i="14"/>
  <c r="BC51" i="14"/>
  <c r="K52" i="14"/>
  <c r="L52" i="14"/>
  <c r="M52" i="14"/>
  <c r="N52" i="14"/>
  <c r="O52" i="14"/>
  <c r="U52" i="14"/>
  <c r="V52" i="14"/>
  <c r="W52" i="14"/>
  <c r="X52" i="14"/>
  <c r="Y52" i="14"/>
  <c r="Z52" i="14"/>
  <c r="AA52" i="14"/>
  <c r="AB52" i="14"/>
  <c r="AC52" i="14"/>
  <c r="AD52" i="14"/>
  <c r="AE52" i="14"/>
  <c r="AF52" i="14"/>
  <c r="AG52" i="14"/>
  <c r="AH52" i="14"/>
  <c r="AI52" i="14"/>
  <c r="AJ52" i="14"/>
  <c r="AK52" i="14"/>
  <c r="AL52" i="14"/>
  <c r="AM52" i="14"/>
  <c r="AN52" i="14"/>
  <c r="AO52" i="14"/>
  <c r="AP52" i="14"/>
  <c r="AQ52" i="14"/>
  <c r="AR52" i="14"/>
  <c r="AS52" i="14"/>
  <c r="AT52" i="14"/>
  <c r="AU52" i="14"/>
  <c r="AV52" i="14"/>
  <c r="AW52" i="14"/>
  <c r="AX52" i="14"/>
  <c r="AY52" i="14"/>
  <c r="AZ52" i="14"/>
  <c r="BA52" i="14"/>
  <c r="BB52" i="14"/>
  <c r="BC52" i="14"/>
  <c r="K53" i="14"/>
  <c r="L53" i="14"/>
  <c r="M53" i="14"/>
  <c r="N53" i="14"/>
  <c r="O53" i="14"/>
  <c r="U53" i="14"/>
  <c r="V53" i="14"/>
  <c r="W53" i="14"/>
  <c r="X53" i="14"/>
  <c r="Y53" i="14"/>
  <c r="Z53" i="14"/>
  <c r="AA53" i="14"/>
  <c r="AB53" i="14"/>
  <c r="AC53" i="14"/>
  <c r="AD53" i="14"/>
  <c r="AE53" i="14"/>
  <c r="AF53" i="14"/>
  <c r="AG53" i="14"/>
  <c r="AH53" i="14"/>
  <c r="AI53" i="14"/>
  <c r="AJ53" i="14"/>
  <c r="AK53" i="14"/>
  <c r="AL53" i="14"/>
  <c r="AM53" i="14"/>
  <c r="AN53" i="14"/>
  <c r="AO53" i="14"/>
  <c r="AP53" i="14"/>
  <c r="AQ53" i="14"/>
  <c r="AR53" i="14"/>
  <c r="AS53" i="14"/>
  <c r="AT53" i="14"/>
  <c r="AU53" i="14"/>
  <c r="AV53" i="14"/>
  <c r="AW53" i="14"/>
  <c r="AX53" i="14"/>
  <c r="AY53" i="14"/>
  <c r="AZ53" i="14"/>
  <c r="BA53" i="14"/>
  <c r="BB53" i="14"/>
  <c r="BC53" i="14"/>
  <c r="K54" i="14"/>
  <c r="L54" i="14"/>
  <c r="M54" i="14"/>
  <c r="N54" i="14"/>
  <c r="O54" i="14"/>
  <c r="U54" i="14"/>
  <c r="V54" i="14"/>
  <c r="W54" i="14"/>
  <c r="X54" i="14"/>
  <c r="Y54" i="14"/>
  <c r="Z54" i="14"/>
  <c r="AA54" i="14"/>
  <c r="AB54" i="14"/>
  <c r="AC54" i="14"/>
  <c r="AD54" i="14"/>
  <c r="AE54" i="14"/>
  <c r="AF54" i="14"/>
  <c r="AG54" i="14"/>
  <c r="AH54" i="14"/>
  <c r="AI54" i="14"/>
  <c r="AJ54" i="14"/>
  <c r="AK54" i="14"/>
  <c r="AL54" i="14"/>
  <c r="AM54" i="14"/>
  <c r="AN54" i="14"/>
  <c r="AO54" i="14"/>
  <c r="AP54" i="14"/>
  <c r="AQ54" i="14"/>
  <c r="AR54" i="14"/>
  <c r="AS54" i="14"/>
  <c r="AT54" i="14"/>
  <c r="AU54" i="14"/>
  <c r="AV54" i="14"/>
  <c r="AW54" i="14"/>
  <c r="AX54" i="14"/>
  <c r="AY54" i="14"/>
  <c r="AZ54" i="14"/>
  <c r="BA54" i="14"/>
  <c r="BB54" i="14"/>
  <c r="BC54" i="14"/>
  <c r="K55" i="14"/>
  <c r="L55" i="14"/>
  <c r="M55" i="14"/>
  <c r="N55" i="14"/>
  <c r="O55" i="14"/>
  <c r="U55" i="14"/>
  <c r="V55" i="14"/>
  <c r="W55" i="14"/>
  <c r="X55" i="14"/>
  <c r="Y55" i="14"/>
  <c r="Z55" i="14"/>
  <c r="AA55" i="14"/>
  <c r="AB55" i="14"/>
  <c r="AC55" i="14"/>
  <c r="AD55" i="14"/>
  <c r="AE55" i="14"/>
  <c r="AF55" i="14"/>
  <c r="AG55" i="14"/>
  <c r="AH55" i="14"/>
  <c r="AI55" i="14"/>
  <c r="AJ55" i="14"/>
  <c r="AK55" i="14"/>
  <c r="AL55" i="14"/>
  <c r="AM55" i="14"/>
  <c r="AN55" i="14"/>
  <c r="AO55" i="14"/>
  <c r="AP55" i="14"/>
  <c r="AQ55" i="14"/>
  <c r="AR55" i="14"/>
  <c r="AS55" i="14"/>
  <c r="AT55" i="14"/>
  <c r="AU55" i="14"/>
  <c r="AV55" i="14"/>
  <c r="AW55" i="14"/>
  <c r="AX55" i="14"/>
  <c r="AY55" i="14"/>
  <c r="AZ55" i="14"/>
  <c r="BA55" i="14"/>
  <c r="BB55" i="14"/>
  <c r="BC55" i="14"/>
  <c r="K56" i="14"/>
  <c r="L56" i="14"/>
  <c r="M56" i="14"/>
  <c r="N56" i="14"/>
  <c r="O56" i="14"/>
  <c r="U56" i="14"/>
  <c r="V56" i="14"/>
  <c r="W56" i="14"/>
  <c r="X56" i="14"/>
  <c r="Y56" i="14"/>
  <c r="Z56" i="14"/>
  <c r="AA56" i="14"/>
  <c r="AB56" i="14"/>
  <c r="AC56" i="14"/>
  <c r="AD56" i="14"/>
  <c r="AE56" i="14"/>
  <c r="AF56" i="14"/>
  <c r="AG56" i="14"/>
  <c r="AH56" i="14"/>
  <c r="AI56" i="14"/>
  <c r="AJ56" i="14"/>
  <c r="AK56" i="14"/>
  <c r="AL56" i="14"/>
  <c r="AM56" i="14"/>
  <c r="AN56" i="14"/>
  <c r="AO56" i="14"/>
  <c r="AP56" i="14"/>
  <c r="AQ56" i="14"/>
  <c r="AR56" i="14"/>
  <c r="AS56" i="14"/>
  <c r="AT56" i="14"/>
  <c r="AU56" i="14"/>
  <c r="AV56" i="14"/>
  <c r="AW56" i="14"/>
  <c r="AX56" i="14"/>
  <c r="AY56" i="14"/>
  <c r="AZ56" i="14"/>
  <c r="BA56" i="14"/>
  <c r="BB56" i="14"/>
  <c r="BC56" i="14"/>
  <c r="K57" i="14"/>
  <c r="L57" i="14"/>
  <c r="M57" i="14"/>
  <c r="N57" i="14"/>
  <c r="O57" i="14"/>
  <c r="U57" i="14"/>
  <c r="V57" i="14"/>
  <c r="W57" i="14"/>
  <c r="X57" i="14"/>
  <c r="Y57" i="14"/>
  <c r="Z57" i="14"/>
  <c r="AA57" i="14"/>
  <c r="AB57" i="14"/>
  <c r="AC57" i="14"/>
  <c r="AD57" i="14"/>
  <c r="AE57" i="14"/>
  <c r="AF57" i="14"/>
  <c r="AG57" i="14"/>
  <c r="AH57" i="14"/>
  <c r="AI57" i="14"/>
  <c r="AJ57" i="14"/>
  <c r="AK57" i="14"/>
  <c r="AL57" i="14"/>
  <c r="AM57" i="14"/>
  <c r="AN57" i="14"/>
  <c r="AO57" i="14"/>
  <c r="AP57" i="14"/>
  <c r="AQ57" i="14"/>
  <c r="AR57" i="14"/>
  <c r="AS57" i="14"/>
  <c r="AT57" i="14"/>
  <c r="AU57" i="14"/>
  <c r="AV57" i="14"/>
  <c r="AW57" i="14"/>
  <c r="AX57" i="14"/>
  <c r="AY57" i="14"/>
  <c r="AZ57" i="14"/>
  <c r="BA57" i="14"/>
  <c r="BB57" i="14"/>
  <c r="BC57" i="14"/>
  <c r="K58" i="14"/>
  <c r="L58" i="14"/>
  <c r="M58" i="14"/>
  <c r="N58" i="14"/>
  <c r="O58" i="14"/>
  <c r="U58" i="14"/>
  <c r="V58" i="14"/>
  <c r="W58" i="14"/>
  <c r="X58" i="14"/>
  <c r="Y58" i="14"/>
  <c r="Z58" i="14"/>
  <c r="AA58" i="14"/>
  <c r="AB58" i="14"/>
  <c r="AC58" i="14"/>
  <c r="AD58" i="14"/>
  <c r="AE58" i="14"/>
  <c r="AF58" i="14"/>
  <c r="AG58" i="14"/>
  <c r="AH58" i="14"/>
  <c r="AI58" i="14"/>
  <c r="AJ58" i="14"/>
  <c r="AK58" i="14"/>
  <c r="AL58" i="14"/>
  <c r="AM58" i="14"/>
  <c r="AN58" i="14"/>
  <c r="AO58" i="14"/>
  <c r="AP58" i="14"/>
  <c r="AQ58" i="14"/>
  <c r="AR58" i="14"/>
  <c r="AS58" i="14"/>
  <c r="AT58" i="14"/>
  <c r="AU58" i="14"/>
  <c r="AV58" i="14"/>
  <c r="AW58" i="14"/>
  <c r="AX58" i="14"/>
  <c r="AY58" i="14"/>
  <c r="AZ58" i="14"/>
  <c r="BA58" i="14"/>
  <c r="BB58" i="14"/>
  <c r="BC58" i="14"/>
  <c r="K59" i="14"/>
  <c r="L59" i="14"/>
  <c r="M59" i="14"/>
  <c r="N59" i="14"/>
  <c r="O59" i="14"/>
  <c r="U59" i="14"/>
  <c r="V59" i="14"/>
  <c r="W59" i="14"/>
  <c r="X59" i="14"/>
  <c r="Y59" i="14"/>
  <c r="Z59" i="14"/>
  <c r="AA59" i="14"/>
  <c r="AB59" i="14"/>
  <c r="AC59" i="14"/>
  <c r="AD59" i="14"/>
  <c r="AE59" i="14"/>
  <c r="AF59" i="14"/>
  <c r="AG59" i="14"/>
  <c r="AH59" i="14"/>
  <c r="AI59" i="14"/>
  <c r="AJ59" i="14"/>
  <c r="AK59" i="14"/>
  <c r="AL59" i="14"/>
  <c r="AM59" i="14"/>
  <c r="AN59" i="14"/>
  <c r="AO59" i="14"/>
  <c r="AP59" i="14"/>
  <c r="AQ59" i="14"/>
  <c r="AR59" i="14"/>
  <c r="AS59" i="14"/>
  <c r="AT59" i="14"/>
  <c r="AU59" i="14"/>
  <c r="AV59" i="14"/>
  <c r="AW59" i="14"/>
  <c r="AX59" i="14"/>
  <c r="AY59" i="14"/>
  <c r="AZ59" i="14"/>
  <c r="BA59" i="14"/>
  <c r="BB59" i="14"/>
  <c r="BC59" i="14"/>
  <c r="K60" i="14"/>
  <c r="L60" i="14"/>
  <c r="M60" i="14"/>
  <c r="N60" i="14"/>
  <c r="O60" i="14"/>
  <c r="U60" i="14"/>
  <c r="V60" i="14"/>
  <c r="W60" i="14"/>
  <c r="X60" i="14"/>
  <c r="Y60" i="14"/>
  <c r="Z60" i="14"/>
  <c r="AA60" i="14"/>
  <c r="AB60" i="14"/>
  <c r="AC60" i="14"/>
  <c r="AD60" i="14"/>
  <c r="AE60" i="14"/>
  <c r="AF60" i="14"/>
  <c r="AG60" i="14"/>
  <c r="AH60" i="14"/>
  <c r="AI60" i="14"/>
  <c r="AJ60" i="14"/>
  <c r="AK60" i="14"/>
  <c r="AL60" i="14"/>
  <c r="AM60" i="14"/>
  <c r="AN60" i="14"/>
  <c r="AO60" i="14"/>
  <c r="AP60" i="14"/>
  <c r="AQ60" i="14"/>
  <c r="AR60" i="14"/>
  <c r="AS60" i="14"/>
  <c r="AT60" i="14"/>
  <c r="AU60" i="14"/>
  <c r="AV60" i="14"/>
  <c r="AW60" i="14"/>
  <c r="AX60" i="14"/>
  <c r="AY60" i="14"/>
  <c r="AZ60" i="14"/>
  <c r="BA60" i="14"/>
  <c r="BB60" i="14"/>
  <c r="BC60" i="14"/>
  <c r="K61" i="14"/>
  <c r="L61" i="14"/>
  <c r="M61" i="14"/>
  <c r="N61" i="14"/>
  <c r="O61" i="14"/>
  <c r="U61" i="14"/>
  <c r="V61" i="14"/>
  <c r="W61" i="14"/>
  <c r="X61" i="14"/>
  <c r="Y61" i="14"/>
  <c r="Z61" i="14"/>
  <c r="AA61" i="14"/>
  <c r="AB61" i="14"/>
  <c r="AC61" i="14"/>
  <c r="AD61" i="14"/>
  <c r="AE61" i="14"/>
  <c r="AF61" i="14"/>
  <c r="AG61" i="14"/>
  <c r="AH61" i="14"/>
  <c r="AI61" i="14"/>
  <c r="AJ61" i="14"/>
  <c r="AK61" i="14"/>
  <c r="AL61" i="14"/>
  <c r="AM61" i="14"/>
  <c r="AN61" i="14"/>
  <c r="AO61" i="14"/>
  <c r="AP61" i="14"/>
  <c r="AQ61" i="14"/>
  <c r="AR61" i="14"/>
  <c r="AS61" i="14"/>
  <c r="AT61" i="14"/>
  <c r="AU61" i="14"/>
  <c r="AV61" i="14"/>
  <c r="AW61" i="14"/>
  <c r="AX61" i="14"/>
  <c r="AY61" i="14"/>
  <c r="AZ61" i="14"/>
  <c r="BA61" i="14"/>
  <c r="BB61" i="14"/>
  <c r="BC61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AI6" i="14"/>
  <c r="AJ6" i="14"/>
  <c r="AK6" i="14"/>
  <c r="AL6" i="14"/>
  <c r="AM6" i="14"/>
  <c r="AN6" i="14"/>
  <c r="AO6" i="14"/>
  <c r="AP6" i="14"/>
  <c r="AQ6" i="14"/>
  <c r="AR6" i="14"/>
  <c r="AS6" i="14"/>
  <c r="AT6" i="14"/>
  <c r="AU6" i="14"/>
  <c r="AV6" i="14"/>
  <c r="AW6" i="14"/>
  <c r="AX6" i="14"/>
  <c r="AY6" i="14"/>
  <c r="AZ6" i="14"/>
  <c r="BA6" i="14"/>
  <c r="BB6" i="14"/>
  <c r="BC6" i="14"/>
  <c r="K6" i="14"/>
  <c r="B7" i="14"/>
  <c r="C7" i="14"/>
  <c r="D7" i="14"/>
  <c r="E7" i="14"/>
  <c r="F7" i="14"/>
  <c r="G7" i="14"/>
  <c r="H7" i="14"/>
  <c r="I7" i="14"/>
  <c r="J7" i="14"/>
  <c r="B8" i="14"/>
  <c r="C8" i="14"/>
  <c r="D8" i="14"/>
  <c r="E8" i="14"/>
  <c r="F8" i="14"/>
  <c r="G8" i="14"/>
  <c r="H8" i="14"/>
  <c r="I8" i="14"/>
  <c r="J8" i="14"/>
  <c r="B9" i="14"/>
  <c r="C9" i="14"/>
  <c r="D9" i="14"/>
  <c r="E9" i="14"/>
  <c r="F9" i="14"/>
  <c r="G9" i="14"/>
  <c r="H9" i="14"/>
  <c r="I9" i="14"/>
  <c r="J9" i="14"/>
  <c r="B10" i="14"/>
  <c r="C10" i="14"/>
  <c r="D10" i="14"/>
  <c r="E10" i="14"/>
  <c r="F10" i="14"/>
  <c r="G10" i="14"/>
  <c r="H10" i="14"/>
  <c r="I10" i="14"/>
  <c r="J10" i="14"/>
  <c r="B11" i="14"/>
  <c r="C11" i="14"/>
  <c r="D11" i="14"/>
  <c r="E11" i="14"/>
  <c r="F11" i="14"/>
  <c r="G11" i="14"/>
  <c r="H11" i="14"/>
  <c r="I11" i="14"/>
  <c r="J11" i="14"/>
  <c r="B12" i="14"/>
  <c r="C12" i="14"/>
  <c r="D12" i="14"/>
  <c r="E12" i="14"/>
  <c r="F12" i="14"/>
  <c r="G12" i="14"/>
  <c r="H12" i="14"/>
  <c r="I12" i="14"/>
  <c r="J12" i="14"/>
  <c r="B13" i="14"/>
  <c r="C13" i="14"/>
  <c r="D13" i="14"/>
  <c r="E13" i="14"/>
  <c r="F13" i="14"/>
  <c r="G13" i="14"/>
  <c r="H13" i="14"/>
  <c r="I13" i="14"/>
  <c r="J13" i="14"/>
  <c r="B14" i="14"/>
  <c r="C14" i="14"/>
  <c r="D14" i="14"/>
  <c r="E14" i="14"/>
  <c r="F14" i="14"/>
  <c r="G14" i="14"/>
  <c r="H14" i="14"/>
  <c r="I14" i="14"/>
  <c r="J14" i="14"/>
  <c r="B15" i="14"/>
  <c r="C15" i="14"/>
  <c r="D15" i="14"/>
  <c r="E15" i="14"/>
  <c r="F15" i="14"/>
  <c r="G15" i="14"/>
  <c r="H15" i="14"/>
  <c r="I15" i="14"/>
  <c r="J15" i="14"/>
  <c r="B16" i="14"/>
  <c r="C16" i="14"/>
  <c r="D16" i="14"/>
  <c r="E16" i="14"/>
  <c r="F16" i="14"/>
  <c r="G16" i="14"/>
  <c r="H16" i="14"/>
  <c r="I16" i="14"/>
  <c r="J16" i="14"/>
  <c r="B17" i="14"/>
  <c r="C17" i="14"/>
  <c r="D17" i="14"/>
  <c r="E17" i="14"/>
  <c r="F17" i="14"/>
  <c r="G17" i="14"/>
  <c r="H17" i="14"/>
  <c r="I17" i="14"/>
  <c r="J17" i="14"/>
  <c r="B18" i="14"/>
  <c r="C18" i="14"/>
  <c r="D18" i="14"/>
  <c r="E18" i="14"/>
  <c r="F18" i="14"/>
  <c r="G18" i="14"/>
  <c r="H18" i="14"/>
  <c r="I18" i="14"/>
  <c r="J18" i="14"/>
  <c r="B19" i="14"/>
  <c r="C19" i="14"/>
  <c r="D19" i="14"/>
  <c r="E19" i="14"/>
  <c r="F19" i="14"/>
  <c r="G19" i="14"/>
  <c r="H19" i="14"/>
  <c r="I19" i="14"/>
  <c r="J19" i="14"/>
  <c r="B20" i="14"/>
  <c r="C20" i="14"/>
  <c r="D20" i="14"/>
  <c r="E20" i="14"/>
  <c r="F20" i="14"/>
  <c r="G20" i="14"/>
  <c r="H20" i="14"/>
  <c r="I20" i="14"/>
  <c r="J20" i="14"/>
  <c r="B21" i="14"/>
  <c r="C21" i="14"/>
  <c r="D21" i="14"/>
  <c r="E21" i="14"/>
  <c r="F21" i="14"/>
  <c r="G21" i="14"/>
  <c r="H21" i="14"/>
  <c r="I21" i="14"/>
  <c r="J21" i="14"/>
  <c r="B22" i="14"/>
  <c r="C22" i="14"/>
  <c r="D22" i="14"/>
  <c r="E22" i="14"/>
  <c r="F22" i="14"/>
  <c r="G22" i="14"/>
  <c r="H22" i="14"/>
  <c r="I22" i="14"/>
  <c r="J22" i="14"/>
  <c r="B23" i="14"/>
  <c r="C23" i="14"/>
  <c r="D23" i="14"/>
  <c r="E23" i="14"/>
  <c r="F23" i="14"/>
  <c r="F24" i="14" s="1"/>
  <c r="F25" i="14" s="1"/>
  <c r="G23" i="14"/>
  <c r="H23" i="14"/>
  <c r="I23" i="14"/>
  <c r="J23" i="14"/>
  <c r="C6" i="14"/>
  <c r="D6" i="14"/>
  <c r="E6" i="14"/>
  <c r="F6" i="14"/>
  <c r="G6" i="14"/>
  <c r="H6" i="14"/>
  <c r="I6" i="14"/>
  <c r="J6" i="14"/>
  <c r="B6" i="14"/>
  <c r="AU24" i="6"/>
  <c r="AU24" i="15" s="1"/>
  <c r="AV24" i="6"/>
  <c r="AW24" i="6"/>
  <c r="AW25" i="6" s="1"/>
  <c r="AX24" i="6"/>
  <c r="AX24" i="14" s="1"/>
  <c r="AT24" i="6"/>
  <c r="AT24" i="14" s="1"/>
  <c r="U25" i="6"/>
  <c r="U26" i="6"/>
  <c r="V24" i="6"/>
  <c r="V24" i="14" s="1"/>
  <c r="W24" i="6"/>
  <c r="W24" i="15" s="1"/>
  <c r="X24" i="6"/>
  <c r="U24" i="6"/>
  <c r="R36" i="6"/>
  <c r="T36" i="6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AI7" i="13"/>
  <c r="AJ7" i="13"/>
  <c r="AK7" i="13"/>
  <c r="AL7" i="13"/>
  <c r="AM7" i="13"/>
  <c r="AN7" i="13"/>
  <c r="AO7" i="13"/>
  <c r="AP7" i="13"/>
  <c r="AQ7" i="13"/>
  <c r="AR7" i="13"/>
  <c r="AS7" i="13"/>
  <c r="AT7" i="13"/>
  <c r="AU7" i="13"/>
  <c r="AV7" i="13"/>
  <c r="AW7" i="13"/>
  <c r="AX7" i="13"/>
  <c r="AY7" i="13"/>
  <c r="AZ7" i="13"/>
  <c r="BA7" i="13"/>
  <c r="BB7" i="13"/>
  <c r="BC7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AI8" i="13"/>
  <c r="AJ8" i="13"/>
  <c r="AK8" i="13"/>
  <c r="AL8" i="13"/>
  <c r="AM8" i="13"/>
  <c r="AN8" i="13"/>
  <c r="AO8" i="13"/>
  <c r="AP8" i="13"/>
  <c r="AQ8" i="13"/>
  <c r="AR8" i="13"/>
  <c r="AS8" i="13"/>
  <c r="AT8" i="13"/>
  <c r="AU8" i="13"/>
  <c r="AV8" i="13"/>
  <c r="AW8" i="13"/>
  <c r="AX8" i="13"/>
  <c r="AY8" i="13"/>
  <c r="AZ8" i="13"/>
  <c r="BA8" i="13"/>
  <c r="BB8" i="13"/>
  <c r="BC8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AI9" i="13"/>
  <c r="AJ9" i="13"/>
  <c r="AK9" i="13"/>
  <c r="AL9" i="13"/>
  <c r="AM9" i="13"/>
  <c r="AN9" i="13"/>
  <c r="AO9" i="13"/>
  <c r="AP9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AI10" i="13"/>
  <c r="AJ10" i="13"/>
  <c r="AK10" i="13"/>
  <c r="AL10" i="13"/>
  <c r="AM10" i="13"/>
  <c r="AN10" i="13"/>
  <c r="AO10" i="13"/>
  <c r="AP10" i="13"/>
  <c r="AQ10" i="13"/>
  <c r="AR10" i="13"/>
  <c r="AS10" i="13"/>
  <c r="AT10" i="13"/>
  <c r="AU10" i="13"/>
  <c r="AV10" i="13"/>
  <c r="AW10" i="13"/>
  <c r="AX10" i="13"/>
  <c r="AY10" i="13"/>
  <c r="AZ10" i="13"/>
  <c r="BA10" i="13"/>
  <c r="BB10" i="13"/>
  <c r="BC10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AI11" i="13"/>
  <c r="AJ11" i="13"/>
  <c r="AK11" i="13"/>
  <c r="AL11" i="13"/>
  <c r="AM11" i="13"/>
  <c r="AN11" i="13"/>
  <c r="AO11" i="13"/>
  <c r="AP11" i="13"/>
  <c r="AQ11" i="13"/>
  <c r="AR11" i="13"/>
  <c r="AS11" i="13"/>
  <c r="AT11" i="13"/>
  <c r="AU11" i="13"/>
  <c r="AV11" i="13"/>
  <c r="AW11" i="13"/>
  <c r="AX11" i="13"/>
  <c r="AY11" i="13"/>
  <c r="AZ11" i="13"/>
  <c r="BA11" i="13"/>
  <c r="BB11" i="13"/>
  <c r="BC11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AI12" i="13"/>
  <c r="AJ12" i="13"/>
  <c r="AK12" i="13"/>
  <c r="AL12" i="13"/>
  <c r="AM12" i="13"/>
  <c r="AN12" i="13"/>
  <c r="AO12" i="13"/>
  <c r="AP12" i="13"/>
  <c r="AQ12" i="13"/>
  <c r="AR12" i="13"/>
  <c r="AS12" i="13"/>
  <c r="AT12" i="13"/>
  <c r="AU12" i="13"/>
  <c r="AV12" i="13"/>
  <c r="AW12" i="13"/>
  <c r="AX12" i="13"/>
  <c r="AY12" i="13"/>
  <c r="AZ12" i="13"/>
  <c r="BA12" i="13"/>
  <c r="BB12" i="13"/>
  <c r="BC12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AO13" i="13"/>
  <c r="AP13" i="13"/>
  <c r="AQ13" i="13"/>
  <c r="AR13" i="13"/>
  <c r="AS13" i="13"/>
  <c r="AT13" i="13"/>
  <c r="AU13" i="13"/>
  <c r="AV13" i="13"/>
  <c r="AW13" i="13"/>
  <c r="AX13" i="13"/>
  <c r="AY13" i="13"/>
  <c r="AZ13" i="13"/>
  <c r="BA13" i="13"/>
  <c r="BB13" i="13"/>
  <c r="BC13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AS14" i="13"/>
  <c r="AT14" i="13"/>
  <c r="AU14" i="13"/>
  <c r="AV14" i="13"/>
  <c r="AW14" i="13"/>
  <c r="AX14" i="13"/>
  <c r="AY14" i="13"/>
  <c r="AZ14" i="13"/>
  <c r="BA14" i="13"/>
  <c r="BB14" i="13"/>
  <c r="BC14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AS15" i="13"/>
  <c r="AT15" i="13"/>
  <c r="AU15" i="13"/>
  <c r="AV15" i="13"/>
  <c r="AW15" i="13"/>
  <c r="AX15" i="13"/>
  <c r="AY15" i="13"/>
  <c r="AZ15" i="13"/>
  <c r="BA15" i="13"/>
  <c r="BB15" i="13"/>
  <c r="BC15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AS17" i="13"/>
  <c r="AT17" i="13"/>
  <c r="AU17" i="13"/>
  <c r="AV17" i="13"/>
  <c r="AW17" i="13"/>
  <c r="AX17" i="13"/>
  <c r="AY17" i="13"/>
  <c r="AZ17" i="13"/>
  <c r="BA17" i="13"/>
  <c r="BB17" i="13"/>
  <c r="BC17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AS18" i="13"/>
  <c r="AT18" i="13"/>
  <c r="AU18" i="13"/>
  <c r="AV18" i="13"/>
  <c r="AW18" i="13"/>
  <c r="AX18" i="13"/>
  <c r="AY18" i="13"/>
  <c r="AZ18" i="13"/>
  <c r="BA18" i="13"/>
  <c r="BB18" i="13"/>
  <c r="BC18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AS19" i="13"/>
  <c r="AT19" i="13"/>
  <c r="AU19" i="13"/>
  <c r="AV19" i="13"/>
  <c r="AW19" i="13"/>
  <c r="AX19" i="13"/>
  <c r="AY19" i="13"/>
  <c r="AZ19" i="13"/>
  <c r="BA19" i="13"/>
  <c r="BB19" i="13"/>
  <c r="BC19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AS21" i="13"/>
  <c r="AT21" i="13"/>
  <c r="AU21" i="13"/>
  <c r="AV21" i="13"/>
  <c r="AW21" i="13"/>
  <c r="AX21" i="13"/>
  <c r="AY21" i="13"/>
  <c r="AZ21" i="13"/>
  <c r="BA21" i="13"/>
  <c r="BB21" i="13"/>
  <c r="BC21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AS22" i="13"/>
  <c r="AT22" i="13"/>
  <c r="AU22" i="13"/>
  <c r="AV22" i="13"/>
  <c r="AW22" i="13"/>
  <c r="AX22" i="13"/>
  <c r="AY22" i="13"/>
  <c r="AZ22" i="13"/>
  <c r="BA22" i="13"/>
  <c r="BB22" i="13"/>
  <c r="BC22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AS23" i="13"/>
  <c r="AT23" i="13"/>
  <c r="AU23" i="13"/>
  <c r="AV23" i="13"/>
  <c r="AW23" i="13"/>
  <c r="AX23" i="13"/>
  <c r="AY23" i="13"/>
  <c r="AZ23" i="13"/>
  <c r="BA23" i="13"/>
  <c r="BB23" i="13"/>
  <c r="BC23" i="13"/>
  <c r="AE24" i="13"/>
  <c r="AF24" i="13"/>
  <c r="AG24" i="13"/>
  <c r="AH24" i="13"/>
  <c r="AI24" i="13"/>
  <c r="AO24" i="13"/>
  <c r="AP24" i="13"/>
  <c r="AQ24" i="13"/>
  <c r="AR24" i="13"/>
  <c r="AS24" i="13"/>
  <c r="AY24" i="13"/>
  <c r="AZ24" i="13"/>
  <c r="BA24" i="13"/>
  <c r="BB24" i="13"/>
  <c r="BC24" i="13"/>
  <c r="AE25" i="13"/>
  <c r="AF25" i="13"/>
  <c r="AG25" i="13"/>
  <c r="AH25" i="13"/>
  <c r="AI25" i="13"/>
  <c r="AO25" i="13"/>
  <c r="AP25" i="13"/>
  <c r="AQ25" i="13"/>
  <c r="AR25" i="13"/>
  <c r="AS25" i="13"/>
  <c r="AY25" i="13"/>
  <c r="AZ25" i="13"/>
  <c r="BA25" i="13"/>
  <c r="BB25" i="13"/>
  <c r="BC25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AS26" i="13"/>
  <c r="AT26" i="13"/>
  <c r="AU26" i="13"/>
  <c r="AV26" i="13"/>
  <c r="AW26" i="13"/>
  <c r="AX26" i="13"/>
  <c r="AY26" i="13"/>
  <c r="AZ26" i="13"/>
  <c r="BA26" i="13"/>
  <c r="BB26" i="13"/>
  <c r="BC26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AS27" i="13"/>
  <c r="AT27" i="13"/>
  <c r="AU27" i="13"/>
  <c r="AV27" i="13"/>
  <c r="AW27" i="13"/>
  <c r="AX27" i="13"/>
  <c r="AY27" i="13"/>
  <c r="AZ27" i="13"/>
  <c r="BA27" i="13"/>
  <c r="BB27" i="13"/>
  <c r="BC27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AS29" i="13"/>
  <c r="AT29" i="13"/>
  <c r="AU29" i="13"/>
  <c r="AV29" i="13"/>
  <c r="AW29" i="13"/>
  <c r="AX29" i="13"/>
  <c r="AY29" i="13"/>
  <c r="AZ29" i="13"/>
  <c r="BA29" i="13"/>
  <c r="BB29" i="13"/>
  <c r="BC29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AS30" i="13"/>
  <c r="AT30" i="13"/>
  <c r="AU30" i="13"/>
  <c r="AV30" i="13"/>
  <c r="AW30" i="13"/>
  <c r="AX30" i="13"/>
  <c r="AY30" i="13"/>
  <c r="AZ30" i="13"/>
  <c r="BA30" i="13"/>
  <c r="BB30" i="13"/>
  <c r="BC30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AS31" i="13"/>
  <c r="AT31" i="13"/>
  <c r="AU31" i="13"/>
  <c r="AV31" i="13"/>
  <c r="AW31" i="13"/>
  <c r="AX31" i="13"/>
  <c r="AY31" i="13"/>
  <c r="AZ31" i="13"/>
  <c r="BA31" i="13"/>
  <c r="BB31" i="13"/>
  <c r="BC31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AS32" i="13"/>
  <c r="AT32" i="13"/>
  <c r="AU32" i="13"/>
  <c r="AV32" i="13"/>
  <c r="AW32" i="13"/>
  <c r="AX32" i="13"/>
  <c r="AY32" i="13"/>
  <c r="AZ32" i="13"/>
  <c r="BA32" i="13"/>
  <c r="BB32" i="13"/>
  <c r="BC32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AS33" i="13"/>
  <c r="AT33" i="13"/>
  <c r="AU33" i="13"/>
  <c r="AV33" i="13"/>
  <c r="AW33" i="13"/>
  <c r="AX33" i="13"/>
  <c r="AY33" i="13"/>
  <c r="AZ33" i="13"/>
  <c r="BA33" i="13"/>
  <c r="BB33" i="13"/>
  <c r="BC33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AS34" i="13"/>
  <c r="AT34" i="13"/>
  <c r="AU34" i="13"/>
  <c r="AV34" i="13"/>
  <c r="AW34" i="13"/>
  <c r="AX34" i="13"/>
  <c r="AY34" i="13"/>
  <c r="AZ34" i="13"/>
  <c r="BA34" i="13"/>
  <c r="BB34" i="13"/>
  <c r="BC34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AS35" i="13"/>
  <c r="AT35" i="13"/>
  <c r="AU35" i="13"/>
  <c r="AV35" i="13"/>
  <c r="AW35" i="13"/>
  <c r="AX35" i="13"/>
  <c r="AY35" i="13"/>
  <c r="AZ35" i="13"/>
  <c r="BA35" i="13"/>
  <c r="BB35" i="13"/>
  <c r="BC35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AS36" i="13"/>
  <c r="AT36" i="13"/>
  <c r="AU36" i="13"/>
  <c r="AV36" i="13"/>
  <c r="AW36" i="13"/>
  <c r="AX36" i="13"/>
  <c r="AY36" i="13"/>
  <c r="AZ36" i="13"/>
  <c r="BA36" i="13"/>
  <c r="BB36" i="13"/>
  <c r="BC36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AS37" i="13"/>
  <c r="AT37" i="13"/>
  <c r="AU37" i="13"/>
  <c r="AV37" i="13"/>
  <c r="AW37" i="13"/>
  <c r="AX37" i="13"/>
  <c r="AY37" i="13"/>
  <c r="AZ37" i="13"/>
  <c r="BA37" i="13"/>
  <c r="BB37" i="13"/>
  <c r="BC37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AS38" i="13"/>
  <c r="AT38" i="13"/>
  <c r="AU38" i="13"/>
  <c r="AV38" i="13"/>
  <c r="AW38" i="13"/>
  <c r="AX38" i="13"/>
  <c r="AY38" i="13"/>
  <c r="AZ38" i="13"/>
  <c r="BA38" i="13"/>
  <c r="BB38" i="13"/>
  <c r="BC38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AS39" i="13"/>
  <c r="AT39" i="13"/>
  <c r="AU39" i="13"/>
  <c r="AV39" i="13"/>
  <c r="AW39" i="13"/>
  <c r="AX39" i="13"/>
  <c r="AY39" i="13"/>
  <c r="AZ39" i="13"/>
  <c r="BA39" i="13"/>
  <c r="BB39" i="13"/>
  <c r="BC39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AS40" i="13"/>
  <c r="AT40" i="13"/>
  <c r="AU40" i="13"/>
  <c r="AV40" i="13"/>
  <c r="AW40" i="13"/>
  <c r="AX40" i="13"/>
  <c r="AY40" i="13"/>
  <c r="AZ40" i="13"/>
  <c r="BA40" i="13"/>
  <c r="BB40" i="13"/>
  <c r="BC40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AS41" i="13"/>
  <c r="AT41" i="13"/>
  <c r="AU41" i="13"/>
  <c r="AV41" i="13"/>
  <c r="AW41" i="13"/>
  <c r="AX41" i="13"/>
  <c r="AY41" i="13"/>
  <c r="AZ41" i="13"/>
  <c r="BA41" i="13"/>
  <c r="BB41" i="13"/>
  <c r="BC41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AS42" i="13"/>
  <c r="AT42" i="13"/>
  <c r="AU42" i="13"/>
  <c r="AV42" i="13"/>
  <c r="AW42" i="13"/>
  <c r="AX42" i="13"/>
  <c r="AY42" i="13"/>
  <c r="AZ42" i="13"/>
  <c r="BA42" i="13"/>
  <c r="BB42" i="13"/>
  <c r="BC42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AS43" i="13"/>
  <c r="AT43" i="13"/>
  <c r="AU43" i="13"/>
  <c r="AV43" i="13"/>
  <c r="AW43" i="13"/>
  <c r="AX43" i="13"/>
  <c r="AY43" i="13"/>
  <c r="AZ43" i="13"/>
  <c r="BA43" i="13"/>
  <c r="BB43" i="13"/>
  <c r="BC43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AS44" i="13"/>
  <c r="AT44" i="13"/>
  <c r="AU44" i="13"/>
  <c r="AV44" i="13"/>
  <c r="AW44" i="13"/>
  <c r="AX44" i="13"/>
  <c r="AY44" i="13"/>
  <c r="AZ44" i="13"/>
  <c r="BA44" i="13"/>
  <c r="BB44" i="13"/>
  <c r="BC44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AS45" i="13"/>
  <c r="AT45" i="13"/>
  <c r="AU45" i="13"/>
  <c r="AV45" i="13"/>
  <c r="AW45" i="13"/>
  <c r="AX45" i="13"/>
  <c r="AY45" i="13"/>
  <c r="AZ45" i="13"/>
  <c r="BA45" i="13"/>
  <c r="BB45" i="13"/>
  <c r="BC45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AS46" i="13"/>
  <c r="AT46" i="13"/>
  <c r="AU46" i="13"/>
  <c r="AV46" i="13"/>
  <c r="AW46" i="13"/>
  <c r="AX46" i="13"/>
  <c r="AY46" i="13"/>
  <c r="AZ46" i="13"/>
  <c r="BA46" i="13"/>
  <c r="BB46" i="13"/>
  <c r="BC46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AS47" i="13"/>
  <c r="AT47" i="13"/>
  <c r="AU47" i="13"/>
  <c r="AV47" i="13"/>
  <c r="AW47" i="13"/>
  <c r="AX47" i="13"/>
  <c r="AY47" i="13"/>
  <c r="AZ47" i="13"/>
  <c r="BA47" i="13"/>
  <c r="BB47" i="13"/>
  <c r="BC47" i="13"/>
  <c r="K48" i="13"/>
  <c r="L48" i="13"/>
  <c r="M48" i="13"/>
  <c r="N48" i="13"/>
  <c r="O48" i="13"/>
  <c r="P48" i="13"/>
  <c r="Q48" i="13"/>
  <c r="R48" i="13"/>
  <c r="S48" i="13"/>
  <c r="T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AS48" i="13"/>
  <c r="AT48" i="13"/>
  <c r="AU48" i="13"/>
  <c r="AV48" i="13"/>
  <c r="AW48" i="13"/>
  <c r="AX48" i="13"/>
  <c r="AY48" i="13"/>
  <c r="AZ48" i="13"/>
  <c r="BA48" i="13"/>
  <c r="BB48" i="13"/>
  <c r="BC48" i="13"/>
  <c r="K49" i="13"/>
  <c r="L49" i="13"/>
  <c r="M49" i="13"/>
  <c r="N49" i="13"/>
  <c r="O49" i="13"/>
  <c r="P49" i="13"/>
  <c r="Q49" i="13"/>
  <c r="R49" i="13"/>
  <c r="S49" i="13"/>
  <c r="T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AS49" i="13"/>
  <c r="AT49" i="13"/>
  <c r="AU49" i="13"/>
  <c r="AV49" i="13"/>
  <c r="AW49" i="13"/>
  <c r="AX49" i="13"/>
  <c r="AY49" i="13"/>
  <c r="AZ49" i="13"/>
  <c r="BA49" i="13"/>
  <c r="BB49" i="13"/>
  <c r="BC49" i="13"/>
  <c r="K50" i="13"/>
  <c r="L50" i="13"/>
  <c r="M50" i="13"/>
  <c r="N50" i="13"/>
  <c r="O50" i="13"/>
  <c r="P50" i="13"/>
  <c r="Q50" i="13"/>
  <c r="R50" i="13"/>
  <c r="S50" i="13"/>
  <c r="T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AS50" i="13"/>
  <c r="AT50" i="13"/>
  <c r="AU50" i="13"/>
  <c r="AV50" i="13"/>
  <c r="AW50" i="13"/>
  <c r="AX50" i="13"/>
  <c r="AY50" i="13"/>
  <c r="AZ50" i="13"/>
  <c r="BA50" i="13"/>
  <c r="BB50" i="13"/>
  <c r="BC50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AS51" i="13"/>
  <c r="AT51" i="13"/>
  <c r="AU51" i="13"/>
  <c r="AV51" i="13"/>
  <c r="AW51" i="13"/>
  <c r="AX51" i="13"/>
  <c r="AY51" i="13"/>
  <c r="AZ51" i="13"/>
  <c r="BA51" i="13"/>
  <c r="BB51" i="13"/>
  <c r="BC51" i="13"/>
  <c r="K52" i="13"/>
  <c r="L52" i="13"/>
  <c r="M52" i="13"/>
  <c r="N52" i="13"/>
  <c r="O52" i="13"/>
  <c r="P52" i="13"/>
  <c r="Q52" i="13"/>
  <c r="R52" i="13"/>
  <c r="S52" i="13"/>
  <c r="T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AS52" i="13"/>
  <c r="AT52" i="13"/>
  <c r="AU52" i="13"/>
  <c r="AV52" i="13"/>
  <c r="AW52" i="13"/>
  <c r="AX52" i="13"/>
  <c r="AY52" i="13"/>
  <c r="AZ52" i="13"/>
  <c r="BA52" i="13"/>
  <c r="BB52" i="13"/>
  <c r="BC52" i="13"/>
  <c r="K53" i="13"/>
  <c r="L53" i="13"/>
  <c r="M53" i="13"/>
  <c r="N53" i="13"/>
  <c r="O53" i="13"/>
  <c r="P53" i="13"/>
  <c r="Q53" i="13"/>
  <c r="R53" i="13"/>
  <c r="S53" i="13"/>
  <c r="T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AS53" i="13"/>
  <c r="AT53" i="13"/>
  <c r="AU53" i="13"/>
  <c r="AV53" i="13"/>
  <c r="AW53" i="13"/>
  <c r="AX53" i="13"/>
  <c r="AY53" i="13"/>
  <c r="AZ53" i="13"/>
  <c r="BA53" i="13"/>
  <c r="BB53" i="13"/>
  <c r="BC53" i="13"/>
  <c r="K54" i="13"/>
  <c r="L54" i="13"/>
  <c r="M54" i="13"/>
  <c r="N54" i="13"/>
  <c r="O54" i="13"/>
  <c r="P54" i="13"/>
  <c r="Q54" i="13"/>
  <c r="R54" i="13"/>
  <c r="S54" i="13"/>
  <c r="T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AS54" i="13"/>
  <c r="AT54" i="13"/>
  <c r="AU54" i="13"/>
  <c r="AV54" i="13"/>
  <c r="AW54" i="13"/>
  <c r="AX54" i="13"/>
  <c r="AY54" i="13"/>
  <c r="AZ54" i="13"/>
  <c r="BA54" i="13"/>
  <c r="BB54" i="13"/>
  <c r="BC54" i="13"/>
  <c r="K55" i="13"/>
  <c r="L55" i="13"/>
  <c r="M55" i="13"/>
  <c r="N55" i="13"/>
  <c r="O55" i="13"/>
  <c r="P55" i="13"/>
  <c r="Q55" i="13"/>
  <c r="R55" i="13"/>
  <c r="S55" i="13"/>
  <c r="T55" i="13"/>
  <c r="Z55" i="13"/>
  <c r="AA55" i="13"/>
  <c r="AB55" i="13"/>
  <c r="AC55" i="13"/>
  <c r="AD55" i="13"/>
  <c r="AE55" i="13"/>
  <c r="AF55" i="13"/>
  <c r="AG55" i="13"/>
  <c r="AH55" i="13"/>
  <c r="AI55" i="13"/>
  <c r="AJ55" i="13"/>
  <c r="AK55" i="13"/>
  <c r="AL55" i="13"/>
  <c r="AM55" i="13"/>
  <c r="AN55" i="13"/>
  <c r="AO55" i="13"/>
  <c r="AP55" i="13"/>
  <c r="AQ55" i="13"/>
  <c r="AR55" i="13"/>
  <c r="AS55" i="13"/>
  <c r="AT55" i="13"/>
  <c r="AU55" i="13"/>
  <c r="AV55" i="13"/>
  <c r="AW55" i="13"/>
  <c r="AX55" i="13"/>
  <c r="AY55" i="13"/>
  <c r="AZ55" i="13"/>
  <c r="BA55" i="13"/>
  <c r="BB55" i="13"/>
  <c r="BC55" i="13"/>
  <c r="K56" i="13"/>
  <c r="L56" i="13"/>
  <c r="M56" i="13"/>
  <c r="N56" i="13"/>
  <c r="O56" i="13"/>
  <c r="P56" i="13"/>
  <c r="Q56" i="13"/>
  <c r="R56" i="13"/>
  <c r="S56" i="13"/>
  <c r="T56" i="13"/>
  <c r="Z56" i="13"/>
  <c r="AA56" i="13"/>
  <c r="AB56" i="13"/>
  <c r="AC56" i="13"/>
  <c r="AD56" i="13"/>
  <c r="AE56" i="13"/>
  <c r="AF56" i="13"/>
  <c r="AG56" i="13"/>
  <c r="AH56" i="13"/>
  <c r="AI56" i="13"/>
  <c r="AJ56" i="13"/>
  <c r="AK56" i="13"/>
  <c r="AL56" i="13"/>
  <c r="AM56" i="13"/>
  <c r="AN56" i="13"/>
  <c r="AO56" i="13"/>
  <c r="AP56" i="13"/>
  <c r="AQ56" i="13"/>
  <c r="AR56" i="13"/>
  <c r="AS56" i="13"/>
  <c r="AT56" i="13"/>
  <c r="AU56" i="13"/>
  <c r="AV56" i="13"/>
  <c r="AW56" i="13"/>
  <c r="AX56" i="13"/>
  <c r="AY56" i="13"/>
  <c r="AZ56" i="13"/>
  <c r="BA56" i="13"/>
  <c r="BB56" i="13"/>
  <c r="BC56" i="13"/>
  <c r="K57" i="13"/>
  <c r="L57" i="13"/>
  <c r="M57" i="13"/>
  <c r="N57" i="13"/>
  <c r="O57" i="13"/>
  <c r="P57" i="13"/>
  <c r="Q57" i="13"/>
  <c r="R57" i="13"/>
  <c r="S57" i="13"/>
  <c r="T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AS57" i="13"/>
  <c r="AT57" i="13"/>
  <c r="AU57" i="13"/>
  <c r="AV57" i="13"/>
  <c r="AW57" i="13"/>
  <c r="AX57" i="13"/>
  <c r="AY57" i="13"/>
  <c r="AZ57" i="13"/>
  <c r="BA57" i="13"/>
  <c r="BB57" i="13"/>
  <c r="BC57" i="13"/>
  <c r="K58" i="13"/>
  <c r="L58" i="13"/>
  <c r="M58" i="13"/>
  <c r="N58" i="13"/>
  <c r="O58" i="13"/>
  <c r="P58" i="13"/>
  <c r="Q58" i="13"/>
  <c r="R58" i="13"/>
  <c r="S58" i="13"/>
  <c r="T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AS58" i="13"/>
  <c r="AT58" i="13"/>
  <c r="AU58" i="13"/>
  <c r="AV58" i="13"/>
  <c r="AW58" i="13"/>
  <c r="AX58" i="13"/>
  <c r="AY58" i="13"/>
  <c r="AZ58" i="13"/>
  <c r="BA58" i="13"/>
  <c r="BB58" i="13"/>
  <c r="BC58" i="13"/>
  <c r="K59" i="13"/>
  <c r="L59" i="13"/>
  <c r="M59" i="13"/>
  <c r="N59" i="13"/>
  <c r="O59" i="13"/>
  <c r="P59" i="13"/>
  <c r="Q59" i="13"/>
  <c r="R59" i="13"/>
  <c r="S59" i="13"/>
  <c r="T59" i="13"/>
  <c r="Z59" i="13"/>
  <c r="AA59" i="13"/>
  <c r="AB59" i="13"/>
  <c r="AC59" i="13"/>
  <c r="AD59" i="13"/>
  <c r="AE59" i="13"/>
  <c r="AF59" i="13"/>
  <c r="AG59" i="13"/>
  <c r="AH59" i="13"/>
  <c r="AI59" i="13"/>
  <c r="AJ59" i="13"/>
  <c r="AK59" i="13"/>
  <c r="AL59" i="13"/>
  <c r="AM59" i="13"/>
  <c r="AN59" i="13"/>
  <c r="AO59" i="13"/>
  <c r="AP59" i="13"/>
  <c r="AQ59" i="13"/>
  <c r="AR59" i="13"/>
  <c r="AS59" i="13"/>
  <c r="AT59" i="13"/>
  <c r="AU59" i="13"/>
  <c r="AV59" i="13"/>
  <c r="AW59" i="13"/>
  <c r="AX59" i="13"/>
  <c r="AY59" i="13"/>
  <c r="AZ59" i="13"/>
  <c r="BA59" i="13"/>
  <c r="BB59" i="13"/>
  <c r="BC59" i="13"/>
  <c r="K60" i="13"/>
  <c r="L60" i="13"/>
  <c r="M60" i="13"/>
  <c r="N60" i="13"/>
  <c r="O60" i="13"/>
  <c r="P60" i="13"/>
  <c r="Q60" i="13"/>
  <c r="R60" i="13"/>
  <c r="S60" i="13"/>
  <c r="T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AS60" i="13"/>
  <c r="AT60" i="13"/>
  <c r="AU60" i="13"/>
  <c r="AV60" i="13"/>
  <c r="AW60" i="13"/>
  <c r="AX60" i="13"/>
  <c r="AY60" i="13"/>
  <c r="AZ60" i="13"/>
  <c r="BA60" i="13"/>
  <c r="BB60" i="13"/>
  <c r="BC60" i="13"/>
  <c r="K61" i="13"/>
  <c r="L61" i="13"/>
  <c r="M61" i="13"/>
  <c r="N61" i="13"/>
  <c r="O61" i="13"/>
  <c r="P61" i="13"/>
  <c r="Q61" i="13"/>
  <c r="R61" i="13"/>
  <c r="S61" i="13"/>
  <c r="T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AS61" i="13"/>
  <c r="AT61" i="13"/>
  <c r="AU61" i="13"/>
  <c r="AV61" i="13"/>
  <c r="AW61" i="13"/>
  <c r="AX61" i="13"/>
  <c r="AY61" i="13"/>
  <c r="AZ61" i="13"/>
  <c r="BA61" i="13"/>
  <c r="BB61" i="13"/>
  <c r="BC61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AI6" i="13"/>
  <c r="AJ6" i="13"/>
  <c r="AK6" i="13"/>
  <c r="AL6" i="13"/>
  <c r="AM6" i="13"/>
  <c r="AN6" i="13"/>
  <c r="AO6" i="13"/>
  <c r="AP6" i="13"/>
  <c r="AQ6" i="13"/>
  <c r="AR6" i="13"/>
  <c r="AS6" i="13"/>
  <c r="AT6" i="13"/>
  <c r="AU6" i="13"/>
  <c r="AV6" i="13"/>
  <c r="AW6" i="13"/>
  <c r="AX6" i="13"/>
  <c r="AY6" i="13"/>
  <c r="AZ6" i="13"/>
  <c r="BA6" i="13"/>
  <c r="BB6" i="13"/>
  <c r="BC6" i="13"/>
  <c r="B7" i="13"/>
  <c r="C7" i="13"/>
  <c r="D7" i="13"/>
  <c r="E7" i="13"/>
  <c r="F7" i="13"/>
  <c r="G7" i="13"/>
  <c r="H7" i="13"/>
  <c r="I7" i="13"/>
  <c r="J7" i="13"/>
  <c r="B8" i="13"/>
  <c r="C8" i="13"/>
  <c r="D8" i="13"/>
  <c r="E8" i="13"/>
  <c r="F8" i="13"/>
  <c r="G8" i="13"/>
  <c r="H8" i="13"/>
  <c r="I8" i="13"/>
  <c r="J8" i="13"/>
  <c r="B9" i="13"/>
  <c r="C9" i="13"/>
  <c r="D9" i="13"/>
  <c r="E9" i="13"/>
  <c r="F9" i="13"/>
  <c r="G9" i="13"/>
  <c r="H9" i="13"/>
  <c r="I9" i="13"/>
  <c r="J9" i="13"/>
  <c r="B10" i="13"/>
  <c r="C10" i="13"/>
  <c r="D10" i="13"/>
  <c r="E10" i="13"/>
  <c r="F10" i="13"/>
  <c r="G10" i="13"/>
  <c r="H10" i="13"/>
  <c r="I10" i="13"/>
  <c r="J10" i="13"/>
  <c r="B11" i="13"/>
  <c r="C11" i="13"/>
  <c r="D11" i="13"/>
  <c r="E11" i="13"/>
  <c r="F11" i="13"/>
  <c r="G11" i="13"/>
  <c r="H11" i="13"/>
  <c r="I11" i="13"/>
  <c r="J11" i="13"/>
  <c r="B12" i="13"/>
  <c r="C12" i="13"/>
  <c r="D12" i="13"/>
  <c r="E12" i="13"/>
  <c r="F12" i="13"/>
  <c r="G12" i="13"/>
  <c r="H12" i="13"/>
  <c r="I12" i="13"/>
  <c r="J12" i="13"/>
  <c r="B13" i="13"/>
  <c r="C13" i="13"/>
  <c r="D13" i="13"/>
  <c r="E13" i="13"/>
  <c r="F13" i="13"/>
  <c r="G13" i="13"/>
  <c r="H13" i="13"/>
  <c r="I13" i="13"/>
  <c r="J13" i="13"/>
  <c r="B14" i="13"/>
  <c r="C14" i="13"/>
  <c r="D14" i="13"/>
  <c r="E14" i="13"/>
  <c r="F14" i="13"/>
  <c r="G14" i="13"/>
  <c r="H14" i="13"/>
  <c r="I14" i="13"/>
  <c r="J14" i="13"/>
  <c r="B15" i="13"/>
  <c r="C15" i="13"/>
  <c r="D15" i="13"/>
  <c r="E15" i="13"/>
  <c r="F15" i="13"/>
  <c r="G15" i="13"/>
  <c r="H15" i="13"/>
  <c r="I15" i="13"/>
  <c r="J15" i="13"/>
  <c r="B16" i="13"/>
  <c r="C16" i="13"/>
  <c r="D16" i="13"/>
  <c r="E16" i="13"/>
  <c r="F16" i="13"/>
  <c r="G16" i="13"/>
  <c r="H16" i="13"/>
  <c r="I16" i="13"/>
  <c r="J16" i="13"/>
  <c r="B17" i="13"/>
  <c r="C17" i="13"/>
  <c r="D17" i="13"/>
  <c r="E17" i="13"/>
  <c r="F17" i="13"/>
  <c r="G17" i="13"/>
  <c r="H17" i="13"/>
  <c r="I17" i="13"/>
  <c r="J17" i="13"/>
  <c r="B18" i="13"/>
  <c r="C18" i="13"/>
  <c r="D18" i="13"/>
  <c r="E18" i="13"/>
  <c r="F18" i="13"/>
  <c r="G18" i="13"/>
  <c r="H18" i="13"/>
  <c r="I18" i="13"/>
  <c r="J18" i="13"/>
  <c r="B19" i="13"/>
  <c r="C19" i="13"/>
  <c r="D19" i="13"/>
  <c r="E19" i="13"/>
  <c r="F19" i="13"/>
  <c r="G19" i="13"/>
  <c r="H19" i="13"/>
  <c r="I19" i="13"/>
  <c r="J19" i="13"/>
  <c r="B20" i="13"/>
  <c r="C20" i="13"/>
  <c r="D20" i="13"/>
  <c r="E20" i="13"/>
  <c r="F20" i="13"/>
  <c r="G20" i="13"/>
  <c r="H20" i="13"/>
  <c r="I20" i="13"/>
  <c r="J20" i="13"/>
  <c r="B21" i="13"/>
  <c r="C21" i="13"/>
  <c r="D21" i="13"/>
  <c r="E21" i="13"/>
  <c r="F21" i="13"/>
  <c r="G21" i="13"/>
  <c r="H21" i="13"/>
  <c r="I21" i="13"/>
  <c r="J21" i="13"/>
  <c r="B22" i="13"/>
  <c r="C22" i="13"/>
  <c r="D22" i="13"/>
  <c r="E22" i="13"/>
  <c r="F22" i="13"/>
  <c r="G22" i="13"/>
  <c r="H22" i="13"/>
  <c r="I22" i="13"/>
  <c r="J22" i="13"/>
  <c r="B23" i="13"/>
  <c r="C23" i="13"/>
  <c r="D23" i="13"/>
  <c r="D24" i="13" s="1"/>
  <c r="E23" i="13"/>
  <c r="F23" i="13"/>
  <c r="G23" i="13"/>
  <c r="H23" i="13"/>
  <c r="I23" i="13"/>
  <c r="J23" i="13"/>
  <c r="C6" i="13"/>
  <c r="D6" i="13"/>
  <c r="E6" i="13"/>
  <c r="F6" i="13"/>
  <c r="G6" i="13"/>
  <c r="H6" i="13"/>
  <c r="I6" i="13"/>
  <c r="J6" i="13"/>
  <c r="B6" i="13"/>
  <c r="K6" i="13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AI7" i="12"/>
  <c r="AJ7" i="12"/>
  <c r="AK7" i="12"/>
  <c r="AL7" i="12"/>
  <c r="AM7" i="12"/>
  <c r="AN7" i="12"/>
  <c r="AO7" i="12"/>
  <c r="AP7" i="12"/>
  <c r="AQ7" i="12"/>
  <c r="AR7" i="12"/>
  <c r="AS7" i="12"/>
  <c r="AT7" i="12"/>
  <c r="AU7" i="12"/>
  <c r="AV7" i="12"/>
  <c r="AW7" i="12"/>
  <c r="AX7" i="12"/>
  <c r="AY7" i="12"/>
  <c r="AZ7" i="12"/>
  <c r="BA7" i="12"/>
  <c r="BB7" i="12"/>
  <c r="BC7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AI8" i="12"/>
  <c r="AJ8" i="12"/>
  <c r="AK8" i="12"/>
  <c r="AL8" i="12"/>
  <c r="AM8" i="12"/>
  <c r="AN8" i="12"/>
  <c r="AO8" i="12"/>
  <c r="AP8" i="12"/>
  <c r="AQ8" i="12"/>
  <c r="AR8" i="12"/>
  <c r="AS8" i="12"/>
  <c r="AT8" i="12"/>
  <c r="AU8" i="12"/>
  <c r="AV8" i="12"/>
  <c r="AW8" i="12"/>
  <c r="AX8" i="12"/>
  <c r="AY8" i="12"/>
  <c r="AZ8" i="12"/>
  <c r="BA8" i="12"/>
  <c r="BB8" i="12"/>
  <c r="BC8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AI9" i="12"/>
  <c r="AJ9" i="12"/>
  <c r="AK9" i="12"/>
  <c r="AL9" i="12"/>
  <c r="AM9" i="12"/>
  <c r="AN9" i="12"/>
  <c r="AO9" i="12"/>
  <c r="AP9" i="12"/>
  <c r="AQ9" i="12"/>
  <c r="AR9" i="12"/>
  <c r="AS9" i="12"/>
  <c r="AT9" i="12"/>
  <c r="AU9" i="12"/>
  <c r="AV9" i="12"/>
  <c r="AW9" i="12"/>
  <c r="AX9" i="12"/>
  <c r="AY9" i="12"/>
  <c r="AZ9" i="12"/>
  <c r="BA9" i="12"/>
  <c r="BB9" i="12"/>
  <c r="BC9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AI10" i="12"/>
  <c r="AJ10" i="12"/>
  <c r="AK10" i="12"/>
  <c r="AL10" i="12"/>
  <c r="AM10" i="12"/>
  <c r="AN10" i="12"/>
  <c r="AO10" i="12"/>
  <c r="AP10" i="12"/>
  <c r="AQ10" i="12"/>
  <c r="AR10" i="12"/>
  <c r="AS10" i="12"/>
  <c r="AT10" i="12"/>
  <c r="AU10" i="12"/>
  <c r="AV10" i="12"/>
  <c r="AW10" i="12"/>
  <c r="AX10" i="12"/>
  <c r="AY10" i="12"/>
  <c r="AZ10" i="12"/>
  <c r="BA10" i="12"/>
  <c r="BB10" i="12"/>
  <c r="BC10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AI11" i="12"/>
  <c r="AJ11" i="12"/>
  <c r="AK11" i="12"/>
  <c r="AL11" i="12"/>
  <c r="AM11" i="12"/>
  <c r="AN11" i="12"/>
  <c r="AO11" i="12"/>
  <c r="AP11" i="12"/>
  <c r="AQ11" i="12"/>
  <c r="AR11" i="12"/>
  <c r="AS11" i="12"/>
  <c r="AT11" i="12"/>
  <c r="AU11" i="12"/>
  <c r="AV11" i="12"/>
  <c r="AW11" i="12"/>
  <c r="AX11" i="12"/>
  <c r="AY11" i="12"/>
  <c r="AZ11" i="12"/>
  <c r="BA11" i="12"/>
  <c r="BB11" i="12"/>
  <c r="BC11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AI12" i="12"/>
  <c r="AJ12" i="12"/>
  <c r="AK12" i="12"/>
  <c r="AL12" i="12"/>
  <c r="AM12" i="12"/>
  <c r="AN12" i="12"/>
  <c r="AO12" i="12"/>
  <c r="AP12" i="12"/>
  <c r="AQ12" i="12"/>
  <c r="AR12" i="12"/>
  <c r="AS12" i="12"/>
  <c r="AT12" i="12"/>
  <c r="AU12" i="12"/>
  <c r="AV12" i="12"/>
  <c r="AW12" i="12"/>
  <c r="AX12" i="12"/>
  <c r="AY12" i="12"/>
  <c r="AZ12" i="12"/>
  <c r="BA12" i="12"/>
  <c r="BB12" i="12"/>
  <c r="BC12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AI13" i="12"/>
  <c r="AJ13" i="12"/>
  <c r="AK13" i="12"/>
  <c r="AL13" i="12"/>
  <c r="AM13" i="12"/>
  <c r="AN13" i="12"/>
  <c r="AO13" i="12"/>
  <c r="AP13" i="12"/>
  <c r="AQ13" i="12"/>
  <c r="AR13" i="12"/>
  <c r="AS13" i="12"/>
  <c r="AT13" i="12"/>
  <c r="AU13" i="12"/>
  <c r="AV13" i="12"/>
  <c r="AW13" i="12"/>
  <c r="AX13" i="12"/>
  <c r="AY13" i="12"/>
  <c r="AZ13" i="12"/>
  <c r="BA13" i="12"/>
  <c r="BB13" i="12"/>
  <c r="BC13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AI14" i="12"/>
  <c r="AJ14" i="12"/>
  <c r="AK14" i="12"/>
  <c r="AL14" i="12"/>
  <c r="AM14" i="12"/>
  <c r="AN14" i="12"/>
  <c r="AO14" i="12"/>
  <c r="AP14" i="12"/>
  <c r="AQ14" i="12"/>
  <c r="AR14" i="12"/>
  <c r="AS14" i="12"/>
  <c r="AT14" i="12"/>
  <c r="AU14" i="12"/>
  <c r="AV14" i="12"/>
  <c r="AW14" i="12"/>
  <c r="AX14" i="12"/>
  <c r="AY14" i="12"/>
  <c r="AZ14" i="12"/>
  <c r="BA14" i="12"/>
  <c r="BB14" i="12"/>
  <c r="BC14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AI15" i="12"/>
  <c r="AJ15" i="12"/>
  <c r="AK15" i="12"/>
  <c r="AL15" i="12"/>
  <c r="AM15" i="12"/>
  <c r="AN15" i="12"/>
  <c r="AO15" i="12"/>
  <c r="AP15" i="12"/>
  <c r="AQ15" i="12"/>
  <c r="AR15" i="12"/>
  <c r="AS15" i="12"/>
  <c r="AT15" i="12"/>
  <c r="AU15" i="12"/>
  <c r="AV15" i="12"/>
  <c r="AW15" i="12"/>
  <c r="AX15" i="12"/>
  <c r="AY15" i="12"/>
  <c r="AZ15" i="12"/>
  <c r="BA15" i="12"/>
  <c r="BB15" i="12"/>
  <c r="BC15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AK16" i="12"/>
  <c r="AL16" i="12"/>
  <c r="AM16" i="12"/>
  <c r="AN16" i="12"/>
  <c r="AO16" i="12"/>
  <c r="AP16" i="12"/>
  <c r="AQ16" i="12"/>
  <c r="AR16" i="12"/>
  <c r="AS16" i="12"/>
  <c r="AT16" i="12"/>
  <c r="AU16" i="12"/>
  <c r="AV16" i="12"/>
  <c r="AW16" i="12"/>
  <c r="AX16" i="12"/>
  <c r="AY16" i="12"/>
  <c r="AZ16" i="12"/>
  <c r="BA16" i="12"/>
  <c r="BB16" i="12"/>
  <c r="BC16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AI17" i="12"/>
  <c r="AJ17" i="12"/>
  <c r="AK17" i="12"/>
  <c r="AL17" i="12"/>
  <c r="AM17" i="12"/>
  <c r="AN17" i="12"/>
  <c r="AO17" i="12"/>
  <c r="AP17" i="12"/>
  <c r="AQ17" i="12"/>
  <c r="AR17" i="12"/>
  <c r="AS17" i="12"/>
  <c r="AT17" i="12"/>
  <c r="AU17" i="12"/>
  <c r="AV17" i="12"/>
  <c r="AW17" i="12"/>
  <c r="AX17" i="12"/>
  <c r="AY17" i="12"/>
  <c r="AZ17" i="12"/>
  <c r="BA17" i="12"/>
  <c r="BB17" i="12"/>
  <c r="BC17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AI18" i="12"/>
  <c r="AJ18" i="12"/>
  <c r="AK18" i="12"/>
  <c r="AL18" i="12"/>
  <c r="AM18" i="12"/>
  <c r="AN18" i="12"/>
  <c r="AO18" i="12"/>
  <c r="AP18" i="12"/>
  <c r="AQ18" i="12"/>
  <c r="AR18" i="12"/>
  <c r="AS18" i="12"/>
  <c r="AT18" i="12"/>
  <c r="AU18" i="12"/>
  <c r="AV18" i="12"/>
  <c r="AW18" i="12"/>
  <c r="AX18" i="12"/>
  <c r="AY18" i="12"/>
  <c r="AZ18" i="12"/>
  <c r="BA18" i="12"/>
  <c r="BB18" i="12"/>
  <c r="BC18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AI19" i="12"/>
  <c r="AJ19" i="12"/>
  <c r="AK19" i="12"/>
  <c r="AL19" i="12"/>
  <c r="AM19" i="12"/>
  <c r="AN19" i="12"/>
  <c r="AO19" i="12"/>
  <c r="AP19" i="12"/>
  <c r="AQ19" i="12"/>
  <c r="AR19" i="12"/>
  <c r="AS19" i="12"/>
  <c r="AT19" i="12"/>
  <c r="AU19" i="12"/>
  <c r="AV19" i="12"/>
  <c r="AW19" i="12"/>
  <c r="AX19" i="12"/>
  <c r="AY19" i="12"/>
  <c r="AZ19" i="12"/>
  <c r="BA19" i="12"/>
  <c r="BB19" i="12"/>
  <c r="BC19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AI20" i="12"/>
  <c r="AJ20" i="12"/>
  <c r="AK20" i="12"/>
  <c r="AL20" i="12"/>
  <c r="AM20" i="12"/>
  <c r="AN20" i="12"/>
  <c r="AO20" i="12"/>
  <c r="AP20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AI21" i="12"/>
  <c r="AJ21" i="12"/>
  <c r="AK21" i="12"/>
  <c r="AL21" i="12"/>
  <c r="AM21" i="12"/>
  <c r="AN21" i="12"/>
  <c r="AO21" i="12"/>
  <c r="AP21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AI22" i="12"/>
  <c r="AJ22" i="12"/>
  <c r="AK22" i="12"/>
  <c r="AL22" i="12"/>
  <c r="AM22" i="12"/>
  <c r="AN22" i="12"/>
  <c r="AO22" i="12"/>
  <c r="AP22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AI23" i="12"/>
  <c r="AJ23" i="12"/>
  <c r="AK23" i="12"/>
  <c r="AL23" i="12"/>
  <c r="AM23" i="12"/>
  <c r="AN23" i="12"/>
  <c r="AO23" i="12"/>
  <c r="AP23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AE24" i="12"/>
  <c r="AF24" i="12"/>
  <c r="AG24" i="12"/>
  <c r="AH24" i="12"/>
  <c r="AI24" i="12"/>
  <c r="AO24" i="12"/>
  <c r="AP24" i="12"/>
  <c r="AQ24" i="12"/>
  <c r="AR24" i="12"/>
  <c r="AS24" i="12"/>
  <c r="AT24" i="12"/>
  <c r="AY24" i="12"/>
  <c r="AZ24" i="12"/>
  <c r="BA24" i="12"/>
  <c r="BB24" i="12"/>
  <c r="BC24" i="12"/>
  <c r="AE25" i="12"/>
  <c r="AF25" i="12"/>
  <c r="AG25" i="12"/>
  <c r="AH25" i="12"/>
  <c r="AI25" i="12"/>
  <c r="AK25" i="12"/>
  <c r="AO25" i="12"/>
  <c r="AP25" i="12"/>
  <c r="AQ25" i="12"/>
  <c r="AR25" i="12"/>
  <c r="AS25" i="12"/>
  <c r="AY25" i="12"/>
  <c r="AZ25" i="12"/>
  <c r="BA25" i="12"/>
  <c r="BB25" i="12"/>
  <c r="BC25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AI26" i="12"/>
  <c r="AJ26" i="12"/>
  <c r="AK26" i="12"/>
  <c r="AL26" i="12"/>
  <c r="AM26" i="12"/>
  <c r="AN26" i="12"/>
  <c r="AO26" i="12"/>
  <c r="AP26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AI27" i="12"/>
  <c r="AJ27" i="12"/>
  <c r="AK27" i="12"/>
  <c r="AL27" i="12"/>
  <c r="AM27" i="12"/>
  <c r="AN27" i="12"/>
  <c r="AO27" i="12"/>
  <c r="AP27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AI28" i="12"/>
  <c r="AJ28" i="12"/>
  <c r="AK28" i="12"/>
  <c r="AL28" i="12"/>
  <c r="AM28" i="12"/>
  <c r="AN28" i="12"/>
  <c r="AO28" i="12"/>
  <c r="AP28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AI29" i="12"/>
  <c r="AJ29" i="12"/>
  <c r="AK29" i="12"/>
  <c r="AL29" i="12"/>
  <c r="AM29" i="12"/>
  <c r="AN29" i="12"/>
  <c r="AO29" i="12"/>
  <c r="AP29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P30" i="12"/>
  <c r="Q30" i="12"/>
  <c r="R30" i="12"/>
  <c r="S30" i="12"/>
  <c r="T30" i="12"/>
  <c r="U30" i="12"/>
  <c r="V30" i="12"/>
  <c r="W30" i="12"/>
  <c r="X30" i="12"/>
  <c r="Y30" i="12"/>
  <c r="Z30" i="12"/>
  <c r="AA30" i="12"/>
  <c r="AB30" i="12"/>
  <c r="AC30" i="12"/>
  <c r="AD30" i="12"/>
  <c r="AE30" i="12"/>
  <c r="AF30" i="12"/>
  <c r="AG30" i="12"/>
  <c r="AH30" i="12"/>
  <c r="AI30" i="12"/>
  <c r="AJ30" i="12"/>
  <c r="AK30" i="12"/>
  <c r="AL30" i="12"/>
  <c r="AM30" i="12"/>
  <c r="AN30" i="12"/>
  <c r="AO30" i="12"/>
  <c r="AP30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P31" i="12"/>
  <c r="Q31" i="12"/>
  <c r="R31" i="12"/>
  <c r="S31" i="12"/>
  <c r="T31" i="12"/>
  <c r="U31" i="12"/>
  <c r="V31" i="12"/>
  <c r="W31" i="12"/>
  <c r="X31" i="12"/>
  <c r="Y31" i="12"/>
  <c r="Z31" i="12"/>
  <c r="AA31" i="12"/>
  <c r="AB31" i="12"/>
  <c r="AC31" i="12"/>
  <c r="AD31" i="12"/>
  <c r="AE31" i="12"/>
  <c r="AF31" i="12"/>
  <c r="AG31" i="12"/>
  <c r="AH31" i="12"/>
  <c r="AI31" i="12"/>
  <c r="AJ31" i="12"/>
  <c r="AK31" i="12"/>
  <c r="AL31" i="12"/>
  <c r="AM31" i="12"/>
  <c r="AN31" i="12"/>
  <c r="AO31" i="12"/>
  <c r="AP31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P32" i="12"/>
  <c r="Q32" i="12"/>
  <c r="R32" i="12"/>
  <c r="S32" i="12"/>
  <c r="T32" i="12"/>
  <c r="U32" i="12"/>
  <c r="V32" i="12"/>
  <c r="W32" i="12"/>
  <c r="X32" i="12"/>
  <c r="Y32" i="12"/>
  <c r="Z32" i="12"/>
  <c r="AA32" i="12"/>
  <c r="AB32" i="12"/>
  <c r="AC32" i="12"/>
  <c r="AD32" i="12"/>
  <c r="AE32" i="12"/>
  <c r="AF32" i="12"/>
  <c r="AG32" i="12"/>
  <c r="AH32" i="12"/>
  <c r="AI32" i="12"/>
  <c r="AJ32" i="12"/>
  <c r="AK32" i="12"/>
  <c r="AL32" i="12"/>
  <c r="AM32" i="12"/>
  <c r="AN32" i="12"/>
  <c r="AO32" i="12"/>
  <c r="AP32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P33" i="12"/>
  <c r="Q33" i="12"/>
  <c r="R33" i="12"/>
  <c r="S33" i="12"/>
  <c r="T33" i="12"/>
  <c r="U33" i="12"/>
  <c r="V33" i="12"/>
  <c r="W33" i="12"/>
  <c r="X33" i="12"/>
  <c r="Y33" i="12"/>
  <c r="Z33" i="12"/>
  <c r="AA33" i="12"/>
  <c r="AB33" i="12"/>
  <c r="AC33" i="12"/>
  <c r="AD33" i="12"/>
  <c r="AE33" i="12"/>
  <c r="AF33" i="12"/>
  <c r="AG33" i="12"/>
  <c r="AH33" i="12"/>
  <c r="AI33" i="12"/>
  <c r="AJ33" i="12"/>
  <c r="AK33" i="12"/>
  <c r="AL33" i="12"/>
  <c r="AM33" i="12"/>
  <c r="AN33" i="12"/>
  <c r="AO33" i="12"/>
  <c r="AP33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P34" i="12"/>
  <c r="Q34" i="12"/>
  <c r="R34" i="12"/>
  <c r="S34" i="12"/>
  <c r="T34" i="12"/>
  <c r="U34" i="12"/>
  <c r="V34" i="12"/>
  <c r="W34" i="12"/>
  <c r="X34" i="12"/>
  <c r="Y34" i="12"/>
  <c r="Z34" i="12"/>
  <c r="AA34" i="12"/>
  <c r="AB34" i="12"/>
  <c r="AC34" i="12"/>
  <c r="AD34" i="12"/>
  <c r="AE34" i="12"/>
  <c r="AF34" i="12"/>
  <c r="AG34" i="12"/>
  <c r="AH34" i="12"/>
  <c r="AI34" i="12"/>
  <c r="AJ34" i="12"/>
  <c r="AK34" i="12"/>
  <c r="AL34" i="12"/>
  <c r="AM34" i="12"/>
  <c r="AN34" i="12"/>
  <c r="AO34" i="12"/>
  <c r="AP34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P35" i="12"/>
  <c r="Q35" i="12"/>
  <c r="R35" i="12"/>
  <c r="S35" i="12"/>
  <c r="T35" i="12"/>
  <c r="U35" i="12"/>
  <c r="V35" i="12"/>
  <c r="W35" i="12"/>
  <c r="X35" i="12"/>
  <c r="Y35" i="12"/>
  <c r="Z35" i="12"/>
  <c r="AA35" i="12"/>
  <c r="AB35" i="12"/>
  <c r="AC35" i="12"/>
  <c r="AD35" i="12"/>
  <c r="AE35" i="12"/>
  <c r="AF35" i="12"/>
  <c r="AG35" i="12"/>
  <c r="AH35" i="12"/>
  <c r="AI35" i="12"/>
  <c r="AJ35" i="12"/>
  <c r="AK35" i="12"/>
  <c r="AL35" i="12"/>
  <c r="AM35" i="12"/>
  <c r="AN35" i="12"/>
  <c r="AO35" i="12"/>
  <c r="AP35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K36" i="12"/>
  <c r="L36" i="12"/>
  <c r="M36" i="12"/>
  <c r="N36" i="12"/>
  <c r="O36" i="12"/>
  <c r="P36" i="12"/>
  <c r="Q36" i="12"/>
  <c r="R36" i="12"/>
  <c r="S36" i="12"/>
  <c r="T36" i="12"/>
  <c r="U36" i="12"/>
  <c r="V36" i="12"/>
  <c r="W36" i="12"/>
  <c r="X36" i="12"/>
  <c r="Y36" i="12"/>
  <c r="Z36" i="12"/>
  <c r="AA36" i="12"/>
  <c r="AB36" i="12"/>
  <c r="AC36" i="12"/>
  <c r="AD36" i="12"/>
  <c r="AE36" i="12"/>
  <c r="AF36" i="12"/>
  <c r="AG36" i="12"/>
  <c r="AH36" i="12"/>
  <c r="AI36" i="12"/>
  <c r="AJ36" i="12"/>
  <c r="AK36" i="12"/>
  <c r="AL36" i="12"/>
  <c r="AM36" i="12"/>
  <c r="AN36" i="12"/>
  <c r="AO36" i="12"/>
  <c r="AP36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K37" i="12"/>
  <c r="L37" i="12"/>
  <c r="M37" i="12"/>
  <c r="N37" i="12"/>
  <c r="O37" i="12"/>
  <c r="P37" i="12"/>
  <c r="Q37" i="12"/>
  <c r="R37" i="12"/>
  <c r="S37" i="12"/>
  <c r="T37" i="12"/>
  <c r="U37" i="12"/>
  <c r="V37" i="12"/>
  <c r="W37" i="12"/>
  <c r="X37" i="12"/>
  <c r="Y37" i="12"/>
  <c r="Z37" i="12"/>
  <c r="AA37" i="12"/>
  <c r="AB37" i="12"/>
  <c r="AC37" i="12"/>
  <c r="AD37" i="12"/>
  <c r="AE37" i="12"/>
  <c r="AF37" i="12"/>
  <c r="AG37" i="12"/>
  <c r="AH37" i="12"/>
  <c r="AI37" i="12"/>
  <c r="AJ37" i="12"/>
  <c r="AK37" i="12"/>
  <c r="AL37" i="12"/>
  <c r="AM37" i="12"/>
  <c r="AN37" i="12"/>
  <c r="AO37" i="12"/>
  <c r="AP37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Z38" i="12"/>
  <c r="AA38" i="12"/>
  <c r="AB38" i="12"/>
  <c r="AC38" i="12"/>
  <c r="AD38" i="12"/>
  <c r="AE38" i="12"/>
  <c r="AF38" i="12"/>
  <c r="AG38" i="12"/>
  <c r="AH38" i="12"/>
  <c r="AI38" i="12"/>
  <c r="AJ38" i="12"/>
  <c r="AK38" i="12"/>
  <c r="AL38" i="12"/>
  <c r="AM38" i="12"/>
  <c r="AN38" i="12"/>
  <c r="AO38" i="12"/>
  <c r="AP38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E39" i="12"/>
  <c r="AF39" i="12"/>
  <c r="AG39" i="12"/>
  <c r="AH39" i="12"/>
  <c r="AI39" i="12"/>
  <c r="AJ39" i="12"/>
  <c r="AK39" i="12"/>
  <c r="AL39" i="12"/>
  <c r="AM39" i="12"/>
  <c r="AN39" i="12"/>
  <c r="AO39" i="12"/>
  <c r="AP39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K40" i="12"/>
  <c r="L40" i="12"/>
  <c r="M40" i="12"/>
  <c r="N40" i="12"/>
  <c r="O40" i="12"/>
  <c r="P40" i="12"/>
  <c r="Q40" i="12"/>
  <c r="R40" i="12"/>
  <c r="S40" i="12"/>
  <c r="T40" i="12"/>
  <c r="U40" i="12"/>
  <c r="V40" i="12"/>
  <c r="W40" i="12"/>
  <c r="X40" i="12"/>
  <c r="Y40" i="12"/>
  <c r="Z40" i="12"/>
  <c r="AA40" i="12"/>
  <c r="AB40" i="12"/>
  <c r="AC40" i="12"/>
  <c r="AD40" i="12"/>
  <c r="AE40" i="12"/>
  <c r="AF40" i="12"/>
  <c r="AG40" i="12"/>
  <c r="AH40" i="12"/>
  <c r="AI40" i="12"/>
  <c r="AJ40" i="12"/>
  <c r="AK40" i="12"/>
  <c r="AL40" i="12"/>
  <c r="AM40" i="12"/>
  <c r="AN40" i="12"/>
  <c r="AO40" i="12"/>
  <c r="AP40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K41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X41" i="12"/>
  <c r="Y41" i="12"/>
  <c r="Z41" i="12"/>
  <c r="AA41" i="12"/>
  <c r="AB41" i="12"/>
  <c r="AC41" i="12"/>
  <c r="AD41" i="12"/>
  <c r="AE41" i="12"/>
  <c r="AF41" i="12"/>
  <c r="AG41" i="12"/>
  <c r="AH41" i="12"/>
  <c r="AI41" i="12"/>
  <c r="AJ41" i="12"/>
  <c r="AK41" i="12"/>
  <c r="AL41" i="12"/>
  <c r="AM41" i="12"/>
  <c r="AN41" i="12"/>
  <c r="AO41" i="12"/>
  <c r="AP41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K42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AB42" i="12"/>
  <c r="AC42" i="12"/>
  <c r="AD42" i="12"/>
  <c r="AE42" i="12"/>
  <c r="AF42" i="12"/>
  <c r="AG42" i="12"/>
  <c r="AH42" i="12"/>
  <c r="AI42" i="12"/>
  <c r="AJ42" i="12"/>
  <c r="AK42" i="12"/>
  <c r="AL42" i="12"/>
  <c r="AM42" i="12"/>
  <c r="AN42" i="12"/>
  <c r="AO42" i="12"/>
  <c r="AP42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K43" i="12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Y43" i="12"/>
  <c r="Z43" i="12"/>
  <c r="AA43" i="12"/>
  <c r="AB43" i="12"/>
  <c r="AC43" i="12"/>
  <c r="AD43" i="12"/>
  <c r="AE43" i="12"/>
  <c r="AF43" i="12"/>
  <c r="AG43" i="12"/>
  <c r="AH43" i="12"/>
  <c r="AI43" i="12"/>
  <c r="AJ43" i="12"/>
  <c r="AK43" i="12"/>
  <c r="AL43" i="12"/>
  <c r="AM43" i="12"/>
  <c r="AN43" i="12"/>
  <c r="AO43" i="12"/>
  <c r="AP43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K44" i="12"/>
  <c r="L44" i="12"/>
  <c r="M44" i="12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AC44" i="12"/>
  <c r="AD44" i="12"/>
  <c r="AE44" i="12"/>
  <c r="AF44" i="12"/>
  <c r="AG44" i="12"/>
  <c r="AH44" i="12"/>
  <c r="AI44" i="12"/>
  <c r="AJ44" i="12"/>
  <c r="AK44" i="12"/>
  <c r="AL44" i="12"/>
  <c r="AM44" i="12"/>
  <c r="AN44" i="12"/>
  <c r="AO44" i="12"/>
  <c r="AP44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K45" i="12"/>
  <c r="L45" i="12"/>
  <c r="M45" i="12"/>
  <c r="N45" i="12"/>
  <c r="O45" i="12"/>
  <c r="P45" i="12"/>
  <c r="Q45" i="12"/>
  <c r="R45" i="12"/>
  <c r="S45" i="12"/>
  <c r="T45" i="12"/>
  <c r="U45" i="12"/>
  <c r="V45" i="12"/>
  <c r="W45" i="12"/>
  <c r="X45" i="12"/>
  <c r="Y45" i="12"/>
  <c r="Z45" i="12"/>
  <c r="AA45" i="12"/>
  <c r="AB45" i="12"/>
  <c r="AC45" i="12"/>
  <c r="AD45" i="12"/>
  <c r="AE45" i="12"/>
  <c r="AF45" i="12"/>
  <c r="AG45" i="12"/>
  <c r="AH45" i="12"/>
  <c r="AI45" i="12"/>
  <c r="AJ45" i="12"/>
  <c r="AK45" i="12"/>
  <c r="AL45" i="12"/>
  <c r="AM45" i="12"/>
  <c r="AN45" i="12"/>
  <c r="AO45" i="12"/>
  <c r="AP45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K46" i="12"/>
  <c r="L46" i="12"/>
  <c r="M46" i="12"/>
  <c r="N46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AB46" i="12"/>
  <c r="AC46" i="12"/>
  <c r="AD46" i="12"/>
  <c r="AE46" i="12"/>
  <c r="AF46" i="12"/>
  <c r="AG46" i="12"/>
  <c r="AH46" i="12"/>
  <c r="AI46" i="12"/>
  <c r="AJ46" i="12"/>
  <c r="AK46" i="12"/>
  <c r="AL46" i="12"/>
  <c r="AM46" i="12"/>
  <c r="AN46" i="12"/>
  <c r="AO46" i="12"/>
  <c r="AP46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K47" i="12"/>
  <c r="L47" i="12"/>
  <c r="M47" i="12"/>
  <c r="N47" i="12"/>
  <c r="O47" i="12"/>
  <c r="P47" i="12"/>
  <c r="Q47" i="12"/>
  <c r="R47" i="12"/>
  <c r="S47" i="12"/>
  <c r="T47" i="12"/>
  <c r="U47" i="12"/>
  <c r="V47" i="12"/>
  <c r="W47" i="12"/>
  <c r="X47" i="12"/>
  <c r="Y47" i="12"/>
  <c r="Z47" i="12"/>
  <c r="AA47" i="12"/>
  <c r="AB47" i="12"/>
  <c r="AC47" i="12"/>
  <c r="AD47" i="12"/>
  <c r="AE47" i="12"/>
  <c r="AF47" i="12"/>
  <c r="AG47" i="12"/>
  <c r="AH47" i="12"/>
  <c r="AI47" i="12"/>
  <c r="AJ47" i="12"/>
  <c r="AK47" i="12"/>
  <c r="AL47" i="12"/>
  <c r="AM47" i="12"/>
  <c r="AN47" i="12"/>
  <c r="AO47" i="12"/>
  <c r="AP47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K48" i="12"/>
  <c r="L48" i="12"/>
  <c r="M48" i="12"/>
  <c r="N48" i="12"/>
  <c r="O48" i="12"/>
  <c r="P48" i="12"/>
  <c r="Q48" i="12"/>
  <c r="R48" i="12"/>
  <c r="S48" i="12"/>
  <c r="T48" i="12"/>
  <c r="Z48" i="12"/>
  <c r="AA48" i="12"/>
  <c r="AB48" i="12"/>
  <c r="AC48" i="12"/>
  <c r="AD48" i="12"/>
  <c r="AE48" i="12"/>
  <c r="AF48" i="12"/>
  <c r="AG48" i="12"/>
  <c r="AH48" i="12"/>
  <c r="AI48" i="12"/>
  <c r="AJ48" i="12"/>
  <c r="AK48" i="12"/>
  <c r="AL48" i="12"/>
  <c r="AM48" i="12"/>
  <c r="AN48" i="12"/>
  <c r="AO48" i="12"/>
  <c r="AP48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K49" i="12"/>
  <c r="L49" i="12"/>
  <c r="M49" i="12"/>
  <c r="N49" i="12"/>
  <c r="O49" i="12"/>
  <c r="P49" i="12"/>
  <c r="Q49" i="12"/>
  <c r="R49" i="12"/>
  <c r="S49" i="12"/>
  <c r="T49" i="12"/>
  <c r="Z49" i="12"/>
  <c r="AA49" i="12"/>
  <c r="AB49" i="12"/>
  <c r="AC49" i="12"/>
  <c r="AD49" i="12"/>
  <c r="AE49" i="12"/>
  <c r="AF49" i="12"/>
  <c r="AG49" i="12"/>
  <c r="AH49" i="12"/>
  <c r="AI49" i="12"/>
  <c r="AJ49" i="12"/>
  <c r="AK49" i="12"/>
  <c r="AL49" i="12"/>
  <c r="AM49" i="12"/>
  <c r="AN49" i="12"/>
  <c r="AO49" i="12"/>
  <c r="AP49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K50" i="12"/>
  <c r="L50" i="12"/>
  <c r="M50" i="12"/>
  <c r="N50" i="12"/>
  <c r="O50" i="12"/>
  <c r="P50" i="12"/>
  <c r="Q50" i="12"/>
  <c r="R50" i="12"/>
  <c r="S50" i="12"/>
  <c r="T50" i="12"/>
  <c r="Z50" i="12"/>
  <c r="AA50" i="12"/>
  <c r="AB50" i="12"/>
  <c r="AC50" i="12"/>
  <c r="AD50" i="12"/>
  <c r="AE50" i="12"/>
  <c r="AF50" i="12"/>
  <c r="AG50" i="12"/>
  <c r="AH50" i="12"/>
  <c r="AI50" i="12"/>
  <c r="AJ50" i="12"/>
  <c r="AK50" i="12"/>
  <c r="AL50" i="12"/>
  <c r="AM50" i="12"/>
  <c r="AN50" i="12"/>
  <c r="AO50" i="12"/>
  <c r="AP50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K51" i="12"/>
  <c r="L51" i="12"/>
  <c r="M51" i="12"/>
  <c r="N51" i="12"/>
  <c r="O51" i="12"/>
  <c r="P51" i="12"/>
  <c r="Q51" i="12"/>
  <c r="R51" i="12"/>
  <c r="S51" i="12"/>
  <c r="T51" i="12"/>
  <c r="U51" i="12"/>
  <c r="V51" i="12"/>
  <c r="W51" i="12"/>
  <c r="X51" i="12"/>
  <c r="Y51" i="12"/>
  <c r="Z51" i="12"/>
  <c r="AA51" i="12"/>
  <c r="AB51" i="12"/>
  <c r="AC51" i="12"/>
  <c r="AD51" i="12"/>
  <c r="AE51" i="12"/>
  <c r="AF51" i="12"/>
  <c r="AG51" i="12"/>
  <c r="AH51" i="12"/>
  <c r="AI51" i="12"/>
  <c r="AJ51" i="12"/>
  <c r="AK51" i="12"/>
  <c r="AL51" i="12"/>
  <c r="AM51" i="12"/>
  <c r="AN51" i="12"/>
  <c r="AO51" i="12"/>
  <c r="AP51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K52" i="12"/>
  <c r="L52" i="12"/>
  <c r="M52" i="12"/>
  <c r="N52" i="12"/>
  <c r="O52" i="12"/>
  <c r="P52" i="12"/>
  <c r="Q52" i="12"/>
  <c r="R52" i="12"/>
  <c r="S52" i="12"/>
  <c r="T52" i="12"/>
  <c r="Z52" i="12"/>
  <c r="AA52" i="12"/>
  <c r="AB52" i="12"/>
  <c r="AC52" i="12"/>
  <c r="AD52" i="12"/>
  <c r="AE52" i="12"/>
  <c r="AF52" i="12"/>
  <c r="AG52" i="12"/>
  <c r="AH52" i="12"/>
  <c r="AI52" i="12"/>
  <c r="AJ52" i="12"/>
  <c r="AK52" i="12"/>
  <c r="AL52" i="12"/>
  <c r="AM52" i="12"/>
  <c r="AN52" i="12"/>
  <c r="AO52" i="12"/>
  <c r="AP52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K53" i="12"/>
  <c r="L53" i="12"/>
  <c r="M53" i="12"/>
  <c r="N53" i="12"/>
  <c r="O53" i="12"/>
  <c r="P53" i="12"/>
  <c r="Q53" i="12"/>
  <c r="R53" i="12"/>
  <c r="S53" i="12"/>
  <c r="T53" i="12"/>
  <c r="Z53" i="12"/>
  <c r="AA53" i="12"/>
  <c r="AB53" i="12"/>
  <c r="AC53" i="12"/>
  <c r="AD53" i="12"/>
  <c r="AE53" i="12"/>
  <c r="AF53" i="12"/>
  <c r="AG53" i="12"/>
  <c r="AH53" i="12"/>
  <c r="AI53" i="12"/>
  <c r="AJ53" i="12"/>
  <c r="AK53" i="12"/>
  <c r="AL53" i="12"/>
  <c r="AM53" i="12"/>
  <c r="AN53" i="12"/>
  <c r="AO53" i="12"/>
  <c r="AP53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K54" i="12"/>
  <c r="L54" i="12"/>
  <c r="M54" i="12"/>
  <c r="N54" i="12"/>
  <c r="O54" i="12"/>
  <c r="P54" i="12"/>
  <c r="Q54" i="12"/>
  <c r="R54" i="12"/>
  <c r="S54" i="12"/>
  <c r="T54" i="12"/>
  <c r="Z54" i="12"/>
  <c r="AA54" i="12"/>
  <c r="AB54" i="12"/>
  <c r="AC54" i="12"/>
  <c r="AD54" i="12"/>
  <c r="AE54" i="12"/>
  <c r="AF54" i="12"/>
  <c r="AG54" i="12"/>
  <c r="AH54" i="12"/>
  <c r="AI54" i="12"/>
  <c r="AJ54" i="12"/>
  <c r="AK54" i="12"/>
  <c r="AL54" i="12"/>
  <c r="AM54" i="12"/>
  <c r="AN54" i="12"/>
  <c r="AO54" i="12"/>
  <c r="AP54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K55" i="12"/>
  <c r="L55" i="12"/>
  <c r="M55" i="12"/>
  <c r="N55" i="12"/>
  <c r="O55" i="12"/>
  <c r="P55" i="12"/>
  <c r="Q55" i="12"/>
  <c r="R55" i="12"/>
  <c r="S55" i="12"/>
  <c r="T55" i="12"/>
  <c r="Z55" i="12"/>
  <c r="AA55" i="12"/>
  <c r="AB55" i="12"/>
  <c r="AC55" i="12"/>
  <c r="AD55" i="12"/>
  <c r="AE55" i="12"/>
  <c r="AF55" i="12"/>
  <c r="AG55" i="12"/>
  <c r="AH55" i="12"/>
  <c r="AI55" i="12"/>
  <c r="AJ55" i="12"/>
  <c r="AK55" i="12"/>
  <c r="AL55" i="12"/>
  <c r="AM55" i="12"/>
  <c r="AN55" i="12"/>
  <c r="AO55" i="12"/>
  <c r="AP55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K56" i="12"/>
  <c r="L56" i="12"/>
  <c r="M56" i="12"/>
  <c r="N56" i="12"/>
  <c r="O56" i="12"/>
  <c r="P56" i="12"/>
  <c r="Q56" i="12"/>
  <c r="R56" i="12"/>
  <c r="S56" i="12"/>
  <c r="T56" i="12"/>
  <c r="Z56" i="12"/>
  <c r="AA56" i="12"/>
  <c r="AB56" i="12"/>
  <c r="AC56" i="12"/>
  <c r="AD56" i="12"/>
  <c r="AE56" i="12"/>
  <c r="AF56" i="12"/>
  <c r="AG56" i="12"/>
  <c r="AH56" i="12"/>
  <c r="AI56" i="12"/>
  <c r="AJ56" i="12"/>
  <c r="AK56" i="12"/>
  <c r="AL56" i="12"/>
  <c r="AM56" i="12"/>
  <c r="AN56" i="12"/>
  <c r="AO56" i="12"/>
  <c r="AP56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K57" i="12"/>
  <c r="L57" i="12"/>
  <c r="M57" i="12"/>
  <c r="N57" i="12"/>
  <c r="O57" i="12"/>
  <c r="P57" i="12"/>
  <c r="Q57" i="12"/>
  <c r="R57" i="12"/>
  <c r="S57" i="12"/>
  <c r="T57" i="12"/>
  <c r="Z57" i="12"/>
  <c r="AA57" i="12"/>
  <c r="AB57" i="12"/>
  <c r="AC57" i="12"/>
  <c r="AD57" i="12"/>
  <c r="AE57" i="12"/>
  <c r="AF57" i="12"/>
  <c r="AG57" i="12"/>
  <c r="AH57" i="12"/>
  <c r="AI57" i="12"/>
  <c r="AJ57" i="12"/>
  <c r="AK57" i="12"/>
  <c r="AL57" i="12"/>
  <c r="AM57" i="12"/>
  <c r="AN57" i="12"/>
  <c r="AO57" i="12"/>
  <c r="AP57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K58" i="12"/>
  <c r="L58" i="12"/>
  <c r="M58" i="12"/>
  <c r="N58" i="12"/>
  <c r="O58" i="12"/>
  <c r="P58" i="12"/>
  <c r="Q58" i="12"/>
  <c r="R58" i="12"/>
  <c r="S58" i="12"/>
  <c r="T58" i="12"/>
  <c r="Z58" i="12"/>
  <c r="AA58" i="12"/>
  <c r="AB58" i="12"/>
  <c r="AC58" i="12"/>
  <c r="AD58" i="12"/>
  <c r="AE58" i="12"/>
  <c r="AF58" i="12"/>
  <c r="AG58" i="12"/>
  <c r="AH58" i="12"/>
  <c r="AI58" i="12"/>
  <c r="AJ58" i="12"/>
  <c r="AK58" i="12"/>
  <c r="AL58" i="12"/>
  <c r="AM58" i="12"/>
  <c r="AN58" i="12"/>
  <c r="AO58" i="12"/>
  <c r="AP58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K59" i="12"/>
  <c r="L59" i="12"/>
  <c r="M59" i="12"/>
  <c r="N59" i="12"/>
  <c r="O59" i="12"/>
  <c r="P59" i="12"/>
  <c r="Q59" i="12"/>
  <c r="R59" i="12"/>
  <c r="S59" i="12"/>
  <c r="T59" i="12"/>
  <c r="Z59" i="12"/>
  <c r="AA59" i="12"/>
  <c r="AB59" i="12"/>
  <c r="AC59" i="12"/>
  <c r="AD59" i="12"/>
  <c r="AE59" i="12"/>
  <c r="AF59" i="12"/>
  <c r="AG59" i="12"/>
  <c r="AH59" i="12"/>
  <c r="AI59" i="12"/>
  <c r="AJ59" i="12"/>
  <c r="AK59" i="12"/>
  <c r="AL59" i="12"/>
  <c r="AM59" i="12"/>
  <c r="AN59" i="12"/>
  <c r="AO59" i="12"/>
  <c r="AP59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K60" i="12"/>
  <c r="L60" i="12"/>
  <c r="M60" i="12"/>
  <c r="N60" i="12"/>
  <c r="O60" i="12"/>
  <c r="P60" i="12"/>
  <c r="Q60" i="12"/>
  <c r="R60" i="12"/>
  <c r="S60" i="12"/>
  <c r="T60" i="12"/>
  <c r="Z60" i="12"/>
  <c r="AA60" i="12"/>
  <c r="AB60" i="12"/>
  <c r="AC60" i="12"/>
  <c r="AD60" i="12"/>
  <c r="AE60" i="12"/>
  <c r="AF60" i="12"/>
  <c r="AG60" i="12"/>
  <c r="AH60" i="12"/>
  <c r="AI60" i="12"/>
  <c r="AJ60" i="12"/>
  <c r="AK60" i="12"/>
  <c r="AL60" i="12"/>
  <c r="AM60" i="12"/>
  <c r="AN60" i="12"/>
  <c r="AO60" i="12"/>
  <c r="AP60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K61" i="12"/>
  <c r="L61" i="12"/>
  <c r="M61" i="12"/>
  <c r="N61" i="12"/>
  <c r="O61" i="12"/>
  <c r="P61" i="12"/>
  <c r="Q61" i="12"/>
  <c r="R61" i="12"/>
  <c r="S61" i="12"/>
  <c r="T61" i="12"/>
  <c r="Z61" i="12"/>
  <c r="AA61" i="12"/>
  <c r="AB61" i="12"/>
  <c r="AC61" i="12"/>
  <c r="AD61" i="12"/>
  <c r="AE61" i="12"/>
  <c r="AF61" i="12"/>
  <c r="AG61" i="12"/>
  <c r="AH61" i="12"/>
  <c r="AI61" i="12"/>
  <c r="AJ61" i="12"/>
  <c r="AK61" i="12"/>
  <c r="AL61" i="12"/>
  <c r="AM61" i="12"/>
  <c r="AN61" i="12"/>
  <c r="AO61" i="12"/>
  <c r="AP61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AI6" i="12"/>
  <c r="AJ6" i="12"/>
  <c r="AK6" i="12"/>
  <c r="AL6" i="12"/>
  <c r="AM6" i="12"/>
  <c r="AN6" i="12"/>
  <c r="AO6" i="12"/>
  <c r="AP6" i="12"/>
  <c r="AQ6" i="12"/>
  <c r="AR6" i="12"/>
  <c r="AS6" i="12"/>
  <c r="AT6" i="12"/>
  <c r="AU6" i="12"/>
  <c r="AV6" i="12"/>
  <c r="AW6" i="12"/>
  <c r="AX6" i="12"/>
  <c r="AY6" i="12"/>
  <c r="AZ6" i="12"/>
  <c r="BA6" i="12"/>
  <c r="BB6" i="12"/>
  <c r="BC6" i="12"/>
  <c r="K6" i="12"/>
  <c r="B23" i="12"/>
  <c r="C23" i="12"/>
  <c r="D23" i="12"/>
  <c r="E23" i="12"/>
  <c r="F23" i="12"/>
  <c r="G23" i="12"/>
  <c r="H23" i="12"/>
  <c r="I23" i="12"/>
  <c r="J23" i="12"/>
  <c r="B7" i="12"/>
  <c r="C7" i="12"/>
  <c r="D7" i="12"/>
  <c r="E7" i="12"/>
  <c r="F7" i="12"/>
  <c r="G7" i="12"/>
  <c r="H7" i="12"/>
  <c r="I7" i="12"/>
  <c r="J7" i="12"/>
  <c r="B8" i="12"/>
  <c r="C8" i="12"/>
  <c r="D8" i="12"/>
  <c r="E8" i="12"/>
  <c r="F8" i="12"/>
  <c r="G8" i="12"/>
  <c r="H8" i="12"/>
  <c r="I8" i="12"/>
  <c r="J8" i="12"/>
  <c r="B9" i="12"/>
  <c r="C9" i="12"/>
  <c r="D9" i="12"/>
  <c r="E9" i="12"/>
  <c r="F9" i="12"/>
  <c r="G9" i="12"/>
  <c r="H9" i="12"/>
  <c r="I9" i="12"/>
  <c r="J9" i="12"/>
  <c r="B10" i="12"/>
  <c r="C10" i="12"/>
  <c r="D10" i="12"/>
  <c r="E10" i="12"/>
  <c r="F10" i="12"/>
  <c r="G10" i="12"/>
  <c r="H10" i="12"/>
  <c r="I10" i="12"/>
  <c r="J10" i="12"/>
  <c r="B11" i="12"/>
  <c r="C11" i="12"/>
  <c r="D11" i="12"/>
  <c r="E11" i="12"/>
  <c r="F11" i="12"/>
  <c r="G11" i="12"/>
  <c r="H11" i="12"/>
  <c r="I11" i="12"/>
  <c r="J11" i="12"/>
  <c r="B12" i="12"/>
  <c r="C12" i="12"/>
  <c r="D12" i="12"/>
  <c r="E12" i="12"/>
  <c r="F12" i="12"/>
  <c r="G12" i="12"/>
  <c r="H12" i="12"/>
  <c r="I12" i="12"/>
  <c r="J12" i="12"/>
  <c r="B13" i="12"/>
  <c r="C13" i="12"/>
  <c r="D13" i="12"/>
  <c r="E13" i="12"/>
  <c r="F13" i="12"/>
  <c r="G13" i="12"/>
  <c r="H13" i="12"/>
  <c r="I13" i="12"/>
  <c r="J13" i="12"/>
  <c r="B14" i="12"/>
  <c r="C14" i="12"/>
  <c r="D14" i="12"/>
  <c r="E14" i="12"/>
  <c r="F14" i="12"/>
  <c r="G14" i="12"/>
  <c r="H14" i="12"/>
  <c r="I14" i="12"/>
  <c r="J14" i="12"/>
  <c r="B15" i="12"/>
  <c r="C15" i="12"/>
  <c r="D15" i="12"/>
  <c r="E15" i="12"/>
  <c r="F15" i="12"/>
  <c r="G15" i="12"/>
  <c r="H15" i="12"/>
  <c r="I15" i="12"/>
  <c r="J15" i="12"/>
  <c r="B16" i="12"/>
  <c r="C16" i="12"/>
  <c r="D16" i="12"/>
  <c r="E16" i="12"/>
  <c r="F16" i="12"/>
  <c r="G16" i="12"/>
  <c r="H16" i="12"/>
  <c r="I16" i="12"/>
  <c r="J16" i="12"/>
  <c r="B17" i="12"/>
  <c r="C17" i="12"/>
  <c r="D17" i="12"/>
  <c r="E17" i="12"/>
  <c r="F17" i="12"/>
  <c r="G17" i="12"/>
  <c r="H17" i="12"/>
  <c r="I17" i="12"/>
  <c r="J17" i="12"/>
  <c r="B18" i="12"/>
  <c r="C18" i="12"/>
  <c r="D18" i="12"/>
  <c r="E18" i="12"/>
  <c r="F18" i="12"/>
  <c r="G18" i="12"/>
  <c r="H18" i="12"/>
  <c r="I18" i="12"/>
  <c r="J18" i="12"/>
  <c r="B19" i="12"/>
  <c r="C19" i="12"/>
  <c r="D19" i="12"/>
  <c r="E19" i="12"/>
  <c r="F19" i="12"/>
  <c r="G19" i="12"/>
  <c r="H19" i="12"/>
  <c r="I19" i="12"/>
  <c r="J19" i="12"/>
  <c r="B20" i="12"/>
  <c r="C20" i="12"/>
  <c r="D20" i="12"/>
  <c r="E20" i="12"/>
  <c r="F20" i="12"/>
  <c r="G20" i="12"/>
  <c r="H20" i="12"/>
  <c r="I20" i="12"/>
  <c r="J20" i="12"/>
  <c r="B21" i="12"/>
  <c r="C21" i="12"/>
  <c r="D21" i="12"/>
  <c r="E21" i="12"/>
  <c r="F21" i="12"/>
  <c r="G21" i="12"/>
  <c r="H21" i="12"/>
  <c r="I21" i="12"/>
  <c r="J21" i="12"/>
  <c r="B22" i="12"/>
  <c r="C22" i="12"/>
  <c r="D22" i="12"/>
  <c r="E22" i="12"/>
  <c r="F22" i="12"/>
  <c r="G22" i="12"/>
  <c r="H22" i="12"/>
  <c r="I22" i="12"/>
  <c r="J22" i="12"/>
  <c r="C6" i="12"/>
  <c r="D6" i="12"/>
  <c r="E6" i="12"/>
  <c r="F6" i="12"/>
  <c r="G6" i="12"/>
  <c r="H6" i="12"/>
  <c r="I6" i="12"/>
  <c r="J6" i="12"/>
  <c r="B6" i="12"/>
  <c r="AK25" i="2"/>
  <c r="AK25" i="13" s="1"/>
  <c r="AJ25" i="2"/>
  <c r="AJ25" i="13" s="1"/>
  <c r="AX61" i="2"/>
  <c r="AX56" i="2"/>
  <c r="AX51" i="2"/>
  <c r="AX46" i="2"/>
  <c r="AX41" i="2"/>
  <c r="AX31" i="2"/>
  <c r="AX26" i="2"/>
  <c r="AU24" i="1"/>
  <c r="AV24" i="1"/>
  <c r="AW24" i="1"/>
  <c r="AT24" i="1"/>
  <c r="AU24" i="2"/>
  <c r="AU25" i="2" s="1"/>
  <c r="AU25" i="13" s="1"/>
  <c r="AV24" i="2"/>
  <c r="AV25" i="2" s="1"/>
  <c r="AV25" i="13" s="1"/>
  <c r="AW24" i="2"/>
  <c r="AW24" i="13" s="1"/>
  <c r="AW25" i="2"/>
  <c r="AW25" i="12" s="1"/>
  <c r="AT25" i="2"/>
  <c r="AT25" i="13" s="1"/>
  <c r="AT24" i="2"/>
  <c r="AT24" i="13" s="1"/>
  <c r="AK24" i="2"/>
  <c r="AK24" i="13" s="1"/>
  <c r="AL24" i="2"/>
  <c r="AL25" i="2" s="1"/>
  <c r="AM24" i="2"/>
  <c r="AM24" i="13" s="1"/>
  <c r="AJ24" i="2"/>
  <c r="AJ24" i="13" s="1"/>
  <c r="AI14" i="19" l="1"/>
  <c r="AI9" i="19"/>
  <c r="AI7" i="19"/>
  <c r="AI22" i="19"/>
  <c r="AI13" i="19"/>
  <c r="AI17" i="19"/>
  <c r="AV25" i="20"/>
  <c r="X24" i="14"/>
  <c r="X25" i="6"/>
  <c r="X24" i="15"/>
  <c r="U25" i="14"/>
  <c r="U25" i="15"/>
  <c r="AV24" i="14"/>
  <c r="AV24" i="15"/>
  <c r="U26" i="15"/>
  <c r="U27" i="6"/>
  <c r="U26" i="14"/>
  <c r="AW25" i="14"/>
  <c r="AW25" i="15"/>
  <c r="AV25" i="6"/>
  <c r="AU24" i="14"/>
  <c r="W24" i="14"/>
  <c r="AU25" i="6"/>
  <c r="W25" i="6"/>
  <c r="AX25" i="6"/>
  <c r="AT25" i="6"/>
  <c r="V25" i="6"/>
  <c r="AL25" i="13"/>
  <c r="AL25" i="12"/>
  <c r="AL24" i="12"/>
  <c r="AM25" i="2"/>
  <c r="AV25" i="12"/>
  <c r="AJ25" i="12"/>
  <c r="AW24" i="12"/>
  <c r="AK24" i="12"/>
  <c r="D25" i="13"/>
  <c r="AW25" i="13"/>
  <c r="AL24" i="13"/>
  <c r="E24" i="12"/>
  <c r="AU25" i="12"/>
  <c r="AV24" i="12"/>
  <c r="AJ24" i="12"/>
  <c r="AT25" i="12"/>
  <c r="AU24" i="12"/>
  <c r="AM24" i="12"/>
  <c r="AV24" i="13"/>
  <c r="AU24" i="13"/>
  <c r="AW25" i="1"/>
  <c r="AW24" i="24"/>
  <c r="AW24" i="25"/>
  <c r="AW24" i="9"/>
  <c r="AV25" i="1"/>
  <c r="AV24" i="24"/>
  <c r="AV24" i="25"/>
  <c r="AV24" i="9"/>
  <c r="AU25" i="1"/>
  <c r="AU24" i="24"/>
  <c r="AU24" i="25"/>
  <c r="AU24" i="9"/>
  <c r="AT24" i="24"/>
  <c r="AT24" i="25"/>
  <c r="AT24" i="9"/>
  <c r="BB24" i="20"/>
  <c r="AU25" i="20"/>
  <c r="AZ25" i="20"/>
  <c r="AX25" i="20"/>
  <c r="BA25" i="20"/>
  <c r="AY25" i="20"/>
  <c r="J109" i="19"/>
  <c r="J89" i="19"/>
  <c r="AG37" i="19"/>
  <c r="AF37" i="19"/>
  <c r="BB29" i="20"/>
  <c r="AX34" i="20"/>
  <c r="BA39" i="20"/>
  <c r="AY34" i="20"/>
  <c r="AZ34" i="20"/>
  <c r="AZ43" i="20"/>
  <c r="J100" i="20"/>
  <c r="BA43" i="20"/>
  <c r="AX43" i="20"/>
  <c r="AU43" i="20"/>
  <c r="AY43" i="20"/>
  <c r="AY39" i="20"/>
  <c r="AZ39" i="20"/>
  <c r="BB42" i="20"/>
  <c r="BA34" i="20"/>
  <c r="AU34" i="20"/>
  <c r="AU39" i="20"/>
  <c r="J92" i="20"/>
  <c r="AZ35" i="20"/>
  <c r="AU35" i="20"/>
  <c r="AY35" i="20"/>
  <c r="AX35" i="20"/>
  <c r="J87" i="20"/>
  <c r="AZ30" i="20"/>
  <c r="AU30" i="20"/>
  <c r="AY30" i="20"/>
  <c r="BA30" i="20"/>
  <c r="AX30" i="20"/>
  <c r="BB33" i="20"/>
  <c r="BA40" i="20"/>
  <c r="AZ40" i="20"/>
  <c r="AY40" i="20"/>
  <c r="B51" i="20"/>
  <c r="J107" i="20"/>
  <c r="AU50" i="20"/>
  <c r="B44" i="19"/>
  <c r="I43" i="19"/>
  <c r="J100" i="19" s="1"/>
  <c r="AF32" i="19"/>
  <c r="AI32" i="19" s="1"/>
  <c r="B29" i="19"/>
  <c r="I28" i="19"/>
  <c r="AF28" i="19" s="1"/>
  <c r="J94" i="19"/>
  <c r="AC32" i="19"/>
  <c r="AC47" i="19"/>
  <c r="AG27" i="19"/>
  <c r="AF27" i="19"/>
  <c r="I58" i="19"/>
  <c r="AC58" i="19" s="1"/>
  <c r="B39" i="19"/>
  <c r="I38" i="19"/>
  <c r="J95" i="19" s="1"/>
  <c r="AC57" i="19"/>
  <c r="I53" i="19"/>
  <c r="J110" i="19" s="1"/>
  <c r="B34" i="19"/>
  <c r="I33" i="19"/>
  <c r="J90" i="19" s="1"/>
  <c r="I24" i="19"/>
  <c r="I48" i="19"/>
  <c r="J105" i="19" s="1"/>
  <c r="X26" i="6"/>
  <c r="AX24" i="1"/>
  <c r="V24" i="2"/>
  <c r="W24" i="2"/>
  <c r="X24" i="2"/>
  <c r="X25" i="2" s="1"/>
  <c r="U24" i="2"/>
  <c r="P28" i="2"/>
  <c r="Q28" i="2"/>
  <c r="R28" i="2"/>
  <c r="S28" i="2"/>
  <c r="S29" i="2" s="1"/>
  <c r="S30" i="2" s="1"/>
  <c r="T28" i="2"/>
  <c r="P29" i="2"/>
  <c r="Q29" i="2"/>
  <c r="R29" i="2"/>
  <c r="R30" i="2" s="1"/>
  <c r="T29" i="2"/>
  <c r="P30" i="2"/>
  <c r="Q30" i="2"/>
  <c r="T30" i="2"/>
  <c r="Q27" i="2"/>
  <c r="R27" i="2"/>
  <c r="S27" i="2"/>
  <c r="T27" i="2"/>
  <c r="P27" i="2"/>
  <c r="Q24" i="2"/>
  <c r="R24" i="2"/>
  <c r="S24" i="2"/>
  <c r="T24" i="2"/>
  <c r="P24" i="2"/>
  <c r="P25" i="2" s="1"/>
  <c r="L24" i="2"/>
  <c r="M24" i="2"/>
  <c r="N24" i="2"/>
  <c r="O24" i="2"/>
  <c r="K24" i="2"/>
  <c r="AE7" i="11"/>
  <c r="AF7" i="11"/>
  <c r="AG7" i="11"/>
  <c r="AH7" i="11"/>
  <c r="AI7" i="11"/>
  <c r="AJ7" i="11"/>
  <c r="AK7" i="11"/>
  <c r="AL7" i="11"/>
  <c r="AM7" i="11"/>
  <c r="AN7" i="11"/>
  <c r="AO7" i="11"/>
  <c r="AP7" i="11"/>
  <c r="AQ7" i="11"/>
  <c r="AR7" i="11"/>
  <c r="AS7" i="11"/>
  <c r="AT7" i="11"/>
  <c r="AU7" i="11"/>
  <c r="AV7" i="11"/>
  <c r="AW7" i="11"/>
  <c r="AX7" i="11"/>
  <c r="AY7" i="11"/>
  <c r="AZ7" i="11"/>
  <c r="BA7" i="11"/>
  <c r="BB7" i="11"/>
  <c r="BC7" i="11"/>
  <c r="AE8" i="11"/>
  <c r="AF8" i="11"/>
  <c r="AG8" i="11"/>
  <c r="AH8" i="11"/>
  <c r="AI8" i="11"/>
  <c r="AJ8" i="11"/>
  <c r="AK8" i="11"/>
  <c r="AL8" i="11"/>
  <c r="AM8" i="11"/>
  <c r="AN8" i="11"/>
  <c r="AO8" i="11"/>
  <c r="AP8" i="11"/>
  <c r="AQ8" i="11"/>
  <c r="AR8" i="11"/>
  <c r="AS8" i="11"/>
  <c r="AT8" i="11"/>
  <c r="AU8" i="11"/>
  <c r="AV8" i="11"/>
  <c r="AW8" i="11"/>
  <c r="AX8" i="11"/>
  <c r="AY8" i="11"/>
  <c r="AZ8" i="11"/>
  <c r="BA8" i="11"/>
  <c r="BB8" i="11"/>
  <c r="BC8" i="11"/>
  <c r="AE9" i="11"/>
  <c r="AF9" i="11"/>
  <c r="AG9" i="11"/>
  <c r="AH9" i="11"/>
  <c r="AI9" i="11"/>
  <c r="AJ9" i="11"/>
  <c r="AK9" i="11"/>
  <c r="AL9" i="11"/>
  <c r="AM9" i="11"/>
  <c r="AN9" i="11"/>
  <c r="AO9" i="11"/>
  <c r="AP9" i="11"/>
  <c r="AQ9" i="11"/>
  <c r="AR9" i="11"/>
  <c r="AS9" i="11"/>
  <c r="AT9" i="11"/>
  <c r="AU9" i="11"/>
  <c r="AV9" i="11"/>
  <c r="AW9" i="11"/>
  <c r="AX9" i="11"/>
  <c r="AY9" i="11"/>
  <c r="AZ9" i="11"/>
  <c r="BA9" i="11"/>
  <c r="BB9" i="11"/>
  <c r="BC9" i="11"/>
  <c r="AE10" i="11"/>
  <c r="AF10" i="11"/>
  <c r="AG10" i="11"/>
  <c r="AH10" i="11"/>
  <c r="AI10" i="11"/>
  <c r="AJ10" i="11"/>
  <c r="AK10" i="11"/>
  <c r="AL10" i="11"/>
  <c r="AM10" i="11"/>
  <c r="AN10" i="11"/>
  <c r="AO10" i="11"/>
  <c r="AP10" i="11"/>
  <c r="AQ10" i="11"/>
  <c r="AR10" i="11"/>
  <c r="AS10" i="11"/>
  <c r="AT10" i="11"/>
  <c r="AU10" i="11"/>
  <c r="AV10" i="11"/>
  <c r="AW10" i="11"/>
  <c r="AX10" i="11"/>
  <c r="AY10" i="11"/>
  <c r="AZ10" i="11"/>
  <c r="BA10" i="11"/>
  <c r="BB10" i="11"/>
  <c r="BC10" i="11"/>
  <c r="AE11" i="11"/>
  <c r="AF11" i="11"/>
  <c r="AG11" i="11"/>
  <c r="AH11" i="11"/>
  <c r="AI11" i="11"/>
  <c r="AJ11" i="11"/>
  <c r="AK11" i="11"/>
  <c r="AL11" i="11"/>
  <c r="AM11" i="11"/>
  <c r="AN11" i="11"/>
  <c r="AO11" i="11"/>
  <c r="AP11" i="11"/>
  <c r="AQ11" i="11"/>
  <c r="AR11" i="11"/>
  <c r="AS11" i="11"/>
  <c r="AT11" i="11"/>
  <c r="AU11" i="11"/>
  <c r="AV11" i="11"/>
  <c r="AW11" i="11"/>
  <c r="AX11" i="11"/>
  <c r="AY11" i="11"/>
  <c r="AZ11" i="11"/>
  <c r="BA11" i="11"/>
  <c r="BB11" i="11"/>
  <c r="BC11" i="11"/>
  <c r="AE12" i="11"/>
  <c r="AF12" i="11"/>
  <c r="AG12" i="11"/>
  <c r="AH12" i="11"/>
  <c r="AI12" i="11"/>
  <c r="AJ12" i="11"/>
  <c r="AK12" i="11"/>
  <c r="AL12" i="11"/>
  <c r="AM12" i="11"/>
  <c r="AN12" i="11"/>
  <c r="AO12" i="11"/>
  <c r="AP12" i="11"/>
  <c r="AQ12" i="11"/>
  <c r="AR12" i="11"/>
  <c r="AS12" i="11"/>
  <c r="AT12" i="11"/>
  <c r="AU12" i="11"/>
  <c r="AV12" i="11"/>
  <c r="AW12" i="11"/>
  <c r="AX12" i="11"/>
  <c r="AY12" i="11"/>
  <c r="AZ12" i="11"/>
  <c r="BA12" i="11"/>
  <c r="BB12" i="11"/>
  <c r="BC12" i="11"/>
  <c r="AE13" i="11"/>
  <c r="AF13" i="11"/>
  <c r="AG13" i="11"/>
  <c r="AH13" i="11"/>
  <c r="AI13" i="11"/>
  <c r="AJ13" i="11"/>
  <c r="AK13" i="11"/>
  <c r="AL13" i="11"/>
  <c r="AM13" i="11"/>
  <c r="AN13" i="11"/>
  <c r="AO13" i="11"/>
  <c r="AP13" i="11"/>
  <c r="AQ13" i="11"/>
  <c r="AR13" i="11"/>
  <c r="AS13" i="11"/>
  <c r="AT13" i="11"/>
  <c r="AU13" i="11"/>
  <c r="AV13" i="11"/>
  <c r="AW13" i="11"/>
  <c r="AX13" i="11"/>
  <c r="AY13" i="11"/>
  <c r="AZ13" i="11"/>
  <c r="BA13" i="11"/>
  <c r="BB13" i="11"/>
  <c r="BC13" i="11"/>
  <c r="AE14" i="11"/>
  <c r="AF14" i="11"/>
  <c r="AG14" i="11"/>
  <c r="AH14" i="11"/>
  <c r="AI14" i="11"/>
  <c r="AJ14" i="11"/>
  <c r="AK14" i="11"/>
  <c r="AL14" i="11"/>
  <c r="AM14" i="11"/>
  <c r="AN14" i="11"/>
  <c r="AO14" i="11"/>
  <c r="AP14" i="11"/>
  <c r="AQ14" i="11"/>
  <c r="AR14" i="11"/>
  <c r="AS14" i="11"/>
  <c r="AT14" i="11"/>
  <c r="AU14" i="11"/>
  <c r="AV14" i="11"/>
  <c r="AW14" i="11"/>
  <c r="AX14" i="11"/>
  <c r="AY14" i="11"/>
  <c r="AZ14" i="11"/>
  <c r="BA14" i="11"/>
  <c r="BB14" i="11"/>
  <c r="BC14" i="11"/>
  <c r="AE15" i="11"/>
  <c r="AF15" i="11"/>
  <c r="AG15" i="11"/>
  <c r="AH15" i="11"/>
  <c r="AI15" i="11"/>
  <c r="AJ15" i="11"/>
  <c r="AK15" i="11"/>
  <c r="AL15" i="11"/>
  <c r="AM15" i="11"/>
  <c r="AN15" i="11"/>
  <c r="AO15" i="11"/>
  <c r="AP15" i="11"/>
  <c r="AQ15" i="11"/>
  <c r="AR15" i="11"/>
  <c r="AS15" i="11"/>
  <c r="AT15" i="11"/>
  <c r="AU15" i="11"/>
  <c r="AV15" i="11"/>
  <c r="AW15" i="11"/>
  <c r="AX15" i="11"/>
  <c r="AY15" i="11"/>
  <c r="AZ15" i="11"/>
  <c r="BA15" i="11"/>
  <c r="BB15" i="11"/>
  <c r="BC15" i="11"/>
  <c r="AE16" i="11"/>
  <c r="AF16" i="11"/>
  <c r="AG16" i="11"/>
  <c r="AH16" i="11"/>
  <c r="AI16" i="11"/>
  <c r="AJ16" i="11"/>
  <c r="AK16" i="11"/>
  <c r="AL16" i="11"/>
  <c r="AM16" i="11"/>
  <c r="AN16" i="11"/>
  <c r="AO16" i="11"/>
  <c r="AP16" i="11"/>
  <c r="AQ16" i="11"/>
  <c r="AR16" i="11"/>
  <c r="AS16" i="11"/>
  <c r="AT16" i="11"/>
  <c r="AU16" i="11"/>
  <c r="AV16" i="11"/>
  <c r="AW16" i="11"/>
  <c r="AX16" i="11"/>
  <c r="AY16" i="11"/>
  <c r="AZ16" i="11"/>
  <c r="BA16" i="11"/>
  <c r="BB16" i="11"/>
  <c r="BC16" i="11"/>
  <c r="AE17" i="11"/>
  <c r="AF17" i="11"/>
  <c r="AG17" i="11"/>
  <c r="AH17" i="11"/>
  <c r="AI17" i="11"/>
  <c r="AJ17" i="11"/>
  <c r="AK17" i="11"/>
  <c r="AL17" i="11"/>
  <c r="AM17" i="11"/>
  <c r="AN17" i="11"/>
  <c r="AO17" i="11"/>
  <c r="AP17" i="11"/>
  <c r="AQ17" i="11"/>
  <c r="AR17" i="11"/>
  <c r="AS17" i="11"/>
  <c r="AT17" i="11"/>
  <c r="AU17" i="11"/>
  <c r="AV17" i="11"/>
  <c r="AW17" i="11"/>
  <c r="AX17" i="11"/>
  <c r="AY17" i="11"/>
  <c r="AZ17" i="11"/>
  <c r="BA17" i="11"/>
  <c r="BB17" i="11"/>
  <c r="BC17" i="11"/>
  <c r="AE18" i="11"/>
  <c r="AF18" i="11"/>
  <c r="AG18" i="11"/>
  <c r="AH18" i="11"/>
  <c r="AI18" i="11"/>
  <c r="AJ18" i="11"/>
  <c r="AK18" i="11"/>
  <c r="AL18" i="11"/>
  <c r="AM18" i="11"/>
  <c r="AN18" i="11"/>
  <c r="AO18" i="11"/>
  <c r="AP18" i="11"/>
  <c r="AQ18" i="11"/>
  <c r="AR18" i="11"/>
  <c r="AS18" i="11"/>
  <c r="AT18" i="11"/>
  <c r="AU18" i="11"/>
  <c r="AV18" i="11"/>
  <c r="AW18" i="11"/>
  <c r="AX18" i="11"/>
  <c r="AY18" i="11"/>
  <c r="AZ18" i="11"/>
  <c r="BA18" i="11"/>
  <c r="BB18" i="11"/>
  <c r="BC18" i="11"/>
  <c r="AE19" i="11"/>
  <c r="AF19" i="11"/>
  <c r="AG19" i="11"/>
  <c r="AH19" i="11"/>
  <c r="AI19" i="11"/>
  <c r="AJ19" i="11"/>
  <c r="AK19" i="11"/>
  <c r="AL19" i="11"/>
  <c r="AM19" i="11"/>
  <c r="AN19" i="11"/>
  <c r="AO19" i="11"/>
  <c r="AP19" i="11"/>
  <c r="AQ19" i="11"/>
  <c r="AR19" i="11"/>
  <c r="AS19" i="11"/>
  <c r="AT19" i="11"/>
  <c r="AU19" i="11"/>
  <c r="AV19" i="11"/>
  <c r="AW19" i="11"/>
  <c r="AX19" i="11"/>
  <c r="AY19" i="11"/>
  <c r="AZ19" i="11"/>
  <c r="BA19" i="11"/>
  <c r="BB19" i="11"/>
  <c r="BC19" i="11"/>
  <c r="AE20" i="11"/>
  <c r="AF20" i="11"/>
  <c r="AG20" i="11"/>
  <c r="AH20" i="11"/>
  <c r="AI20" i="11"/>
  <c r="AJ20" i="11"/>
  <c r="AK20" i="11"/>
  <c r="AL20" i="11"/>
  <c r="AM20" i="11"/>
  <c r="AN20" i="11"/>
  <c r="AO20" i="11"/>
  <c r="AP20" i="11"/>
  <c r="AQ20" i="11"/>
  <c r="AR20" i="11"/>
  <c r="AS20" i="11"/>
  <c r="AT20" i="11"/>
  <c r="AU20" i="11"/>
  <c r="AV20" i="11"/>
  <c r="AW20" i="11"/>
  <c r="AX20" i="11"/>
  <c r="AY20" i="11"/>
  <c r="AZ20" i="11"/>
  <c r="BA20" i="11"/>
  <c r="BB20" i="11"/>
  <c r="BC20" i="11"/>
  <c r="AE21" i="11"/>
  <c r="AF21" i="11"/>
  <c r="AG21" i="11"/>
  <c r="AH21" i="11"/>
  <c r="AI21" i="11"/>
  <c r="AJ21" i="11"/>
  <c r="AK21" i="11"/>
  <c r="AL21" i="11"/>
  <c r="AM21" i="11"/>
  <c r="AN21" i="11"/>
  <c r="AO21" i="11"/>
  <c r="AP21" i="11"/>
  <c r="AQ21" i="11"/>
  <c r="AR21" i="11"/>
  <c r="AS21" i="11"/>
  <c r="AT21" i="11"/>
  <c r="AU21" i="11"/>
  <c r="AV21" i="11"/>
  <c r="AW21" i="11"/>
  <c r="AX21" i="11"/>
  <c r="AY21" i="11"/>
  <c r="AZ21" i="11"/>
  <c r="BA21" i="11"/>
  <c r="BB21" i="11"/>
  <c r="BC21" i="11"/>
  <c r="AE22" i="11"/>
  <c r="AF22" i="11"/>
  <c r="AG22" i="11"/>
  <c r="AH22" i="11"/>
  <c r="AI22" i="11"/>
  <c r="AJ22" i="11"/>
  <c r="AK22" i="11"/>
  <c r="AL22" i="11"/>
  <c r="AM22" i="11"/>
  <c r="AN22" i="11"/>
  <c r="AO22" i="11"/>
  <c r="AP22" i="11"/>
  <c r="AQ22" i="11"/>
  <c r="AR22" i="11"/>
  <c r="AS22" i="11"/>
  <c r="AT22" i="11"/>
  <c r="AU22" i="11"/>
  <c r="AV22" i="11"/>
  <c r="AW22" i="11"/>
  <c r="AX22" i="11"/>
  <c r="AY22" i="11"/>
  <c r="AZ22" i="11"/>
  <c r="BA22" i="11"/>
  <c r="BB22" i="11"/>
  <c r="BC22" i="11"/>
  <c r="AE23" i="11"/>
  <c r="AF23" i="11"/>
  <c r="AG23" i="11"/>
  <c r="AH23" i="11"/>
  <c r="AI23" i="11"/>
  <c r="AJ23" i="11"/>
  <c r="AK23" i="11"/>
  <c r="AL23" i="11"/>
  <c r="AM23" i="11"/>
  <c r="AN23" i="11"/>
  <c r="AO23" i="11"/>
  <c r="AP23" i="11"/>
  <c r="AQ23" i="11"/>
  <c r="AR23" i="11"/>
  <c r="AS23" i="11"/>
  <c r="AT23" i="11"/>
  <c r="AU23" i="11"/>
  <c r="AV23" i="11"/>
  <c r="AW23" i="11"/>
  <c r="AX23" i="11"/>
  <c r="AY23" i="11"/>
  <c r="AZ23" i="11"/>
  <c r="BA23" i="11"/>
  <c r="BB23" i="11"/>
  <c r="BC23" i="11"/>
  <c r="AE24" i="11"/>
  <c r="AF24" i="11"/>
  <c r="AG24" i="11"/>
  <c r="AH24" i="11"/>
  <c r="AI24" i="11"/>
  <c r="AO24" i="11"/>
  <c r="AP24" i="11"/>
  <c r="AQ24" i="11"/>
  <c r="AR24" i="11"/>
  <c r="AS24" i="11"/>
  <c r="AT24" i="11"/>
  <c r="AU24" i="11"/>
  <c r="AV24" i="11"/>
  <c r="AW24" i="11"/>
  <c r="AY24" i="11"/>
  <c r="AZ24" i="11"/>
  <c r="BA24" i="11"/>
  <c r="BB24" i="11"/>
  <c r="BC24" i="11"/>
  <c r="AE25" i="11"/>
  <c r="AF25" i="11"/>
  <c r="AG25" i="11"/>
  <c r="AH25" i="11"/>
  <c r="AI25" i="11"/>
  <c r="AO25" i="11"/>
  <c r="AP25" i="11"/>
  <c r="AQ25" i="11"/>
  <c r="AR25" i="11"/>
  <c r="AS25" i="11"/>
  <c r="AU25" i="11"/>
  <c r="AV25" i="11"/>
  <c r="AW25" i="11"/>
  <c r="AY25" i="11"/>
  <c r="AZ25" i="11"/>
  <c r="BA25" i="11"/>
  <c r="BB25" i="11"/>
  <c r="BC25" i="11"/>
  <c r="AE26" i="11"/>
  <c r="AF26" i="11"/>
  <c r="AG26" i="11"/>
  <c r="AH26" i="11"/>
  <c r="AI26" i="11"/>
  <c r="AJ26" i="11"/>
  <c r="AK26" i="11"/>
  <c r="AL26" i="11"/>
  <c r="AM26" i="11"/>
  <c r="AN26" i="11"/>
  <c r="AO26" i="11"/>
  <c r="AP26" i="11"/>
  <c r="AQ26" i="11"/>
  <c r="AR26" i="11"/>
  <c r="AS26" i="11"/>
  <c r="AT26" i="11"/>
  <c r="AU26" i="11"/>
  <c r="AV26" i="11"/>
  <c r="AW26" i="11"/>
  <c r="AY26" i="11"/>
  <c r="AZ26" i="11"/>
  <c r="BA26" i="11"/>
  <c r="BB26" i="11"/>
  <c r="BC26" i="11"/>
  <c r="AE27" i="11"/>
  <c r="AF27" i="11"/>
  <c r="AG27" i="11"/>
  <c r="AH27" i="11"/>
  <c r="AI27" i="11"/>
  <c r="AJ27" i="11"/>
  <c r="AK27" i="11"/>
  <c r="AL27" i="11"/>
  <c r="AM27" i="11"/>
  <c r="AN27" i="11"/>
  <c r="AO27" i="11"/>
  <c r="AP27" i="11"/>
  <c r="AQ27" i="11"/>
  <c r="AR27" i="11"/>
  <c r="AS27" i="11"/>
  <c r="AY27" i="11"/>
  <c r="AZ27" i="11"/>
  <c r="BA27" i="11"/>
  <c r="BB27" i="11"/>
  <c r="BC27" i="11"/>
  <c r="AE28" i="11"/>
  <c r="AF28" i="11"/>
  <c r="AG28" i="11"/>
  <c r="AH28" i="11"/>
  <c r="AI28" i="11"/>
  <c r="AJ28" i="11"/>
  <c r="AK28" i="11"/>
  <c r="AL28" i="11"/>
  <c r="AM28" i="11"/>
  <c r="AN28" i="11"/>
  <c r="AO28" i="11"/>
  <c r="AP28" i="11"/>
  <c r="AQ28" i="11"/>
  <c r="AR28" i="11"/>
  <c r="AS28" i="11"/>
  <c r="AY28" i="11"/>
  <c r="AZ28" i="11"/>
  <c r="BA28" i="11"/>
  <c r="BB28" i="11"/>
  <c r="BC28" i="11"/>
  <c r="AE29" i="11"/>
  <c r="AF29" i="11"/>
  <c r="AG29" i="11"/>
  <c r="AH29" i="11"/>
  <c r="AI29" i="11"/>
  <c r="AJ29" i="11"/>
  <c r="AK29" i="11"/>
  <c r="AL29" i="11"/>
  <c r="AM29" i="11"/>
  <c r="AN29" i="11"/>
  <c r="AO29" i="11"/>
  <c r="AP29" i="11"/>
  <c r="AQ29" i="11"/>
  <c r="AR29" i="11"/>
  <c r="AS29" i="11"/>
  <c r="AY29" i="11"/>
  <c r="AZ29" i="11"/>
  <c r="BA29" i="11"/>
  <c r="BB29" i="11"/>
  <c r="BC29" i="11"/>
  <c r="AE30" i="11"/>
  <c r="AF30" i="11"/>
  <c r="AG30" i="11"/>
  <c r="AH30" i="11"/>
  <c r="AI30" i="11"/>
  <c r="AJ30" i="11"/>
  <c r="AK30" i="11"/>
  <c r="AL30" i="11"/>
  <c r="AM30" i="11"/>
  <c r="AN30" i="11"/>
  <c r="AO30" i="11"/>
  <c r="AP30" i="11"/>
  <c r="AQ30" i="11"/>
  <c r="AR30" i="11"/>
  <c r="AS30" i="11"/>
  <c r="AY30" i="11"/>
  <c r="AZ30" i="11"/>
  <c r="BA30" i="11"/>
  <c r="BB30" i="11"/>
  <c r="BC30" i="11"/>
  <c r="AE31" i="11"/>
  <c r="AF31" i="11"/>
  <c r="AG31" i="11"/>
  <c r="AH31" i="11"/>
  <c r="AI31" i="11"/>
  <c r="AJ31" i="11"/>
  <c r="AK31" i="11"/>
  <c r="AL31" i="11"/>
  <c r="AM31" i="11"/>
  <c r="AN31" i="11"/>
  <c r="AO31" i="11"/>
  <c r="AP31" i="11"/>
  <c r="AQ31" i="11"/>
  <c r="AR31" i="11"/>
  <c r="AS31" i="11"/>
  <c r="AT31" i="11"/>
  <c r="AU31" i="11"/>
  <c r="AV31" i="11"/>
  <c r="AW31" i="11"/>
  <c r="AX31" i="11"/>
  <c r="AY31" i="11"/>
  <c r="AZ31" i="11"/>
  <c r="BA31" i="11"/>
  <c r="BB31" i="11"/>
  <c r="BC31" i="11"/>
  <c r="AE32" i="11"/>
  <c r="AF32" i="11"/>
  <c r="AG32" i="11"/>
  <c r="AH32" i="11"/>
  <c r="AI32" i="11"/>
  <c r="AJ32" i="11"/>
  <c r="AK32" i="11"/>
  <c r="AL32" i="11"/>
  <c r="AM32" i="11"/>
  <c r="AN32" i="11"/>
  <c r="AO32" i="11"/>
  <c r="AP32" i="11"/>
  <c r="AQ32" i="11"/>
  <c r="AR32" i="11"/>
  <c r="AS32" i="11"/>
  <c r="AT32" i="11"/>
  <c r="AU32" i="11"/>
  <c r="AV32" i="11"/>
  <c r="AW32" i="11"/>
  <c r="AX32" i="11"/>
  <c r="AY32" i="11"/>
  <c r="AZ32" i="11"/>
  <c r="BA32" i="11"/>
  <c r="BB32" i="11"/>
  <c r="BC32" i="11"/>
  <c r="AE33" i="11"/>
  <c r="AF33" i="11"/>
  <c r="AG33" i="11"/>
  <c r="AH33" i="11"/>
  <c r="AI33" i="11"/>
  <c r="AJ33" i="11"/>
  <c r="AK33" i="11"/>
  <c r="AL33" i="11"/>
  <c r="AM33" i="11"/>
  <c r="AN33" i="11"/>
  <c r="AO33" i="11"/>
  <c r="AP33" i="11"/>
  <c r="AQ33" i="11"/>
  <c r="AR33" i="11"/>
  <c r="AS33" i="11"/>
  <c r="AT33" i="11"/>
  <c r="AU33" i="11"/>
  <c r="AV33" i="11"/>
  <c r="AW33" i="11"/>
  <c r="AX33" i="11"/>
  <c r="AY33" i="11"/>
  <c r="AZ33" i="11"/>
  <c r="BA33" i="11"/>
  <c r="BB33" i="11"/>
  <c r="BC33" i="11"/>
  <c r="AE34" i="11"/>
  <c r="AF34" i="11"/>
  <c r="AG34" i="11"/>
  <c r="AH34" i="11"/>
  <c r="AI34" i="11"/>
  <c r="AJ34" i="11"/>
  <c r="AK34" i="11"/>
  <c r="AL34" i="11"/>
  <c r="AM34" i="11"/>
  <c r="AN34" i="11"/>
  <c r="AO34" i="11"/>
  <c r="AP34" i="11"/>
  <c r="AQ34" i="11"/>
  <c r="AR34" i="11"/>
  <c r="AS34" i="11"/>
  <c r="AT34" i="11"/>
  <c r="AU34" i="11"/>
  <c r="AV34" i="11"/>
  <c r="AW34" i="11"/>
  <c r="AX34" i="11"/>
  <c r="AY34" i="11"/>
  <c r="AZ34" i="11"/>
  <c r="BA34" i="11"/>
  <c r="BB34" i="11"/>
  <c r="BC34" i="11"/>
  <c r="AE35" i="11"/>
  <c r="AF35" i="11"/>
  <c r="AG35" i="11"/>
  <c r="AH35" i="11"/>
  <c r="AI35" i="11"/>
  <c r="AJ35" i="11"/>
  <c r="AK35" i="11"/>
  <c r="AL35" i="11"/>
  <c r="AM35" i="11"/>
  <c r="AN35" i="11"/>
  <c r="AO35" i="11"/>
  <c r="AP35" i="11"/>
  <c r="AQ35" i="11"/>
  <c r="AR35" i="11"/>
  <c r="AS35" i="11"/>
  <c r="AT35" i="11"/>
  <c r="AU35" i="11"/>
  <c r="AV35" i="11"/>
  <c r="AW35" i="11"/>
  <c r="AX35" i="11"/>
  <c r="AY35" i="11"/>
  <c r="AZ35" i="11"/>
  <c r="BA35" i="11"/>
  <c r="BB35" i="11"/>
  <c r="BC35" i="11"/>
  <c r="AE36" i="11"/>
  <c r="AF36" i="11"/>
  <c r="AG36" i="11"/>
  <c r="AH36" i="11"/>
  <c r="AI36" i="11"/>
  <c r="AJ36" i="11"/>
  <c r="AK36" i="11"/>
  <c r="AL36" i="11"/>
  <c r="AM36" i="11"/>
  <c r="AN36" i="11"/>
  <c r="AO36" i="11"/>
  <c r="AP36" i="11"/>
  <c r="AQ36" i="11"/>
  <c r="AR36" i="11"/>
  <c r="AS36" i="11"/>
  <c r="AT36" i="11"/>
  <c r="AU36" i="11"/>
  <c r="AV36" i="11"/>
  <c r="AW36" i="11"/>
  <c r="AX36" i="11"/>
  <c r="AY36" i="11"/>
  <c r="AZ36" i="11"/>
  <c r="BA36" i="11"/>
  <c r="BB36" i="11"/>
  <c r="BC36" i="11"/>
  <c r="AE37" i="11"/>
  <c r="AF37" i="11"/>
  <c r="AG37" i="11"/>
  <c r="AH37" i="11"/>
  <c r="AI37" i="11"/>
  <c r="AJ37" i="11"/>
  <c r="AK37" i="11"/>
  <c r="AL37" i="11"/>
  <c r="AM37" i="11"/>
  <c r="AN37" i="11"/>
  <c r="AO37" i="11"/>
  <c r="AP37" i="11"/>
  <c r="AQ37" i="11"/>
  <c r="AR37" i="11"/>
  <c r="AS37" i="11"/>
  <c r="AT37" i="11"/>
  <c r="AU37" i="11"/>
  <c r="AV37" i="11"/>
  <c r="AW37" i="11"/>
  <c r="AX37" i="11"/>
  <c r="AY37" i="11"/>
  <c r="AZ37" i="11"/>
  <c r="BA37" i="11"/>
  <c r="BB37" i="11"/>
  <c r="BC37" i="11"/>
  <c r="AE38" i="11"/>
  <c r="AF38" i="11"/>
  <c r="AG38" i="11"/>
  <c r="AH38" i="11"/>
  <c r="AI38" i="11"/>
  <c r="AJ38" i="11"/>
  <c r="AK38" i="11"/>
  <c r="AL38" i="11"/>
  <c r="AM38" i="11"/>
  <c r="AN38" i="11"/>
  <c r="AO38" i="11"/>
  <c r="AP38" i="11"/>
  <c r="AQ38" i="11"/>
  <c r="AR38" i="11"/>
  <c r="AS38" i="11"/>
  <c r="AT38" i="11"/>
  <c r="AU38" i="11"/>
  <c r="AV38" i="11"/>
  <c r="AW38" i="11"/>
  <c r="AX38" i="11"/>
  <c r="AY38" i="11"/>
  <c r="AZ38" i="11"/>
  <c r="BA38" i="11"/>
  <c r="BB38" i="11"/>
  <c r="BC38" i="11"/>
  <c r="AE39" i="11"/>
  <c r="AF39" i="11"/>
  <c r="AG39" i="11"/>
  <c r="AH39" i="11"/>
  <c r="AI39" i="11"/>
  <c r="AJ39" i="11"/>
  <c r="AK39" i="11"/>
  <c r="AL39" i="11"/>
  <c r="AM39" i="11"/>
  <c r="AN39" i="11"/>
  <c r="AO39" i="11"/>
  <c r="AP39" i="11"/>
  <c r="AQ39" i="11"/>
  <c r="AR39" i="11"/>
  <c r="AS39" i="11"/>
  <c r="AT39" i="11"/>
  <c r="AU39" i="11"/>
  <c r="AV39" i="11"/>
  <c r="AW39" i="11"/>
  <c r="AX39" i="11"/>
  <c r="AY39" i="11"/>
  <c r="AZ39" i="11"/>
  <c r="BA39" i="11"/>
  <c r="BB39" i="11"/>
  <c r="BC39" i="11"/>
  <c r="AE40" i="11"/>
  <c r="AF40" i="11"/>
  <c r="AG40" i="11"/>
  <c r="AH40" i="11"/>
  <c r="AI40" i="11"/>
  <c r="AJ40" i="11"/>
  <c r="AK40" i="11"/>
  <c r="AL40" i="11"/>
  <c r="AM40" i="11"/>
  <c r="AN40" i="11"/>
  <c r="AO40" i="11"/>
  <c r="AP40" i="11"/>
  <c r="AQ40" i="11"/>
  <c r="AR40" i="11"/>
  <c r="AS40" i="11"/>
  <c r="AT40" i="11"/>
  <c r="AU40" i="11"/>
  <c r="AV40" i="11"/>
  <c r="AW40" i="11"/>
  <c r="AX40" i="11"/>
  <c r="AY40" i="11"/>
  <c r="AZ40" i="11"/>
  <c r="BA40" i="11"/>
  <c r="BB40" i="11"/>
  <c r="BC40" i="11"/>
  <c r="AE41" i="11"/>
  <c r="AF41" i="11"/>
  <c r="AG41" i="11"/>
  <c r="AH41" i="11"/>
  <c r="AI41" i="11"/>
  <c r="AJ41" i="11"/>
  <c r="AK41" i="11"/>
  <c r="AL41" i="11"/>
  <c r="AM41" i="11"/>
  <c r="AN41" i="11"/>
  <c r="AO41" i="11"/>
  <c r="AP41" i="11"/>
  <c r="AQ41" i="11"/>
  <c r="AR41" i="11"/>
  <c r="AS41" i="11"/>
  <c r="AT41" i="11"/>
  <c r="AU41" i="11"/>
  <c r="AV41" i="11"/>
  <c r="AW41" i="11"/>
  <c r="AX41" i="11"/>
  <c r="AY41" i="11"/>
  <c r="AZ41" i="11"/>
  <c r="BA41" i="11"/>
  <c r="BB41" i="11"/>
  <c r="BC41" i="11"/>
  <c r="AE42" i="11"/>
  <c r="AF42" i="11"/>
  <c r="AG42" i="11"/>
  <c r="AH42" i="11"/>
  <c r="AI42" i="11"/>
  <c r="AK42" i="11"/>
  <c r="AL42" i="11"/>
  <c r="AO42" i="11"/>
  <c r="AP42" i="11"/>
  <c r="AQ42" i="11"/>
  <c r="AR42" i="11"/>
  <c r="AS42" i="11"/>
  <c r="AT42" i="11"/>
  <c r="AU42" i="11"/>
  <c r="AV42" i="11"/>
  <c r="AW42" i="11"/>
  <c r="AX42" i="11"/>
  <c r="AY42" i="11"/>
  <c r="AZ42" i="11"/>
  <c r="BA42" i="11"/>
  <c r="BB42" i="11"/>
  <c r="BC42" i="11"/>
  <c r="AE43" i="11"/>
  <c r="AF43" i="11"/>
  <c r="AG43" i="11"/>
  <c r="AH43" i="11"/>
  <c r="AI43" i="11"/>
  <c r="AK43" i="11"/>
  <c r="AL43" i="11"/>
  <c r="AO43" i="11"/>
  <c r="AP43" i="11"/>
  <c r="AQ43" i="11"/>
  <c r="AR43" i="11"/>
  <c r="AS43" i="11"/>
  <c r="AT43" i="11"/>
  <c r="AU43" i="11"/>
  <c r="AV43" i="11"/>
  <c r="AW43" i="11"/>
  <c r="AX43" i="11"/>
  <c r="AY43" i="11"/>
  <c r="AZ43" i="11"/>
  <c r="BA43" i="11"/>
  <c r="BB43" i="11"/>
  <c r="BC43" i="11"/>
  <c r="AE44" i="11"/>
  <c r="AF44" i="11"/>
  <c r="AG44" i="11"/>
  <c r="AH44" i="11"/>
  <c r="AI44" i="11"/>
  <c r="AK44" i="11"/>
  <c r="AL44" i="11"/>
  <c r="AO44" i="11"/>
  <c r="AP44" i="11"/>
  <c r="AQ44" i="11"/>
  <c r="AR44" i="11"/>
  <c r="AS44" i="11"/>
  <c r="AT44" i="11"/>
  <c r="AU44" i="11"/>
  <c r="AV44" i="11"/>
  <c r="AW44" i="11"/>
  <c r="AX44" i="11"/>
  <c r="AY44" i="11"/>
  <c r="AZ44" i="11"/>
  <c r="BA44" i="11"/>
  <c r="BB44" i="11"/>
  <c r="BC44" i="11"/>
  <c r="AE45" i="11"/>
  <c r="AF45" i="11"/>
  <c r="AG45" i="11"/>
  <c r="AH45" i="11"/>
  <c r="AI45" i="11"/>
  <c r="AK45" i="11"/>
  <c r="AL45" i="11"/>
  <c r="AO45" i="11"/>
  <c r="AP45" i="11"/>
  <c r="AQ45" i="11"/>
  <c r="AR45" i="11"/>
  <c r="AS45" i="11"/>
  <c r="AT45" i="11"/>
  <c r="AU45" i="11"/>
  <c r="AV45" i="11"/>
  <c r="AW45" i="11"/>
  <c r="AX45" i="11"/>
  <c r="AY45" i="11"/>
  <c r="AZ45" i="11"/>
  <c r="BA45" i="11"/>
  <c r="BB45" i="11"/>
  <c r="BC45" i="11"/>
  <c r="AE46" i="11"/>
  <c r="AF46" i="11"/>
  <c r="AG46" i="11"/>
  <c r="AH46" i="11"/>
  <c r="AI46" i="11"/>
  <c r="AJ46" i="11"/>
  <c r="AK46" i="11"/>
  <c r="AL46" i="11"/>
  <c r="AM46" i="11"/>
  <c r="AN46" i="11"/>
  <c r="AO46" i="11"/>
  <c r="AP46" i="11"/>
  <c r="AQ46" i="11"/>
  <c r="AR46" i="11"/>
  <c r="AS46" i="11"/>
  <c r="AT46" i="11"/>
  <c r="AU46" i="11"/>
  <c r="AV46" i="11"/>
  <c r="AW46" i="11"/>
  <c r="AX46" i="11"/>
  <c r="AY46" i="11"/>
  <c r="AZ46" i="11"/>
  <c r="BA46" i="11"/>
  <c r="BB46" i="11"/>
  <c r="BC46" i="11"/>
  <c r="AE47" i="11"/>
  <c r="AF47" i="11"/>
  <c r="AG47" i="11"/>
  <c r="AH47" i="11"/>
  <c r="AI47" i="11"/>
  <c r="AK47" i="11"/>
  <c r="AL47" i="11"/>
  <c r="AN47" i="11"/>
  <c r="AO47" i="11"/>
  <c r="AP47" i="11"/>
  <c r="AQ47" i="11"/>
  <c r="AR47" i="11"/>
  <c r="AS47" i="11"/>
  <c r="AT47" i="11"/>
  <c r="AU47" i="11"/>
  <c r="AV47" i="11"/>
  <c r="AW47" i="11"/>
  <c r="AX47" i="11"/>
  <c r="AY47" i="11"/>
  <c r="AZ47" i="11"/>
  <c r="BA47" i="11"/>
  <c r="BB47" i="11"/>
  <c r="BC47" i="11"/>
  <c r="AE48" i="11"/>
  <c r="AF48" i="11"/>
  <c r="AG48" i="11"/>
  <c r="AH48" i="11"/>
  <c r="AI48" i="11"/>
  <c r="AK48" i="11"/>
  <c r="AL48" i="11"/>
  <c r="AN48" i="11"/>
  <c r="AO48" i="11"/>
  <c r="AP48" i="11"/>
  <c r="AQ48" i="11"/>
  <c r="AR48" i="11"/>
  <c r="AS48" i="11"/>
  <c r="AT48" i="11"/>
  <c r="AU48" i="11"/>
  <c r="AV48" i="11"/>
  <c r="AW48" i="11"/>
  <c r="AX48" i="11"/>
  <c r="AY48" i="11"/>
  <c r="AZ48" i="11"/>
  <c r="BA48" i="11"/>
  <c r="BB48" i="11"/>
  <c r="BC48" i="11"/>
  <c r="AE49" i="11"/>
  <c r="AF49" i="11"/>
  <c r="AG49" i="11"/>
  <c r="AH49" i="11"/>
  <c r="AI49" i="11"/>
  <c r="AK49" i="11"/>
  <c r="AL49" i="11"/>
  <c r="AN49" i="11"/>
  <c r="AO49" i="11"/>
  <c r="AP49" i="11"/>
  <c r="AQ49" i="11"/>
  <c r="AR49" i="11"/>
  <c r="AS49" i="11"/>
  <c r="AT49" i="11"/>
  <c r="AU49" i="11"/>
  <c r="AV49" i="11"/>
  <c r="AW49" i="11"/>
  <c r="AX49" i="11"/>
  <c r="AY49" i="11"/>
  <c r="AZ49" i="11"/>
  <c r="BA49" i="11"/>
  <c r="BB49" i="11"/>
  <c r="BC49" i="11"/>
  <c r="AE50" i="11"/>
  <c r="AF50" i="11"/>
  <c r="AG50" i="11"/>
  <c r="AH50" i="11"/>
  <c r="AI50" i="11"/>
  <c r="AK50" i="11"/>
  <c r="AL50" i="11"/>
  <c r="AN50" i="11"/>
  <c r="AO50" i="11"/>
  <c r="AP50" i="11"/>
  <c r="AQ50" i="11"/>
  <c r="AR50" i="11"/>
  <c r="AS50" i="11"/>
  <c r="AT50" i="11"/>
  <c r="AU50" i="11"/>
  <c r="AV50" i="11"/>
  <c r="AW50" i="11"/>
  <c r="AX50" i="11"/>
  <c r="AY50" i="11"/>
  <c r="AZ50" i="11"/>
  <c r="BA50" i="11"/>
  <c r="BB50" i="11"/>
  <c r="BC50" i="11"/>
  <c r="AE51" i="11"/>
  <c r="AF51" i="11"/>
  <c r="AG51" i="11"/>
  <c r="AH51" i="11"/>
  <c r="AI51" i="11"/>
  <c r="AK51" i="11"/>
  <c r="AL51" i="11"/>
  <c r="AN51" i="11"/>
  <c r="AO51" i="11"/>
  <c r="AP51" i="11"/>
  <c r="AQ51" i="11"/>
  <c r="AR51" i="11"/>
  <c r="AS51" i="11"/>
  <c r="AT51" i="11"/>
  <c r="AU51" i="11"/>
  <c r="AV51" i="11"/>
  <c r="AW51" i="11"/>
  <c r="AX51" i="11"/>
  <c r="AY51" i="11"/>
  <c r="AZ51" i="11"/>
  <c r="BA51" i="11"/>
  <c r="BB51" i="11"/>
  <c r="BC51" i="11"/>
  <c r="AE52" i="11"/>
  <c r="AF52" i="11"/>
  <c r="AG52" i="11"/>
  <c r="AH52" i="11"/>
  <c r="AI52" i="11"/>
  <c r="AO52" i="11"/>
  <c r="AP52" i="11"/>
  <c r="AQ52" i="11"/>
  <c r="AR52" i="11"/>
  <c r="AS52" i="11"/>
  <c r="AT52" i="11"/>
  <c r="AU52" i="11"/>
  <c r="AV52" i="11"/>
  <c r="AW52" i="11"/>
  <c r="AX52" i="11"/>
  <c r="AY52" i="11"/>
  <c r="AZ52" i="11"/>
  <c r="BA52" i="11"/>
  <c r="BB52" i="11"/>
  <c r="BC52" i="11"/>
  <c r="AE53" i="11"/>
  <c r="AF53" i="11"/>
  <c r="AG53" i="11"/>
  <c r="AH53" i="11"/>
  <c r="AI53" i="11"/>
  <c r="AO53" i="11"/>
  <c r="AP53" i="11"/>
  <c r="AQ53" i="11"/>
  <c r="AR53" i="11"/>
  <c r="AS53" i="11"/>
  <c r="AT53" i="11"/>
  <c r="AU53" i="11"/>
  <c r="AV53" i="11"/>
  <c r="AW53" i="11"/>
  <c r="AX53" i="11"/>
  <c r="AY53" i="11"/>
  <c r="AZ53" i="11"/>
  <c r="BA53" i="11"/>
  <c r="BB53" i="11"/>
  <c r="BC53" i="11"/>
  <c r="AE54" i="11"/>
  <c r="AF54" i="11"/>
  <c r="AG54" i="11"/>
  <c r="AH54" i="11"/>
  <c r="AI54" i="11"/>
  <c r="AO54" i="11"/>
  <c r="AP54" i="11"/>
  <c r="AQ54" i="11"/>
  <c r="AR54" i="11"/>
  <c r="AS54" i="11"/>
  <c r="AT54" i="11"/>
  <c r="AU54" i="11"/>
  <c r="AV54" i="11"/>
  <c r="AW54" i="11"/>
  <c r="AX54" i="11"/>
  <c r="AY54" i="11"/>
  <c r="AZ54" i="11"/>
  <c r="BA54" i="11"/>
  <c r="BB54" i="11"/>
  <c r="BC54" i="11"/>
  <c r="AE55" i="11"/>
  <c r="AF55" i="11"/>
  <c r="AG55" i="11"/>
  <c r="AH55" i="11"/>
  <c r="AI55" i="11"/>
  <c r="AO55" i="11"/>
  <c r="AP55" i="11"/>
  <c r="AQ55" i="11"/>
  <c r="AR55" i="11"/>
  <c r="AS55" i="11"/>
  <c r="AT55" i="11"/>
  <c r="AU55" i="11"/>
  <c r="AV55" i="11"/>
  <c r="AW55" i="11"/>
  <c r="AX55" i="11"/>
  <c r="AY55" i="11"/>
  <c r="AZ55" i="11"/>
  <c r="BA55" i="11"/>
  <c r="BB55" i="11"/>
  <c r="BC55" i="11"/>
  <c r="AE56" i="11"/>
  <c r="AF56" i="11"/>
  <c r="AG56" i="11"/>
  <c r="AH56" i="11"/>
  <c r="AI56" i="11"/>
  <c r="AO56" i="11"/>
  <c r="AP56" i="11"/>
  <c r="AQ56" i="11"/>
  <c r="AR56" i="11"/>
  <c r="AS56" i="11"/>
  <c r="AT56" i="11"/>
  <c r="AU56" i="11"/>
  <c r="AV56" i="11"/>
  <c r="AW56" i="11"/>
  <c r="AX56" i="11"/>
  <c r="AY56" i="11"/>
  <c r="AZ56" i="11"/>
  <c r="BA56" i="11"/>
  <c r="BB56" i="11"/>
  <c r="BC56" i="11"/>
  <c r="AE57" i="11"/>
  <c r="AF57" i="11"/>
  <c r="AG57" i="11"/>
  <c r="AH57" i="11"/>
  <c r="AI57" i="11"/>
  <c r="AO57" i="11"/>
  <c r="AP57" i="11"/>
  <c r="AQ57" i="11"/>
  <c r="AR57" i="11"/>
  <c r="AS57" i="11"/>
  <c r="AT57" i="11"/>
  <c r="AU57" i="11"/>
  <c r="AV57" i="11"/>
  <c r="AW57" i="11"/>
  <c r="AX57" i="11"/>
  <c r="AY57" i="11"/>
  <c r="AZ57" i="11"/>
  <c r="BA57" i="11"/>
  <c r="BB57" i="11"/>
  <c r="BC57" i="11"/>
  <c r="AE58" i="11"/>
  <c r="AF58" i="11"/>
  <c r="AG58" i="11"/>
  <c r="AH58" i="11"/>
  <c r="AI58" i="11"/>
  <c r="AO58" i="11"/>
  <c r="AP58" i="11"/>
  <c r="AQ58" i="11"/>
  <c r="AR58" i="11"/>
  <c r="AS58" i="11"/>
  <c r="AT58" i="11"/>
  <c r="AU58" i="11"/>
  <c r="AV58" i="11"/>
  <c r="AW58" i="11"/>
  <c r="AX58" i="11"/>
  <c r="AY58" i="11"/>
  <c r="AZ58" i="11"/>
  <c r="BA58" i="11"/>
  <c r="BB58" i="11"/>
  <c r="BC58" i="11"/>
  <c r="AE59" i="11"/>
  <c r="AF59" i="11"/>
  <c r="AG59" i="11"/>
  <c r="AH59" i="11"/>
  <c r="AI59" i="11"/>
  <c r="AO59" i="11"/>
  <c r="AP59" i="11"/>
  <c r="AQ59" i="11"/>
  <c r="AR59" i="11"/>
  <c r="AS59" i="11"/>
  <c r="AT59" i="11"/>
  <c r="AU59" i="11"/>
  <c r="AV59" i="11"/>
  <c r="AW59" i="11"/>
  <c r="AX59" i="11"/>
  <c r="AY59" i="11"/>
  <c r="AZ59" i="11"/>
  <c r="BA59" i="11"/>
  <c r="BB59" i="11"/>
  <c r="BC59" i="11"/>
  <c r="AE60" i="11"/>
  <c r="AF60" i="11"/>
  <c r="AG60" i="11"/>
  <c r="AH60" i="11"/>
  <c r="AI60" i="11"/>
  <c r="AO60" i="11"/>
  <c r="AP60" i="11"/>
  <c r="AQ60" i="11"/>
  <c r="AR60" i="11"/>
  <c r="AS60" i="11"/>
  <c r="AT60" i="11"/>
  <c r="AU60" i="11"/>
  <c r="AV60" i="11"/>
  <c r="AW60" i="11"/>
  <c r="AX60" i="11"/>
  <c r="AY60" i="11"/>
  <c r="AZ60" i="11"/>
  <c r="BA60" i="11"/>
  <c r="BB60" i="11"/>
  <c r="BC60" i="11"/>
  <c r="AE61" i="11"/>
  <c r="AF61" i="11"/>
  <c r="AG61" i="11"/>
  <c r="AH61" i="11"/>
  <c r="AI61" i="11"/>
  <c r="AO61" i="11"/>
  <c r="AP61" i="11"/>
  <c r="AQ61" i="11"/>
  <c r="AR61" i="11"/>
  <c r="AS61" i="11"/>
  <c r="AT61" i="11"/>
  <c r="AU61" i="11"/>
  <c r="AV61" i="11"/>
  <c r="AW61" i="11"/>
  <c r="AX61" i="11"/>
  <c r="AY61" i="11"/>
  <c r="AZ61" i="11"/>
  <c r="BA61" i="11"/>
  <c r="BB61" i="11"/>
  <c r="BC61" i="11"/>
  <c r="AF6" i="11"/>
  <c r="AG6" i="11"/>
  <c r="AH6" i="11"/>
  <c r="AI6" i="11"/>
  <c r="AJ6" i="11"/>
  <c r="AK6" i="11"/>
  <c r="AL6" i="11"/>
  <c r="AM6" i="11"/>
  <c r="AN6" i="11"/>
  <c r="AO6" i="11"/>
  <c r="AP6" i="11"/>
  <c r="AQ6" i="11"/>
  <c r="AR6" i="11"/>
  <c r="AS6" i="11"/>
  <c r="AT6" i="11"/>
  <c r="AU6" i="11"/>
  <c r="AV6" i="11"/>
  <c r="AW6" i="11"/>
  <c r="AX6" i="11"/>
  <c r="AY6" i="11"/>
  <c r="AZ6" i="11"/>
  <c r="BA6" i="11"/>
  <c r="BB6" i="11"/>
  <c r="BC6" i="11"/>
  <c r="AE6" i="11"/>
  <c r="Z7" i="11"/>
  <c r="AA7" i="11"/>
  <c r="AB7" i="11"/>
  <c r="AC7" i="11"/>
  <c r="AD7" i="11"/>
  <c r="Z8" i="11"/>
  <c r="AA8" i="11"/>
  <c r="AB8" i="11"/>
  <c r="AC8" i="11"/>
  <c r="AD8" i="11"/>
  <c r="Z9" i="11"/>
  <c r="AA9" i="11"/>
  <c r="AB9" i="11"/>
  <c r="AC9" i="11"/>
  <c r="AD9" i="11"/>
  <c r="Z10" i="11"/>
  <c r="AA10" i="11"/>
  <c r="AB10" i="11"/>
  <c r="AC10" i="11"/>
  <c r="AD10" i="11"/>
  <c r="Z11" i="11"/>
  <c r="AA11" i="11"/>
  <c r="AB11" i="11"/>
  <c r="AC11" i="11"/>
  <c r="AD11" i="11"/>
  <c r="Z12" i="11"/>
  <c r="AA12" i="11"/>
  <c r="AB12" i="11"/>
  <c r="AC12" i="11"/>
  <c r="AD12" i="11"/>
  <c r="Z13" i="11"/>
  <c r="AA13" i="11"/>
  <c r="AB13" i="11"/>
  <c r="AC13" i="11"/>
  <c r="AD13" i="11"/>
  <c r="Z14" i="11"/>
  <c r="AA14" i="11"/>
  <c r="AB14" i="11"/>
  <c r="AC14" i="11"/>
  <c r="AD14" i="11"/>
  <c r="Z15" i="11"/>
  <c r="AA15" i="11"/>
  <c r="AB15" i="11"/>
  <c r="AC15" i="11"/>
  <c r="AD15" i="11"/>
  <c r="Z16" i="11"/>
  <c r="AA16" i="11"/>
  <c r="AB16" i="11"/>
  <c r="AC16" i="11"/>
  <c r="AD16" i="11"/>
  <c r="Z17" i="11"/>
  <c r="AA17" i="11"/>
  <c r="AB17" i="11"/>
  <c r="AC17" i="11"/>
  <c r="AD17" i="11"/>
  <c r="Z18" i="11"/>
  <c r="AA18" i="11"/>
  <c r="AB18" i="11"/>
  <c r="AC18" i="11"/>
  <c r="AD18" i="11"/>
  <c r="Z19" i="11"/>
  <c r="AA19" i="11"/>
  <c r="AB19" i="11"/>
  <c r="AC19" i="11"/>
  <c r="AD19" i="11"/>
  <c r="Z20" i="11"/>
  <c r="AA20" i="11"/>
  <c r="AB20" i="11"/>
  <c r="AC20" i="11"/>
  <c r="AD20" i="11"/>
  <c r="Z21" i="11"/>
  <c r="AA21" i="11"/>
  <c r="AB21" i="11"/>
  <c r="AC21" i="11"/>
  <c r="AD21" i="11"/>
  <c r="Z22" i="11"/>
  <c r="AA22" i="11"/>
  <c r="AB22" i="11"/>
  <c r="AC22" i="11"/>
  <c r="AD22" i="11"/>
  <c r="Z23" i="11"/>
  <c r="AA23" i="11"/>
  <c r="AB23" i="11"/>
  <c r="AC23" i="11"/>
  <c r="AD23" i="11"/>
  <c r="Z36" i="11"/>
  <c r="AA36" i="11"/>
  <c r="AB36" i="11"/>
  <c r="AC36" i="11"/>
  <c r="AD36" i="11"/>
  <c r="Z37" i="11"/>
  <c r="AA37" i="11"/>
  <c r="AB37" i="11"/>
  <c r="AC37" i="11"/>
  <c r="AD37" i="11"/>
  <c r="Z38" i="11"/>
  <c r="AA38" i="11"/>
  <c r="AB38" i="11"/>
  <c r="AC38" i="11"/>
  <c r="AD38" i="11"/>
  <c r="Z39" i="11"/>
  <c r="AA39" i="11"/>
  <c r="AB39" i="11"/>
  <c r="AC39" i="11"/>
  <c r="AD39" i="11"/>
  <c r="Z40" i="11"/>
  <c r="AA40" i="11"/>
  <c r="AB40" i="11"/>
  <c r="AC40" i="11"/>
  <c r="AD40" i="11"/>
  <c r="Z41" i="11"/>
  <c r="AA41" i="11"/>
  <c r="AB41" i="11"/>
  <c r="AC41" i="11"/>
  <c r="AD41" i="11"/>
  <c r="Z42" i="11"/>
  <c r="AA42" i="11"/>
  <c r="AB42" i="11"/>
  <c r="AC42" i="11"/>
  <c r="AD42" i="11"/>
  <c r="Z43" i="11"/>
  <c r="AA43" i="11"/>
  <c r="AB43" i="11"/>
  <c r="AC43" i="11"/>
  <c r="AD43" i="11"/>
  <c r="Z44" i="11"/>
  <c r="AA44" i="11"/>
  <c r="AB44" i="11"/>
  <c r="AC44" i="11"/>
  <c r="AD44" i="11"/>
  <c r="Z45" i="11"/>
  <c r="AA45" i="11"/>
  <c r="AB45" i="11"/>
  <c r="AC45" i="11"/>
  <c r="AD45" i="11"/>
  <c r="Z46" i="11"/>
  <c r="AA46" i="11"/>
  <c r="AB46" i="11"/>
  <c r="AC46" i="11"/>
  <c r="AD46" i="11"/>
  <c r="Z47" i="11"/>
  <c r="AA47" i="11"/>
  <c r="AB47" i="11"/>
  <c r="AC47" i="11"/>
  <c r="AD47" i="11"/>
  <c r="Z48" i="11"/>
  <c r="AA48" i="11"/>
  <c r="AB48" i="11"/>
  <c r="AC48" i="11"/>
  <c r="AD48" i="11"/>
  <c r="Z49" i="11"/>
  <c r="AA49" i="11"/>
  <c r="AB49" i="11"/>
  <c r="AC49" i="11"/>
  <c r="AD49" i="11"/>
  <c r="Z50" i="11"/>
  <c r="AA50" i="11"/>
  <c r="AB50" i="11"/>
  <c r="AC50" i="11"/>
  <c r="AD50" i="11"/>
  <c r="Z51" i="11"/>
  <c r="AA51" i="11"/>
  <c r="AB51" i="11"/>
  <c r="AC51" i="11"/>
  <c r="AD51" i="11"/>
  <c r="Z52" i="11"/>
  <c r="AA52" i="11"/>
  <c r="AB52" i="11"/>
  <c r="AC52" i="11"/>
  <c r="AD52" i="11"/>
  <c r="Z53" i="11"/>
  <c r="AA53" i="11"/>
  <c r="AB53" i="11"/>
  <c r="AC53" i="11"/>
  <c r="AD53" i="11"/>
  <c r="Z54" i="11"/>
  <c r="AA54" i="11"/>
  <c r="AB54" i="11"/>
  <c r="AC54" i="11"/>
  <c r="AD54" i="11"/>
  <c r="Z55" i="11"/>
  <c r="AA55" i="11"/>
  <c r="AB55" i="11"/>
  <c r="AC55" i="11"/>
  <c r="AD55" i="11"/>
  <c r="Z56" i="11"/>
  <c r="AA56" i="11"/>
  <c r="AB56" i="11"/>
  <c r="AC56" i="11"/>
  <c r="AD56" i="11"/>
  <c r="Z57" i="11"/>
  <c r="AA57" i="11"/>
  <c r="AB57" i="11"/>
  <c r="AC57" i="11"/>
  <c r="AD57" i="11"/>
  <c r="Z58" i="11"/>
  <c r="AA58" i="11"/>
  <c r="AB58" i="11"/>
  <c r="AC58" i="11"/>
  <c r="AD58" i="11"/>
  <c r="Z59" i="11"/>
  <c r="AA59" i="11"/>
  <c r="AB59" i="11"/>
  <c r="AC59" i="11"/>
  <c r="AD59" i="11"/>
  <c r="Z60" i="11"/>
  <c r="AA60" i="11"/>
  <c r="AB60" i="11"/>
  <c r="AC60" i="11"/>
  <c r="AD60" i="11"/>
  <c r="Z61" i="11"/>
  <c r="AA61" i="11"/>
  <c r="AB61" i="11"/>
  <c r="AC61" i="11"/>
  <c r="AD61" i="11"/>
  <c r="AA6" i="11"/>
  <c r="AB6" i="11"/>
  <c r="AC6" i="11"/>
  <c r="AD6" i="11"/>
  <c r="Z6" i="11"/>
  <c r="U7" i="11"/>
  <c r="V7" i="11"/>
  <c r="W7" i="11"/>
  <c r="X7" i="11"/>
  <c r="Y7" i="11"/>
  <c r="U8" i="11"/>
  <c r="V8" i="11"/>
  <c r="W8" i="11"/>
  <c r="X8" i="11"/>
  <c r="Y8" i="11"/>
  <c r="U9" i="11"/>
  <c r="V9" i="11"/>
  <c r="W9" i="11"/>
  <c r="X9" i="11"/>
  <c r="Y9" i="11"/>
  <c r="U10" i="11"/>
  <c r="V10" i="11"/>
  <c r="W10" i="11"/>
  <c r="X10" i="11"/>
  <c r="Y10" i="11"/>
  <c r="U11" i="11"/>
  <c r="V11" i="11"/>
  <c r="W11" i="11"/>
  <c r="X11" i="11"/>
  <c r="Y11" i="11"/>
  <c r="U12" i="11"/>
  <c r="V12" i="11"/>
  <c r="W12" i="11"/>
  <c r="X12" i="11"/>
  <c r="Y12" i="11"/>
  <c r="U13" i="11"/>
  <c r="V13" i="11"/>
  <c r="W13" i="11"/>
  <c r="X13" i="11"/>
  <c r="Y13" i="11"/>
  <c r="U14" i="11"/>
  <c r="V14" i="11"/>
  <c r="W14" i="11"/>
  <c r="X14" i="11"/>
  <c r="Y14" i="11"/>
  <c r="U15" i="11"/>
  <c r="V15" i="11"/>
  <c r="W15" i="11"/>
  <c r="X15" i="11"/>
  <c r="Y15" i="11"/>
  <c r="U16" i="11"/>
  <c r="V16" i="11"/>
  <c r="W16" i="11"/>
  <c r="X16" i="11"/>
  <c r="Y16" i="11"/>
  <c r="U17" i="11"/>
  <c r="V17" i="11"/>
  <c r="W17" i="11"/>
  <c r="X17" i="11"/>
  <c r="Y17" i="11"/>
  <c r="U18" i="11"/>
  <c r="V18" i="11"/>
  <c r="W18" i="11"/>
  <c r="X18" i="11"/>
  <c r="Y18" i="11"/>
  <c r="U19" i="11"/>
  <c r="V19" i="11"/>
  <c r="W19" i="11"/>
  <c r="X19" i="11"/>
  <c r="Y19" i="11"/>
  <c r="U20" i="11"/>
  <c r="V20" i="11"/>
  <c r="W20" i="11"/>
  <c r="X20" i="11"/>
  <c r="Y20" i="11"/>
  <c r="U21" i="11"/>
  <c r="V21" i="11"/>
  <c r="W21" i="11"/>
  <c r="X21" i="11"/>
  <c r="Y21" i="11"/>
  <c r="U22" i="11"/>
  <c r="V22" i="11"/>
  <c r="W22" i="11"/>
  <c r="X22" i="11"/>
  <c r="Y22" i="11"/>
  <c r="U23" i="11"/>
  <c r="V23" i="11"/>
  <c r="W23" i="11"/>
  <c r="X23" i="11"/>
  <c r="Y23" i="11"/>
  <c r="U26" i="11"/>
  <c r="V26" i="11"/>
  <c r="W26" i="11"/>
  <c r="X26" i="11"/>
  <c r="Y26" i="11"/>
  <c r="U27" i="11"/>
  <c r="V27" i="11"/>
  <c r="W27" i="11"/>
  <c r="X27" i="11"/>
  <c r="Y27" i="11"/>
  <c r="U28" i="11"/>
  <c r="V28" i="11"/>
  <c r="W28" i="11"/>
  <c r="X28" i="11"/>
  <c r="Y28" i="11"/>
  <c r="U29" i="11"/>
  <c r="V29" i="11"/>
  <c r="W29" i="11"/>
  <c r="X29" i="11"/>
  <c r="Y29" i="11"/>
  <c r="U30" i="11"/>
  <c r="V30" i="11"/>
  <c r="W30" i="11"/>
  <c r="X30" i="11"/>
  <c r="Y30" i="11"/>
  <c r="U31" i="11"/>
  <c r="V31" i="11"/>
  <c r="W31" i="11"/>
  <c r="X31" i="11"/>
  <c r="Y31" i="11"/>
  <c r="U32" i="11"/>
  <c r="V32" i="11"/>
  <c r="W32" i="11"/>
  <c r="X32" i="11"/>
  <c r="Y32" i="11"/>
  <c r="U33" i="11"/>
  <c r="V33" i="11"/>
  <c r="W33" i="11"/>
  <c r="X33" i="11"/>
  <c r="Y33" i="11"/>
  <c r="U34" i="11"/>
  <c r="V34" i="11"/>
  <c r="W34" i="11"/>
  <c r="X34" i="11"/>
  <c r="Y34" i="11"/>
  <c r="U35" i="11"/>
  <c r="V35" i="11"/>
  <c r="W35" i="11"/>
  <c r="X35" i="11"/>
  <c r="Y35" i="11"/>
  <c r="U36" i="11"/>
  <c r="V36" i="11"/>
  <c r="W36" i="11"/>
  <c r="X36" i="11"/>
  <c r="Y36" i="11"/>
  <c r="U41" i="11"/>
  <c r="V41" i="11"/>
  <c r="W41" i="11"/>
  <c r="X41" i="11"/>
  <c r="Y41" i="11"/>
  <c r="U46" i="11"/>
  <c r="V46" i="11"/>
  <c r="W46" i="11"/>
  <c r="X46" i="11"/>
  <c r="Y46" i="11"/>
  <c r="V6" i="11"/>
  <c r="W6" i="11"/>
  <c r="X6" i="11"/>
  <c r="Y6" i="11"/>
  <c r="U6" i="11"/>
  <c r="P7" i="11"/>
  <c r="Q7" i="11"/>
  <c r="R7" i="11"/>
  <c r="S7" i="11"/>
  <c r="T7" i="11"/>
  <c r="P8" i="11"/>
  <c r="Q8" i="11"/>
  <c r="R8" i="11"/>
  <c r="S8" i="11"/>
  <c r="T8" i="11"/>
  <c r="P9" i="11"/>
  <c r="Q9" i="11"/>
  <c r="R9" i="11"/>
  <c r="S9" i="11"/>
  <c r="T9" i="11"/>
  <c r="P10" i="11"/>
  <c r="Q10" i="11"/>
  <c r="R10" i="11"/>
  <c r="S10" i="11"/>
  <c r="T10" i="11"/>
  <c r="P11" i="11"/>
  <c r="Q11" i="11"/>
  <c r="R11" i="11"/>
  <c r="S11" i="11"/>
  <c r="T11" i="11"/>
  <c r="P12" i="11"/>
  <c r="Q12" i="11"/>
  <c r="R12" i="11"/>
  <c r="S12" i="11"/>
  <c r="T12" i="11"/>
  <c r="P13" i="11"/>
  <c r="Q13" i="11"/>
  <c r="R13" i="11"/>
  <c r="S13" i="11"/>
  <c r="T13" i="11"/>
  <c r="P14" i="11"/>
  <c r="Q14" i="11"/>
  <c r="R14" i="11"/>
  <c r="S14" i="11"/>
  <c r="T14" i="11"/>
  <c r="P15" i="11"/>
  <c r="Q15" i="11"/>
  <c r="R15" i="11"/>
  <c r="S15" i="11"/>
  <c r="T15" i="11"/>
  <c r="P16" i="11"/>
  <c r="Q16" i="11"/>
  <c r="R16" i="11"/>
  <c r="S16" i="11"/>
  <c r="T16" i="11"/>
  <c r="P17" i="11"/>
  <c r="Q17" i="11"/>
  <c r="R17" i="11"/>
  <c r="S17" i="11"/>
  <c r="T17" i="11"/>
  <c r="P18" i="11"/>
  <c r="Q18" i="11"/>
  <c r="R18" i="11"/>
  <c r="S18" i="11"/>
  <c r="T18" i="11"/>
  <c r="P19" i="11"/>
  <c r="Q19" i="11"/>
  <c r="R19" i="11"/>
  <c r="S19" i="11"/>
  <c r="T19" i="11"/>
  <c r="P20" i="11"/>
  <c r="Q20" i="11"/>
  <c r="R20" i="11"/>
  <c r="S20" i="11"/>
  <c r="T20" i="11"/>
  <c r="P21" i="11"/>
  <c r="Q21" i="11"/>
  <c r="R21" i="11"/>
  <c r="S21" i="11"/>
  <c r="T21" i="11"/>
  <c r="P22" i="11"/>
  <c r="Q22" i="11"/>
  <c r="R22" i="11"/>
  <c r="S22" i="11"/>
  <c r="T22" i="11"/>
  <c r="P23" i="11"/>
  <c r="Q23" i="11"/>
  <c r="R23" i="11"/>
  <c r="S23" i="11"/>
  <c r="T23" i="11"/>
  <c r="P36" i="11"/>
  <c r="Q36" i="11"/>
  <c r="R36" i="11"/>
  <c r="S36" i="11"/>
  <c r="T36" i="11"/>
  <c r="P37" i="11"/>
  <c r="Q37" i="11"/>
  <c r="R37" i="11"/>
  <c r="S37" i="11"/>
  <c r="T37" i="11"/>
  <c r="P38" i="11"/>
  <c r="Q38" i="11"/>
  <c r="R38" i="11"/>
  <c r="S38" i="11"/>
  <c r="T38" i="11"/>
  <c r="P39" i="11"/>
  <c r="Q39" i="11"/>
  <c r="R39" i="11"/>
  <c r="S39" i="11"/>
  <c r="T39" i="11"/>
  <c r="P40" i="11"/>
  <c r="Q40" i="11"/>
  <c r="R40" i="11"/>
  <c r="S40" i="11"/>
  <c r="T40" i="11"/>
  <c r="P41" i="11"/>
  <c r="Q41" i="11"/>
  <c r="R41" i="11"/>
  <c r="S41" i="11"/>
  <c r="T41" i="11"/>
  <c r="P42" i="11"/>
  <c r="Q42" i="11"/>
  <c r="R42" i="11"/>
  <c r="S42" i="11"/>
  <c r="T42" i="11"/>
  <c r="P43" i="11"/>
  <c r="Q43" i="11"/>
  <c r="R43" i="11"/>
  <c r="S43" i="11"/>
  <c r="T43" i="11"/>
  <c r="P44" i="11"/>
  <c r="Q44" i="11"/>
  <c r="R44" i="11"/>
  <c r="S44" i="11"/>
  <c r="T44" i="11"/>
  <c r="P45" i="11"/>
  <c r="Q45" i="11"/>
  <c r="R45" i="11"/>
  <c r="S45" i="11"/>
  <c r="T45" i="11"/>
  <c r="P46" i="11"/>
  <c r="Q46" i="11"/>
  <c r="R46" i="11"/>
  <c r="S46" i="11"/>
  <c r="T46" i="11"/>
  <c r="P47" i="11"/>
  <c r="Q47" i="11"/>
  <c r="R47" i="11"/>
  <c r="S47" i="11"/>
  <c r="T47" i="11"/>
  <c r="P48" i="11"/>
  <c r="Q48" i="11"/>
  <c r="R48" i="11"/>
  <c r="S48" i="11"/>
  <c r="T48" i="11"/>
  <c r="P49" i="11"/>
  <c r="Q49" i="11"/>
  <c r="R49" i="11"/>
  <c r="S49" i="11"/>
  <c r="T49" i="11"/>
  <c r="P50" i="11"/>
  <c r="Q50" i="11"/>
  <c r="R50" i="11"/>
  <c r="S50" i="11"/>
  <c r="T50" i="11"/>
  <c r="P51" i="11"/>
  <c r="Q51" i="11"/>
  <c r="R51" i="11"/>
  <c r="S51" i="11"/>
  <c r="T51" i="11"/>
  <c r="P52" i="11"/>
  <c r="Q52" i="11"/>
  <c r="R52" i="11"/>
  <c r="S52" i="11"/>
  <c r="T52" i="11"/>
  <c r="P53" i="11"/>
  <c r="Q53" i="11"/>
  <c r="R53" i="11"/>
  <c r="S53" i="11"/>
  <c r="T53" i="11"/>
  <c r="P54" i="11"/>
  <c r="Q54" i="11"/>
  <c r="R54" i="11"/>
  <c r="S54" i="11"/>
  <c r="T54" i="11"/>
  <c r="P55" i="11"/>
  <c r="Q55" i="11"/>
  <c r="R55" i="11"/>
  <c r="S55" i="11"/>
  <c r="T55" i="11"/>
  <c r="P56" i="11"/>
  <c r="Q56" i="11"/>
  <c r="R56" i="11"/>
  <c r="S56" i="11"/>
  <c r="T56" i="11"/>
  <c r="P57" i="11"/>
  <c r="Q57" i="11"/>
  <c r="R57" i="11"/>
  <c r="S57" i="11"/>
  <c r="T57" i="11"/>
  <c r="P58" i="11"/>
  <c r="Q58" i="11"/>
  <c r="R58" i="11"/>
  <c r="S58" i="11"/>
  <c r="T58" i="11"/>
  <c r="P59" i="11"/>
  <c r="Q59" i="11"/>
  <c r="R59" i="11"/>
  <c r="S59" i="11"/>
  <c r="T59" i="11"/>
  <c r="P60" i="11"/>
  <c r="Q60" i="11"/>
  <c r="R60" i="11"/>
  <c r="S60" i="11"/>
  <c r="T60" i="11"/>
  <c r="P61" i="11"/>
  <c r="Q61" i="11"/>
  <c r="R61" i="11"/>
  <c r="S61" i="11"/>
  <c r="T61" i="11"/>
  <c r="Q6" i="11"/>
  <c r="R6" i="11"/>
  <c r="S6" i="11"/>
  <c r="T6" i="11"/>
  <c r="P6" i="11"/>
  <c r="K7" i="11"/>
  <c r="L7" i="11"/>
  <c r="M7" i="11"/>
  <c r="N7" i="11"/>
  <c r="O7" i="11"/>
  <c r="K8" i="11"/>
  <c r="L8" i="11"/>
  <c r="M8" i="11"/>
  <c r="N8" i="11"/>
  <c r="O8" i="11"/>
  <c r="K9" i="11"/>
  <c r="L9" i="11"/>
  <c r="M9" i="11"/>
  <c r="N9" i="11"/>
  <c r="O9" i="11"/>
  <c r="K10" i="11"/>
  <c r="L10" i="11"/>
  <c r="M10" i="11"/>
  <c r="N10" i="11"/>
  <c r="O10" i="11"/>
  <c r="K11" i="11"/>
  <c r="L11" i="11"/>
  <c r="M11" i="11"/>
  <c r="N11" i="11"/>
  <c r="O11" i="11"/>
  <c r="K12" i="11"/>
  <c r="L12" i="11"/>
  <c r="M12" i="11"/>
  <c r="N12" i="11"/>
  <c r="O12" i="11"/>
  <c r="K13" i="11"/>
  <c r="L13" i="11"/>
  <c r="M13" i="11"/>
  <c r="N13" i="11"/>
  <c r="O13" i="11"/>
  <c r="K14" i="11"/>
  <c r="L14" i="11"/>
  <c r="M14" i="11"/>
  <c r="N14" i="11"/>
  <c r="O14" i="11"/>
  <c r="K15" i="11"/>
  <c r="L15" i="11"/>
  <c r="M15" i="11"/>
  <c r="N15" i="11"/>
  <c r="O15" i="11"/>
  <c r="K16" i="11"/>
  <c r="L16" i="11"/>
  <c r="M16" i="11"/>
  <c r="N16" i="11"/>
  <c r="O16" i="11"/>
  <c r="K17" i="11"/>
  <c r="L17" i="11"/>
  <c r="M17" i="11"/>
  <c r="N17" i="11"/>
  <c r="O17" i="11"/>
  <c r="K18" i="11"/>
  <c r="L18" i="11"/>
  <c r="M18" i="11"/>
  <c r="N18" i="11"/>
  <c r="O18" i="11"/>
  <c r="K19" i="11"/>
  <c r="L19" i="11"/>
  <c r="M19" i="11"/>
  <c r="N19" i="11"/>
  <c r="O19" i="11"/>
  <c r="K20" i="11"/>
  <c r="L20" i="11"/>
  <c r="M20" i="11"/>
  <c r="N20" i="11"/>
  <c r="O20" i="11"/>
  <c r="K21" i="11"/>
  <c r="L21" i="11"/>
  <c r="M21" i="11"/>
  <c r="N21" i="11"/>
  <c r="O21" i="11"/>
  <c r="K22" i="11"/>
  <c r="L22" i="11"/>
  <c r="M22" i="11"/>
  <c r="N22" i="11"/>
  <c r="O22" i="11"/>
  <c r="K23" i="11"/>
  <c r="L23" i="11"/>
  <c r="M23" i="11"/>
  <c r="N23" i="11"/>
  <c r="O23" i="11"/>
  <c r="K26" i="11"/>
  <c r="L26" i="11"/>
  <c r="M26" i="11"/>
  <c r="N26" i="11"/>
  <c r="O26" i="11"/>
  <c r="K27" i="11"/>
  <c r="L27" i="11"/>
  <c r="M27" i="11"/>
  <c r="N27" i="11"/>
  <c r="O27" i="11"/>
  <c r="K28" i="11"/>
  <c r="L28" i="11"/>
  <c r="M28" i="11"/>
  <c r="N28" i="11"/>
  <c r="O28" i="11"/>
  <c r="K29" i="11"/>
  <c r="L29" i="11"/>
  <c r="M29" i="11"/>
  <c r="N29" i="11"/>
  <c r="O29" i="11"/>
  <c r="K30" i="11"/>
  <c r="L30" i="11"/>
  <c r="M30" i="11"/>
  <c r="N30" i="11"/>
  <c r="O30" i="11"/>
  <c r="K31" i="11"/>
  <c r="L31" i="11"/>
  <c r="M31" i="11"/>
  <c r="N31" i="11"/>
  <c r="O31" i="11"/>
  <c r="K32" i="11"/>
  <c r="L32" i="11"/>
  <c r="M32" i="11"/>
  <c r="N32" i="11"/>
  <c r="O32" i="11"/>
  <c r="K33" i="11"/>
  <c r="L33" i="11"/>
  <c r="M33" i="11"/>
  <c r="N33" i="11"/>
  <c r="O33" i="11"/>
  <c r="K34" i="11"/>
  <c r="L34" i="11"/>
  <c r="M34" i="11"/>
  <c r="N34" i="11"/>
  <c r="O34" i="11"/>
  <c r="K35" i="11"/>
  <c r="L35" i="11"/>
  <c r="M35" i="11"/>
  <c r="N35" i="11"/>
  <c r="O35" i="11"/>
  <c r="K36" i="11"/>
  <c r="L36" i="11"/>
  <c r="M36" i="11"/>
  <c r="N36" i="11"/>
  <c r="O36" i="11"/>
  <c r="K37" i="11"/>
  <c r="L37" i="11"/>
  <c r="M37" i="11"/>
  <c r="N37" i="11"/>
  <c r="O37" i="11"/>
  <c r="K38" i="11"/>
  <c r="L38" i="11"/>
  <c r="M38" i="11"/>
  <c r="N38" i="11"/>
  <c r="O38" i="11"/>
  <c r="K39" i="11"/>
  <c r="L39" i="11"/>
  <c r="M39" i="11"/>
  <c r="N39" i="11"/>
  <c r="O39" i="11"/>
  <c r="K40" i="11"/>
  <c r="L40" i="11"/>
  <c r="M40" i="11"/>
  <c r="N40" i="11"/>
  <c r="O40" i="11"/>
  <c r="K41" i="11"/>
  <c r="L41" i="11"/>
  <c r="M41" i="11"/>
  <c r="N41" i="11"/>
  <c r="O41" i="11"/>
  <c r="K42" i="11"/>
  <c r="K46" i="11"/>
  <c r="L46" i="11"/>
  <c r="M46" i="11"/>
  <c r="N46" i="11"/>
  <c r="O46" i="11"/>
  <c r="K47" i="11"/>
  <c r="L47" i="11"/>
  <c r="M47" i="11"/>
  <c r="N47" i="11"/>
  <c r="O47" i="11"/>
  <c r="K51" i="11"/>
  <c r="L51" i="11"/>
  <c r="M51" i="11"/>
  <c r="N51" i="11"/>
  <c r="O51" i="11"/>
  <c r="L6" i="11"/>
  <c r="M6" i="11"/>
  <c r="N6" i="11"/>
  <c r="O6" i="11"/>
  <c r="K6" i="11"/>
  <c r="B7" i="11"/>
  <c r="C7" i="11"/>
  <c r="D7" i="11"/>
  <c r="E7" i="11"/>
  <c r="F7" i="11"/>
  <c r="G7" i="11"/>
  <c r="H7" i="11"/>
  <c r="I7" i="11"/>
  <c r="J7" i="11"/>
  <c r="B8" i="11"/>
  <c r="C8" i="11"/>
  <c r="D8" i="11"/>
  <c r="E8" i="11"/>
  <c r="F8" i="11"/>
  <c r="G8" i="11"/>
  <c r="H8" i="11"/>
  <c r="I8" i="11"/>
  <c r="J8" i="11"/>
  <c r="B9" i="11"/>
  <c r="C9" i="11"/>
  <c r="D9" i="11"/>
  <c r="E9" i="11"/>
  <c r="F9" i="11"/>
  <c r="G9" i="11"/>
  <c r="H9" i="11"/>
  <c r="I9" i="11"/>
  <c r="J9" i="11"/>
  <c r="B10" i="11"/>
  <c r="C10" i="11"/>
  <c r="D10" i="11"/>
  <c r="E10" i="11"/>
  <c r="F10" i="11"/>
  <c r="G10" i="11"/>
  <c r="H10" i="11"/>
  <c r="I10" i="11"/>
  <c r="J10" i="11"/>
  <c r="B11" i="11"/>
  <c r="C11" i="11"/>
  <c r="D11" i="11"/>
  <c r="E11" i="11"/>
  <c r="F11" i="11"/>
  <c r="G11" i="11"/>
  <c r="H11" i="11"/>
  <c r="I11" i="11"/>
  <c r="J11" i="11"/>
  <c r="B12" i="11"/>
  <c r="C12" i="11"/>
  <c r="D12" i="11"/>
  <c r="E12" i="11"/>
  <c r="F12" i="11"/>
  <c r="G12" i="11"/>
  <c r="H12" i="11"/>
  <c r="I12" i="11"/>
  <c r="J12" i="11"/>
  <c r="B13" i="11"/>
  <c r="C13" i="11"/>
  <c r="D13" i="11"/>
  <c r="E13" i="11"/>
  <c r="F13" i="11"/>
  <c r="G13" i="11"/>
  <c r="H13" i="11"/>
  <c r="I13" i="11"/>
  <c r="J13" i="11"/>
  <c r="B14" i="11"/>
  <c r="C14" i="11"/>
  <c r="D14" i="11"/>
  <c r="E14" i="11"/>
  <c r="F14" i="11"/>
  <c r="G14" i="11"/>
  <c r="H14" i="11"/>
  <c r="I14" i="11"/>
  <c r="J14" i="11"/>
  <c r="B15" i="11"/>
  <c r="C15" i="11"/>
  <c r="D15" i="11"/>
  <c r="E15" i="11"/>
  <c r="F15" i="11"/>
  <c r="G15" i="11"/>
  <c r="H15" i="11"/>
  <c r="I15" i="11"/>
  <c r="J15" i="11"/>
  <c r="B16" i="11"/>
  <c r="C16" i="11"/>
  <c r="D16" i="11"/>
  <c r="E16" i="11"/>
  <c r="F16" i="11"/>
  <c r="G16" i="11"/>
  <c r="H16" i="11"/>
  <c r="I16" i="11"/>
  <c r="J16" i="11"/>
  <c r="B17" i="11"/>
  <c r="C17" i="11"/>
  <c r="D17" i="11"/>
  <c r="E17" i="11"/>
  <c r="F17" i="11"/>
  <c r="G17" i="11"/>
  <c r="H17" i="11"/>
  <c r="I17" i="11"/>
  <c r="J17" i="11"/>
  <c r="B18" i="11"/>
  <c r="C18" i="11"/>
  <c r="D18" i="11"/>
  <c r="E18" i="11"/>
  <c r="F18" i="11"/>
  <c r="G18" i="11"/>
  <c r="H18" i="11"/>
  <c r="I18" i="11"/>
  <c r="J18" i="11"/>
  <c r="B19" i="11"/>
  <c r="C19" i="11"/>
  <c r="D19" i="11"/>
  <c r="E19" i="11"/>
  <c r="F19" i="11"/>
  <c r="G19" i="11"/>
  <c r="H19" i="11"/>
  <c r="I19" i="11"/>
  <c r="J19" i="11"/>
  <c r="B21" i="11"/>
  <c r="C21" i="11"/>
  <c r="D21" i="11"/>
  <c r="E21" i="11"/>
  <c r="F21" i="11"/>
  <c r="G21" i="11"/>
  <c r="H21" i="11"/>
  <c r="I21" i="11"/>
  <c r="J21" i="11"/>
  <c r="B22" i="11"/>
  <c r="C22" i="11"/>
  <c r="D22" i="11"/>
  <c r="E22" i="11"/>
  <c r="F22" i="11"/>
  <c r="G22" i="11"/>
  <c r="H22" i="11"/>
  <c r="I22" i="11"/>
  <c r="J22" i="11"/>
  <c r="B23" i="11"/>
  <c r="C23" i="11"/>
  <c r="D23" i="11"/>
  <c r="E23" i="11"/>
  <c r="F23" i="11"/>
  <c r="G23" i="11"/>
  <c r="H23" i="11"/>
  <c r="I23" i="11"/>
  <c r="J23" i="11"/>
  <c r="C6" i="11"/>
  <c r="D6" i="11"/>
  <c r="E6" i="11"/>
  <c r="F6" i="11"/>
  <c r="G6" i="11"/>
  <c r="H6" i="11"/>
  <c r="I6" i="11"/>
  <c r="J6" i="11"/>
  <c r="B6" i="11"/>
  <c r="K7" i="10"/>
  <c r="L7" i="10"/>
  <c r="M7" i="10"/>
  <c r="N7" i="10"/>
  <c r="O7" i="10"/>
  <c r="K8" i="10"/>
  <c r="L8" i="10"/>
  <c r="M8" i="10"/>
  <c r="N8" i="10"/>
  <c r="O8" i="10"/>
  <c r="K9" i="10"/>
  <c r="L9" i="10"/>
  <c r="M9" i="10"/>
  <c r="N9" i="10"/>
  <c r="O9" i="10"/>
  <c r="K10" i="10"/>
  <c r="L10" i="10"/>
  <c r="M10" i="10"/>
  <c r="N10" i="10"/>
  <c r="O10" i="10"/>
  <c r="K11" i="10"/>
  <c r="L11" i="10"/>
  <c r="M11" i="10"/>
  <c r="N11" i="10"/>
  <c r="O11" i="10"/>
  <c r="K12" i="10"/>
  <c r="L12" i="10"/>
  <c r="M12" i="10"/>
  <c r="N12" i="10"/>
  <c r="O12" i="10"/>
  <c r="K13" i="10"/>
  <c r="L13" i="10"/>
  <c r="M13" i="10"/>
  <c r="N13" i="10"/>
  <c r="O13" i="10"/>
  <c r="K14" i="10"/>
  <c r="L14" i="10"/>
  <c r="M14" i="10"/>
  <c r="N14" i="10"/>
  <c r="O14" i="10"/>
  <c r="K15" i="10"/>
  <c r="L15" i="10"/>
  <c r="M15" i="10"/>
  <c r="N15" i="10"/>
  <c r="O15" i="10"/>
  <c r="K16" i="10"/>
  <c r="L16" i="10"/>
  <c r="M16" i="10"/>
  <c r="N16" i="10"/>
  <c r="O16" i="10"/>
  <c r="K17" i="10"/>
  <c r="L17" i="10"/>
  <c r="M17" i="10"/>
  <c r="N17" i="10"/>
  <c r="O17" i="10"/>
  <c r="K18" i="10"/>
  <c r="L18" i="10"/>
  <c r="M18" i="10"/>
  <c r="N18" i="10"/>
  <c r="O18" i="10"/>
  <c r="K19" i="10"/>
  <c r="L19" i="10"/>
  <c r="M19" i="10"/>
  <c r="N19" i="10"/>
  <c r="O19" i="10"/>
  <c r="K20" i="10"/>
  <c r="L20" i="10"/>
  <c r="M20" i="10"/>
  <c r="N20" i="10"/>
  <c r="O20" i="10"/>
  <c r="K21" i="10"/>
  <c r="L21" i="10"/>
  <c r="M21" i="10"/>
  <c r="N21" i="10"/>
  <c r="O21" i="10"/>
  <c r="K22" i="10"/>
  <c r="L22" i="10"/>
  <c r="M22" i="10"/>
  <c r="N22" i="10"/>
  <c r="O22" i="10"/>
  <c r="K23" i="10"/>
  <c r="L23" i="10"/>
  <c r="M23" i="10"/>
  <c r="N23" i="10"/>
  <c r="O23" i="10"/>
  <c r="K26" i="10"/>
  <c r="L26" i="10"/>
  <c r="M26" i="10"/>
  <c r="N26" i="10"/>
  <c r="O26" i="10"/>
  <c r="K27" i="10"/>
  <c r="L27" i="10"/>
  <c r="M27" i="10"/>
  <c r="N27" i="10"/>
  <c r="O27" i="10"/>
  <c r="K28" i="10"/>
  <c r="L28" i="10"/>
  <c r="M28" i="10"/>
  <c r="N28" i="10"/>
  <c r="O28" i="10"/>
  <c r="K29" i="10"/>
  <c r="L29" i="10"/>
  <c r="M29" i="10"/>
  <c r="N29" i="10"/>
  <c r="O29" i="10"/>
  <c r="K30" i="10"/>
  <c r="L30" i="10"/>
  <c r="M30" i="10"/>
  <c r="N30" i="10"/>
  <c r="O30" i="10"/>
  <c r="K31" i="10"/>
  <c r="L31" i="10"/>
  <c r="M31" i="10"/>
  <c r="N31" i="10"/>
  <c r="O31" i="10"/>
  <c r="K32" i="10"/>
  <c r="L32" i="10"/>
  <c r="M32" i="10"/>
  <c r="N32" i="10"/>
  <c r="O32" i="10"/>
  <c r="K33" i="10"/>
  <c r="L33" i="10"/>
  <c r="M33" i="10"/>
  <c r="N33" i="10"/>
  <c r="O33" i="10"/>
  <c r="K34" i="10"/>
  <c r="L34" i="10"/>
  <c r="M34" i="10"/>
  <c r="N34" i="10"/>
  <c r="O34" i="10"/>
  <c r="K35" i="10"/>
  <c r="L35" i="10"/>
  <c r="M35" i="10"/>
  <c r="N35" i="10"/>
  <c r="O35" i="10"/>
  <c r="K36" i="10"/>
  <c r="L36" i="10"/>
  <c r="M36" i="10"/>
  <c r="N36" i="10"/>
  <c r="O36" i="10"/>
  <c r="K37" i="10"/>
  <c r="L37" i="10"/>
  <c r="M37" i="10"/>
  <c r="N37" i="10"/>
  <c r="O37" i="10"/>
  <c r="K38" i="10"/>
  <c r="L38" i="10"/>
  <c r="M38" i="10"/>
  <c r="N38" i="10"/>
  <c r="O38" i="10"/>
  <c r="K39" i="10"/>
  <c r="L39" i="10"/>
  <c r="M39" i="10"/>
  <c r="N39" i="10"/>
  <c r="O39" i="10"/>
  <c r="K40" i="10"/>
  <c r="L40" i="10"/>
  <c r="M40" i="10"/>
  <c r="N40" i="10"/>
  <c r="O40" i="10"/>
  <c r="K41" i="10"/>
  <c r="L41" i="10"/>
  <c r="M41" i="10"/>
  <c r="N41" i="10"/>
  <c r="O41" i="10"/>
  <c r="K42" i="10"/>
  <c r="K46" i="10"/>
  <c r="L46" i="10"/>
  <c r="M46" i="10"/>
  <c r="N46" i="10"/>
  <c r="O46" i="10"/>
  <c r="K47" i="10"/>
  <c r="L47" i="10"/>
  <c r="M47" i="10"/>
  <c r="N47" i="10"/>
  <c r="O47" i="10"/>
  <c r="K51" i="10"/>
  <c r="L51" i="10"/>
  <c r="M51" i="10"/>
  <c r="N51" i="10"/>
  <c r="O51" i="10"/>
  <c r="L6" i="10"/>
  <c r="M6" i="10"/>
  <c r="N6" i="10"/>
  <c r="O6" i="10"/>
  <c r="AG24" i="19" l="1"/>
  <c r="BG6" i="7"/>
  <c r="V25" i="15"/>
  <c r="V26" i="6"/>
  <c r="V25" i="14"/>
  <c r="AT25" i="15"/>
  <c r="AT25" i="14"/>
  <c r="X27" i="6"/>
  <c r="X26" i="14"/>
  <c r="X26" i="15"/>
  <c r="AX25" i="15"/>
  <c r="AX25" i="14"/>
  <c r="Y25" i="6"/>
  <c r="X25" i="15"/>
  <c r="X25" i="14"/>
  <c r="AU25" i="14"/>
  <c r="AU25" i="15"/>
  <c r="W26" i="6"/>
  <c r="W25" i="14"/>
  <c r="W25" i="15"/>
  <c r="AV25" i="15"/>
  <c r="AV25" i="14"/>
  <c r="U28" i="6"/>
  <c r="U27" i="14"/>
  <c r="U27" i="15"/>
  <c r="X25" i="13"/>
  <c r="X25" i="12"/>
  <c r="P25" i="13"/>
  <c r="P25" i="12"/>
  <c r="N24" i="13"/>
  <c r="N24" i="12"/>
  <c r="N25" i="2"/>
  <c r="T24" i="13"/>
  <c r="T24" i="12"/>
  <c r="T25" i="2"/>
  <c r="W24" i="13"/>
  <c r="W24" i="12"/>
  <c r="AM25" i="13"/>
  <c r="AM25" i="12"/>
  <c r="M24" i="13"/>
  <c r="M24" i="12"/>
  <c r="M25" i="2"/>
  <c r="S24" i="13"/>
  <c r="S24" i="12"/>
  <c r="S25" i="2"/>
  <c r="V25" i="2"/>
  <c r="V24" i="12"/>
  <c r="V24" i="13"/>
  <c r="K24" i="13"/>
  <c r="K24" i="12"/>
  <c r="L24" i="13"/>
  <c r="L24" i="12"/>
  <c r="L25" i="2"/>
  <c r="R24" i="12"/>
  <c r="R24" i="13"/>
  <c r="R25" i="2"/>
  <c r="U25" i="2"/>
  <c r="U24" i="13"/>
  <c r="U24" i="12"/>
  <c r="O24" i="13"/>
  <c r="O24" i="12"/>
  <c r="O25" i="2"/>
  <c r="K25" i="2"/>
  <c r="P24" i="13"/>
  <c r="P24" i="12"/>
  <c r="Q24" i="13"/>
  <c r="Q24" i="12"/>
  <c r="Q25" i="2"/>
  <c r="X24" i="13"/>
  <c r="X24" i="12"/>
  <c r="W25" i="2"/>
  <c r="B24" i="12"/>
  <c r="E25" i="12"/>
  <c r="B25" i="12" s="1"/>
  <c r="AX24" i="24"/>
  <c r="AX24" i="25"/>
  <c r="AX24" i="9"/>
  <c r="AU25" i="24"/>
  <c r="AU25" i="25"/>
  <c r="AU25" i="9"/>
  <c r="AV25" i="24"/>
  <c r="AV25" i="25"/>
  <c r="AV25" i="9"/>
  <c r="AW25" i="24"/>
  <c r="AW25" i="25"/>
  <c r="AW25" i="9"/>
  <c r="BB25" i="20"/>
  <c r="J81" i="19"/>
  <c r="AF24" i="19"/>
  <c r="AI24" i="19" s="1"/>
  <c r="AI27" i="19"/>
  <c r="AC48" i="19"/>
  <c r="AC53" i="19"/>
  <c r="J115" i="19"/>
  <c r="AF43" i="19"/>
  <c r="AG38" i="19"/>
  <c r="AF33" i="19"/>
  <c r="AC33" i="19"/>
  <c r="J85" i="19"/>
  <c r="AG28" i="19"/>
  <c r="AI28" i="19" s="1"/>
  <c r="AI37" i="19"/>
  <c r="BB39" i="20"/>
  <c r="BB34" i="20"/>
  <c r="J108" i="20"/>
  <c r="B52" i="20"/>
  <c r="AU51" i="20"/>
  <c r="AU40" i="20"/>
  <c r="BA45" i="20"/>
  <c r="AZ45" i="20"/>
  <c r="J102" i="20"/>
  <c r="AU45" i="20"/>
  <c r="AY45" i="20"/>
  <c r="AX45" i="20"/>
  <c r="BB43" i="20"/>
  <c r="J97" i="20"/>
  <c r="AY44" i="20"/>
  <c r="AU44" i="20"/>
  <c r="AZ44" i="20"/>
  <c r="AX44" i="20"/>
  <c r="J101" i="20"/>
  <c r="BA44" i="20"/>
  <c r="AX40" i="20"/>
  <c r="BB40" i="20" s="1"/>
  <c r="BB30" i="20"/>
  <c r="BA35" i="20"/>
  <c r="BB35" i="20" s="1"/>
  <c r="B35" i="19"/>
  <c r="I34" i="19"/>
  <c r="J91" i="19" s="1"/>
  <c r="I54" i="19"/>
  <c r="J111" i="19" s="1"/>
  <c r="AF38" i="19"/>
  <c r="AI38" i="19" s="1"/>
  <c r="I59" i="19"/>
  <c r="J116" i="19" s="1"/>
  <c r="B45" i="19"/>
  <c r="I44" i="19"/>
  <c r="J101" i="19" s="1"/>
  <c r="AC44" i="19"/>
  <c r="I49" i="19"/>
  <c r="J106" i="19" s="1"/>
  <c r="AC24" i="19"/>
  <c r="AG33" i="19"/>
  <c r="AI33" i="19" s="1"/>
  <c r="AC38" i="19"/>
  <c r="AC28" i="19"/>
  <c r="AG43" i="19"/>
  <c r="AI43" i="19" s="1"/>
  <c r="B40" i="19"/>
  <c r="I39" i="19"/>
  <c r="AC39" i="19" s="1"/>
  <c r="I25" i="19"/>
  <c r="B30" i="19"/>
  <c r="I29" i="19"/>
  <c r="J86" i="19" s="1"/>
  <c r="AC43" i="19"/>
  <c r="AY7" i="10"/>
  <c r="AZ7" i="10"/>
  <c r="BA7" i="10"/>
  <c r="BB7" i="10"/>
  <c r="BC7" i="10"/>
  <c r="AY8" i="10"/>
  <c r="AZ8" i="10"/>
  <c r="BA8" i="10"/>
  <c r="BB8" i="10"/>
  <c r="BC8" i="10"/>
  <c r="AY9" i="10"/>
  <c r="AZ9" i="10"/>
  <c r="BA9" i="10"/>
  <c r="BB9" i="10"/>
  <c r="BC9" i="10"/>
  <c r="AY10" i="10"/>
  <c r="AZ10" i="10"/>
  <c r="BA10" i="10"/>
  <c r="BB10" i="10"/>
  <c r="BC10" i="10"/>
  <c r="AY11" i="10"/>
  <c r="AZ11" i="10"/>
  <c r="BA11" i="10"/>
  <c r="BB11" i="10"/>
  <c r="BC11" i="10"/>
  <c r="AY12" i="10"/>
  <c r="AZ12" i="10"/>
  <c r="BA12" i="10"/>
  <c r="BB12" i="10"/>
  <c r="BC12" i="10"/>
  <c r="AY13" i="10"/>
  <c r="AZ13" i="10"/>
  <c r="BA13" i="10"/>
  <c r="BB13" i="10"/>
  <c r="BC13" i="10"/>
  <c r="AY14" i="10"/>
  <c r="AZ14" i="10"/>
  <c r="BA14" i="10"/>
  <c r="BB14" i="10"/>
  <c r="BC14" i="10"/>
  <c r="AY15" i="10"/>
  <c r="AZ15" i="10"/>
  <c r="BA15" i="10"/>
  <c r="BB15" i="10"/>
  <c r="BC15" i="10"/>
  <c r="AY16" i="10"/>
  <c r="AZ16" i="10"/>
  <c r="BA16" i="10"/>
  <c r="BB16" i="10"/>
  <c r="BC16" i="10"/>
  <c r="AY17" i="10"/>
  <c r="AZ17" i="10"/>
  <c r="BA17" i="10"/>
  <c r="BB17" i="10"/>
  <c r="BC17" i="10"/>
  <c r="AY18" i="10"/>
  <c r="AZ18" i="10"/>
  <c r="BA18" i="10"/>
  <c r="BB18" i="10"/>
  <c r="BC18" i="10"/>
  <c r="AY19" i="10"/>
  <c r="AZ19" i="10"/>
  <c r="BA19" i="10"/>
  <c r="BB19" i="10"/>
  <c r="BC19" i="10"/>
  <c r="AY20" i="10"/>
  <c r="AZ20" i="10"/>
  <c r="BA20" i="10"/>
  <c r="BB20" i="10"/>
  <c r="BC20" i="10"/>
  <c r="AY21" i="10"/>
  <c r="AZ21" i="10"/>
  <c r="BA21" i="10"/>
  <c r="BB21" i="10"/>
  <c r="BC21" i="10"/>
  <c r="AY22" i="10"/>
  <c r="AZ22" i="10"/>
  <c r="BA22" i="10"/>
  <c r="BB22" i="10"/>
  <c r="BC22" i="10"/>
  <c r="AY23" i="10"/>
  <c r="AZ23" i="10"/>
  <c r="BA23" i="10"/>
  <c r="BB23" i="10"/>
  <c r="BC23" i="10"/>
  <c r="AY24" i="10"/>
  <c r="AZ24" i="10"/>
  <c r="BA24" i="10"/>
  <c r="BB24" i="10"/>
  <c r="BC24" i="10"/>
  <c r="AY25" i="10"/>
  <c r="AZ25" i="10"/>
  <c r="BA25" i="10"/>
  <c r="BB25" i="10"/>
  <c r="BC25" i="10"/>
  <c r="AY26" i="10"/>
  <c r="AZ26" i="10"/>
  <c r="BA26" i="10"/>
  <c r="BB26" i="10"/>
  <c r="BC26" i="10"/>
  <c r="AY27" i="10"/>
  <c r="AZ27" i="10"/>
  <c r="BA27" i="10"/>
  <c r="BB27" i="10"/>
  <c r="BC27" i="10"/>
  <c r="AY28" i="10"/>
  <c r="AZ28" i="10"/>
  <c r="BA28" i="10"/>
  <c r="BB28" i="10"/>
  <c r="BC28" i="10"/>
  <c r="AY29" i="10"/>
  <c r="AZ29" i="10"/>
  <c r="BA29" i="10"/>
  <c r="BB29" i="10"/>
  <c r="BC29" i="10"/>
  <c r="AY30" i="10"/>
  <c r="AZ30" i="10"/>
  <c r="BA30" i="10"/>
  <c r="BB30" i="10"/>
  <c r="BC30" i="10"/>
  <c r="AY31" i="10"/>
  <c r="AZ31" i="10"/>
  <c r="BA31" i="10"/>
  <c r="BB31" i="10"/>
  <c r="BC31" i="10"/>
  <c r="AY32" i="10"/>
  <c r="AZ32" i="10"/>
  <c r="BA32" i="10"/>
  <c r="BB32" i="10"/>
  <c r="BC32" i="10"/>
  <c r="AY33" i="10"/>
  <c r="AZ33" i="10"/>
  <c r="BA33" i="10"/>
  <c r="BB33" i="10"/>
  <c r="BC33" i="10"/>
  <c r="AY34" i="10"/>
  <c r="AZ34" i="10"/>
  <c r="BA34" i="10"/>
  <c r="BB34" i="10"/>
  <c r="BC34" i="10"/>
  <c r="AY35" i="10"/>
  <c r="AZ35" i="10"/>
  <c r="BA35" i="10"/>
  <c r="BB35" i="10"/>
  <c r="BC35" i="10"/>
  <c r="AY36" i="10"/>
  <c r="AZ36" i="10"/>
  <c r="BA36" i="10"/>
  <c r="BB36" i="10"/>
  <c r="BC36" i="10"/>
  <c r="AY37" i="10"/>
  <c r="AZ37" i="10"/>
  <c r="BA37" i="10"/>
  <c r="BB37" i="10"/>
  <c r="BC37" i="10"/>
  <c r="AY38" i="10"/>
  <c r="AZ38" i="10"/>
  <c r="BA38" i="10"/>
  <c r="BB38" i="10"/>
  <c r="BC38" i="10"/>
  <c r="AY39" i="10"/>
  <c r="AZ39" i="10"/>
  <c r="BA39" i="10"/>
  <c r="BB39" i="10"/>
  <c r="BC39" i="10"/>
  <c r="AY40" i="10"/>
  <c r="AZ40" i="10"/>
  <c r="BA40" i="10"/>
  <c r="BB40" i="10"/>
  <c r="BC40" i="10"/>
  <c r="AY41" i="10"/>
  <c r="AZ41" i="10"/>
  <c r="BA41" i="10"/>
  <c r="BB41" i="10"/>
  <c r="BC41" i="10"/>
  <c r="AY42" i="10"/>
  <c r="AZ42" i="10"/>
  <c r="BA42" i="10"/>
  <c r="BB42" i="10"/>
  <c r="BC42" i="10"/>
  <c r="AY43" i="10"/>
  <c r="AZ43" i="10"/>
  <c r="BA43" i="10"/>
  <c r="BB43" i="10"/>
  <c r="BC43" i="10"/>
  <c r="AY44" i="10"/>
  <c r="AZ44" i="10"/>
  <c r="BA44" i="10"/>
  <c r="BB44" i="10"/>
  <c r="BC44" i="10"/>
  <c r="AY45" i="10"/>
  <c r="AZ45" i="10"/>
  <c r="BA45" i="10"/>
  <c r="BB45" i="10"/>
  <c r="BC45" i="10"/>
  <c r="AY46" i="10"/>
  <c r="AZ46" i="10"/>
  <c r="BA46" i="10"/>
  <c r="BB46" i="10"/>
  <c r="BC46" i="10"/>
  <c r="AY47" i="10"/>
  <c r="AZ47" i="10"/>
  <c r="BA47" i="10"/>
  <c r="BB47" i="10"/>
  <c r="BC47" i="10"/>
  <c r="AY48" i="10"/>
  <c r="AZ48" i="10"/>
  <c r="BA48" i="10"/>
  <c r="BB48" i="10"/>
  <c r="BC48" i="10"/>
  <c r="AY49" i="10"/>
  <c r="AZ49" i="10"/>
  <c r="BA49" i="10"/>
  <c r="BB49" i="10"/>
  <c r="BC49" i="10"/>
  <c r="AY50" i="10"/>
  <c r="AZ50" i="10"/>
  <c r="BA50" i="10"/>
  <c r="BB50" i="10"/>
  <c r="BC50" i="10"/>
  <c r="AY51" i="10"/>
  <c r="AZ51" i="10"/>
  <c r="BA51" i="10"/>
  <c r="BB51" i="10"/>
  <c r="BC51" i="10"/>
  <c r="AY52" i="10"/>
  <c r="AZ52" i="10"/>
  <c r="BA52" i="10"/>
  <c r="BB52" i="10"/>
  <c r="BC52" i="10"/>
  <c r="AY53" i="10"/>
  <c r="AZ53" i="10"/>
  <c r="BA53" i="10"/>
  <c r="BB53" i="10"/>
  <c r="BC53" i="10"/>
  <c r="AY54" i="10"/>
  <c r="AZ54" i="10"/>
  <c r="BA54" i="10"/>
  <c r="BB54" i="10"/>
  <c r="BC54" i="10"/>
  <c r="AY55" i="10"/>
  <c r="AZ55" i="10"/>
  <c r="BA55" i="10"/>
  <c r="BB55" i="10"/>
  <c r="BC55" i="10"/>
  <c r="AY56" i="10"/>
  <c r="AZ56" i="10"/>
  <c r="BA56" i="10"/>
  <c r="BB56" i="10"/>
  <c r="BC56" i="10"/>
  <c r="AY57" i="10"/>
  <c r="AZ57" i="10"/>
  <c r="BA57" i="10"/>
  <c r="BB57" i="10"/>
  <c r="BC57" i="10"/>
  <c r="AY58" i="10"/>
  <c r="AZ58" i="10"/>
  <c r="BA58" i="10"/>
  <c r="BB58" i="10"/>
  <c r="BC58" i="10"/>
  <c r="AY59" i="10"/>
  <c r="AZ59" i="10"/>
  <c r="BA59" i="10"/>
  <c r="BB59" i="10"/>
  <c r="BC59" i="10"/>
  <c r="AY60" i="10"/>
  <c r="AZ60" i="10"/>
  <c r="BA60" i="10"/>
  <c r="BB60" i="10"/>
  <c r="BC60" i="10"/>
  <c r="AY61" i="10"/>
  <c r="AZ61" i="10"/>
  <c r="BA61" i="10"/>
  <c r="BB61" i="10"/>
  <c r="BC61" i="10"/>
  <c r="AZ6" i="10"/>
  <c r="BA6" i="10"/>
  <c r="BB6" i="10"/>
  <c r="BC6" i="10"/>
  <c r="AY6" i="10"/>
  <c r="AT7" i="10"/>
  <c r="AU7" i="10"/>
  <c r="AV7" i="10"/>
  <c r="AW7" i="10"/>
  <c r="AX7" i="10"/>
  <c r="AT8" i="10"/>
  <c r="AU8" i="10"/>
  <c r="AV8" i="10"/>
  <c r="AW8" i="10"/>
  <c r="AX8" i="10"/>
  <c r="AT9" i="10"/>
  <c r="AU9" i="10"/>
  <c r="AV9" i="10"/>
  <c r="AW9" i="10"/>
  <c r="AX9" i="10"/>
  <c r="AT10" i="10"/>
  <c r="AU10" i="10"/>
  <c r="AV10" i="10"/>
  <c r="AW10" i="10"/>
  <c r="AX10" i="10"/>
  <c r="AT11" i="10"/>
  <c r="AU11" i="10"/>
  <c r="AV11" i="10"/>
  <c r="AW11" i="10"/>
  <c r="AX11" i="10"/>
  <c r="AT12" i="10"/>
  <c r="AU12" i="10"/>
  <c r="AV12" i="10"/>
  <c r="AW12" i="10"/>
  <c r="AX12" i="10"/>
  <c r="AT13" i="10"/>
  <c r="AU13" i="10"/>
  <c r="AV13" i="10"/>
  <c r="AW13" i="10"/>
  <c r="AX13" i="10"/>
  <c r="AT14" i="10"/>
  <c r="AU14" i="10"/>
  <c r="AV14" i="10"/>
  <c r="AW14" i="10"/>
  <c r="AX14" i="10"/>
  <c r="AT15" i="10"/>
  <c r="AU15" i="10"/>
  <c r="AV15" i="10"/>
  <c r="AW15" i="10"/>
  <c r="AX15" i="10"/>
  <c r="AT16" i="10"/>
  <c r="AU16" i="10"/>
  <c r="AV16" i="10"/>
  <c r="AW16" i="10"/>
  <c r="AX16" i="10"/>
  <c r="AT17" i="10"/>
  <c r="AU17" i="10"/>
  <c r="AV17" i="10"/>
  <c r="AW17" i="10"/>
  <c r="AX17" i="10"/>
  <c r="AT18" i="10"/>
  <c r="AU18" i="10"/>
  <c r="AV18" i="10"/>
  <c r="AW18" i="10"/>
  <c r="AX18" i="10"/>
  <c r="AT19" i="10"/>
  <c r="AU19" i="10"/>
  <c r="AV19" i="10"/>
  <c r="AW19" i="10"/>
  <c r="AX19" i="10"/>
  <c r="AT20" i="10"/>
  <c r="AU20" i="10"/>
  <c r="AV20" i="10"/>
  <c r="AW20" i="10"/>
  <c r="AX20" i="10"/>
  <c r="AT21" i="10"/>
  <c r="AU21" i="10"/>
  <c r="AV21" i="10"/>
  <c r="AW21" i="10"/>
  <c r="AX21" i="10"/>
  <c r="AT22" i="10"/>
  <c r="AU22" i="10"/>
  <c r="AV22" i="10"/>
  <c r="AW22" i="10"/>
  <c r="AX22" i="10"/>
  <c r="AT23" i="10"/>
  <c r="AU23" i="10"/>
  <c r="AV23" i="10"/>
  <c r="AW23" i="10"/>
  <c r="AX23" i="10"/>
  <c r="AT24" i="10"/>
  <c r="AU24" i="10"/>
  <c r="AV24" i="10"/>
  <c r="AW24" i="10"/>
  <c r="AU25" i="10"/>
  <c r="AV25" i="10"/>
  <c r="AW25" i="10"/>
  <c r="AT26" i="10"/>
  <c r="AU26" i="10"/>
  <c r="AV26" i="10"/>
  <c r="AW26" i="10"/>
  <c r="AT31" i="10"/>
  <c r="AU31" i="10"/>
  <c r="AV31" i="10"/>
  <c r="AW31" i="10"/>
  <c r="AX31" i="10"/>
  <c r="AT32" i="10"/>
  <c r="AU32" i="10"/>
  <c r="AV32" i="10"/>
  <c r="AW32" i="10"/>
  <c r="AX32" i="10"/>
  <c r="AT33" i="10"/>
  <c r="AU33" i="10"/>
  <c r="AV33" i="10"/>
  <c r="AW33" i="10"/>
  <c r="AX33" i="10"/>
  <c r="AT34" i="10"/>
  <c r="AU34" i="10"/>
  <c r="AV34" i="10"/>
  <c r="AW34" i="10"/>
  <c r="AX34" i="10"/>
  <c r="AT35" i="10"/>
  <c r="AU35" i="10"/>
  <c r="AV35" i="10"/>
  <c r="AW35" i="10"/>
  <c r="AX35" i="10"/>
  <c r="AT36" i="10"/>
  <c r="AU36" i="10"/>
  <c r="AV36" i="10"/>
  <c r="AW36" i="10"/>
  <c r="AX36" i="10"/>
  <c r="AT37" i="10"/>
  <c r="AU37" i="10"/>
  <c r="AV37" i="10"/>
  <c r="AW37" i="10"/>
  <c r="AX37" i="10"/>
  <c r="AT38" i="10"/>
  <c r="AU38" i="10"/>
  <c r="AV38" i="10"/>
  <c r="AW38" i="10"/>
  <c r="AX38" i="10"/>
  <c r="AT39" i="10"/>
  <c r="AU39" i="10"/>
  <c r="AV39" i="10"/>
  <c r="AW39" i="10"/>
  <c r="AX39" i="10"/>
  <c r="AT40" i="10"/>
  <c r="AU40" i="10"/>
  <c r="AV40" i="10"/>
  <c r="AW40" i="10"/>
  <c r="AX40" i="10"/>
  <c r="AT41" i="10"/>
  <c r="AU41" i="10"/>
  <c r="AV41" i="10"/>
  <c r="AW41" i="10"/>
  <c r="AX41" i="10"/>
  <c r="AT42" i="10"/>
  <c r="AU42" i="10"/>
  <c r="AV42" i="10"/>
  <c r="AW42" i="10"/>
  <c r="AX42" i="10"/>
  <c r="AT43" i="10"/>
  <c r="AU43" i="10"/>
  <c r="AV43" i="10"/>
  <c r="AW43" i="10"/>
  <c r="AX43" i="10"/>
  <c r="AT44" i="10"/>
  <c r="AU44" i="10"/>
  <c r="AV44" i="10"/>
  <c r="AW44" i="10"/>
  <c r="AX44" i="10"/>
  <c r="AT45" i="10"/>
  <c r="AU45" i="10"/>
  <c r="AV45" i="10"/>
  <c r="AW45" i="10"/>
  <c r="AX45" i="10"/>
  <c r="AT46" i="10"/>
  <c r="AU46" i="10"/>
  <c r="AV46" i="10"/>
  <c r="AW46" i="10"/>
  <c r="AX46" i="10"/>
  <c r="AT47" i="10"/>
  <c r="AU47" i="10"/>
  <c r="AV47" i="10"/>
  <c r="AW47" i="10"/>
  <c r="AX47" i="10"/>
  <c r="AT48" i="10"/>
  <c r="AU48" i="10"/>
  <c r="AV48" i="10"/>
  <c r="AW48" i="10"/>
  <c r="AX48" i="10"/>
  <c r="AT49" i="10"/>
  <c r="AU49" i="10"/>
  <c r="AV49" i="10"/>
  <c r="AW49" i="10"/>
  <c r="AX49" i="10"/>
  <c r="AT50" i="10"/>
  <c r="AU50" i="10"/>
  <c r="AV50" i="10"/>
  <c r="AW50" i="10"/>
  <c r="AX50" i="10"/>
  <c r="AT51" i="10"/>
  <c r="AU51" i="10"/>
  <c r="AV51" i="10"/>
  <c r="AW51" i="10"/>
  <c r="AX51" i="10"/>
  <c r="AT52" i="10"/>
  <c r="AU52" i="10"/>
  <c r="AV52" i="10"/>
  <c r="AW52" i="10"/>
  <c r="AX52" i="10"/>
  <c r="AT53" i="10"/>
  <c r="AU53" i="10"/>
  <c r="AV53" i="10"/>
  <c r="AW53" i="10"/>
  <c r="AX53" i="10"/>
  <c r="AT54" i="10"/>
  <c r="AU54" i="10"/>
  <c r="AV54" i="10"/>
  <c r="AW54" i="10"/>
  <c r="AX54" i="10"/>
  <c r="AT55" i="10"/>
  <c r="AU55" i="10"/>
  <c r="AV55" i="10"/>
  <c r="AW55" i="10"/>
  <c r="AX55" i="10"/>
  <c r="AT56" i="10"/>
  <c r="AU56" i="10"/>
  <c r="AV56" i="10"/>
  <c r="AW56" i="10"/>
  <c r="AX56" i="10"/>
  <c r="AT57" i="10"/>
  <c r="AU57" i="10"/>
  <c r="AV57" i="10"/>
  <c r="AW57" i="10"/>
  <c r="AX57" i="10"/>
  <c r="AT58" i="10"/>
  <c r="AU58" i="10"/>
  <c r="AV58" i="10"/>
  <c r="AW58" i="10"/>
  <c r="AX58" i="10"/>
  <c r="AT59" i="10"/>
  <c r="AU59" i="10"/>
  <c r="AV59" i="10"/>
  <c r="AW59" i="10"/>
  <c r="AX59" i="10"/>
  <c r="AT60" i="10"/>
  <c r="AU60" i="10"/>
  <c r="AV60" i="10"/>
  <c r="AW60" i="10"/>
  <c r="AX60" i="10"/>
  <c r="AT61" i="10"/>
  <c r="AU61" i="10"/>
  <c r="AV61" i="10"/>
  <c r="AW61" i="10"/>
  <c r="AX61" i="10"/>
  <c r="AU6" i="10"/>
  <c r="AV6" i="10"/>
  <c r="AW6" i="10"/>
  <c r="AX6" i="10"/>
  <c r="AT6" i="10"/>
  <c r="AO7" i="10"/>
  <c r="AP7" i="10"/>
  <c r="AQ7" i="10"/>
  <c r="AR7" i="10"/>
  <c r="AS7" i="10"/>
  <c r="AO8" i="10"/>
  <c r="AP8" i="10"/>
  <c r="AQ8" i="10"/>
  <c r="AR8" i="10"/>
  <c r="AS8" i="10"/>
  <c r="AO9" i="10"/>
  <c r="AP9" i="10"/>
  <c r="AQ9" i="10"/>
  <c r="AR9" i="10"/>
  <c r="AS9" i="10"/>
  <c r="AO10" i="10"/>
  <c r="AP10" i="10"/>
  <c r="AQ10" i="10"/>
  <c r="AR10" i="10"/>
  <c r="AS10" i="10"/>
  <c r="AO11" i="10"/>
  <c r="AP11" i="10"/>
  <c r="AQ11" i="10"/>
  <c r="AR11" i="10"/>
  <c r="AS11" i="10"/>
  <c r="AO12" i="10"/>
  <c r="AP12" i="10"/>
  <c r="AQ12" i="10"/>
  <c r="AR12" i="10"/>
  <c r="AS12" i="10"/>
  <c r="AO13" i="10"/>
  <c r="AP13" i="10"/>
  <c r="AQ13" i="10"/>
  <c r="AR13" i="10"/>
  <c r="AS13" i="10"/>
  <c r="AO14" i="10"/>
  <c r="AP14" i="10"/>
  <c r="AQ14" i="10"/>
  <c r="AR14" i="10"/>
  <c r="AS14" i="10"/>
  <c r="AO15" i="10"/>
  <c r="AP15" i="10"/>
  <c r="AQ15" i="10"/>
  <c r="AR15" i="10"/>
  <c r="AS15" i="10"/>
  <c r="AO16" i="10"/>
  <c r="AP16" i="10"/>
  <c r="AQ16" i="10"/>
  <c r="AR16" i="10"/>
  <c r="AS16" i="10"/>
  <c r="AO17" i="10"/>
  <c r="AP17" i="10"/>
  <c r="AQ17" i="10"/>
  <c r="AR17" i="10"/>
  <c r="AS17" i="10"/>
  <c r="AO18" i="10"/>
  <c r="AP18" i="10"/>
  <c r="AQ18" i="10"/>
  <c r="AR18" i="10"/>
  <c r="AS18" i="10"/>
  <c r="AO19" i="10"/>
  <c r="AP19" i="10"/>
  <c r="AQ19" i="10"/>
  <c r="AR19" i="10"/>
  <c r="AS19" i="10"/>
  <c r="AO20" i="10"/>
  <c r="AP20" i="10"/>
  <c r="AQ20" i="10"/>
  <c r="AR20" i="10"/>
  <c r="AS20" i="10"/>
  <c r="AO21" i="10"/>
  <c r="AP21" i="10"/>
  <c r="AQ21" i="10"/>
  <c r="AR21" i="10"/>
  <c r="AS21" i="10"/>
  <c r="AO22" i="10"/>
  <c r="AP22" i="10"/>
  <c r="AQ22" i="10"/>
  <c r="AR22" i="10"/>
  <c r="AS22" i="10"/>
  <c r="AO23" i="10"/>
  <c r="AP23" i="10"/>
  <c r="AQ23" i="10"/>
  <c r="AR23" i="10"/>
  <c r="AS23" i="10"/>
  <c r="AO24" i="10"/>
  <c r="AP24" i="10"/>
  <c r="AQ24" i="10"/>
  <c r="AR24" i="10"/>
  <c r="AS24" i="10"/>
  <c r="AO25" i="10"/>
  <c r="AP25" i="10"/>
  <c r="AQ25" i="10"/>
  <c r="AR25" i="10"/>
  <c r="AS25" i="10"/>
  <c r="AO26" i="10"/>
  <c r="AP26" i="10"/>
  <c r="AQ26" i="10"/>
  <c r="AR26" i="10"/>
  <c r="AS26" i="10"/>
  <c r="AO27" i="10"/>
  <c r="AP27" i="10"/>
  <c r="AQ27" i="10"/>
  <c r="AR27" i="10"/>
  <c r="AS27" i="10"/>
  <c r="AO28" i="10"/>
  <c r="AP28" i="10"/>
  <c r="AQ28" i="10"/>
  <c r="AR28" i="10"/>
  <c r="AS28" i="10"/>
  <c r="AO29" i="10"/>
  <c r="AP29" i="10"/>
  <c r="AQ29" i="10"/>
  <c r="AR29" i="10"/>
  <c r="AS29" i="10"/>
  <c r="AO30" i="10"/>
  <c r="AP30" i="10"/>
  <c r="AQ30" i="10"/>
  <c r="AR30" i="10"/>
  <c r="AS30" i="10"/>
  <c r="AO31" i="10"/>
  <c r="AP31" i="10"/>
  <c r="AQ31" i="10"/>
  <c r="AR31" i="10"/>
  <c r="AS31" i="10"/>
  <c r="AO32" i="10"/>
  <c r="AP32" i="10"/>
  <c r="AQ32" i="10"/>
  <c r="AR32" i="10"/>
  <c r="AS32" i="10"/>
  <c r="AO33" i="10"/>
  <c r="AP33" i="10"/>
  <c r="AQ33" i="10"/>
  <c r="AR33" i="10"/>
  <c r="AS33" i="10"/>
  <c r="AO34" i="10"/>
  <c r="AP34" i="10"/>
  <c r="AQ34" i="10"/>
  <c r="AR34" i="10"/>
  <c r="AS34" i="10"/>
  <c r="AO35" i="10"/>
  <c r="AP35" i="10"/>
  <c r="AQ35" i="10"/>
  <c r="AR35" i="10"/>
  <c r="AS35" i="10"/>
  <c r="AO36" i="10"/>
  <c r="AP36" i="10"/>
  <c r="AQ36" i="10"/>
  <c r="AR36" i="10"/>
  <c r="AS36" i="10"/>
  <c r="AO37" i="10"/>
  <c r="AP37" i="10"/>
  <c r="AQ37" i="10"/>
  <c r="AR37" i="10"/>
  <c r="AS37" i="10"/>
  <c r="AO38" i="10"/>
  <c r="AP38" i="10"/>
  <c r="AQ38" i="10"/>
  <c r="AR38" i="10"/>
  <c r="AS38" i="10"/>
  <c r="AO39" i="10"/>
  <c r="AP39" i="10"/>
  <c r="AQ39" i="10"/>
  <c r="AR39" i="10"/>
  <c r="AS39" i="10"/>
  <c r="AO40" i="10"/>
  <c r="AP40" i="10"/>
  <c r="AQ40" i="10"/>
  <c r="AR40" i="10"/>
  <c r="AS40" i="10"/>
  <c r="AO41" i="10"/>
  <c r="AP41" i="10"/>
  <c r="AQ41" i="10"/>
  <c r="AR41" i="10"/>
  <c r="AS41" i="10"/>
  <c r="AO42" i="10"/>
  <c r="AP42" i="10"/>
  <c r="AQ42" i="10"/>
  <c r="AR42" i="10"/>
  <c r="AS42" i="10"/>
  <c r="AO43" i="10"/>
  <c r="AP43" i="10"/>
  <c r="AQ43" i="10"/>
  <c r="AR43" i="10"/>
  <c r="AS43" i="10"/>
  <c r="AO44" i="10"/>
  <c r="AP44" i="10"/>
  <c r="AQ44" i="10"/>
  <c r="AR44" i="10"/>
  <c r="AS44" i="10"/>
  <c r="AO45" i="10"/>
  <c r="AP45" i="10"/>
  <c r="AQ45" i="10"/>
  <c r="AR45" i="10"/>
  <c r="AS45" i="10"/>
  <c r="AO46" i="10"/>
  <c r="AP46" i="10"/>
  <c r="AQ46" i="10"/>
  <c r="AR46" i="10"/>
  <c r="AS46" i="10"/>
  <c r="AO47" i="10"/>
  <c r="AP47" i="10"/>
  <c r="AQ47" i="10"/>
  <c r="AR47" i="10"/>
  <c r="AS47" i="10"/>
  <c r="AO48" i="10"/>
  <c r="AP48" i="10"/>
  <c r="AQ48" i="10"/>
  <c r="AR48" i="10"/>
  <c r="AS48" i="10"/>
  <c r="AO49" i="10"/>
  <c r="AP49" i="10"/>
  <c r="AQ49" i="10"/>
  <c r="AR49" i="10"/>
  <c r="AS49" i="10"/>
  <c r="AO50" i="10"/>
  <c r="AP50" i="10"/>
  <c r="AQ50" i="10"/>
  <c r="AR50" i="10"/>
  <c r="AS50" i="10"/>
  <c r="AO51" i="10"/>
  <c r="AP51" i="10"/>
  <c r="AQ51" i="10"/>
  <c r="AR51" i="10"/>
  <c r="AS51" i="10"/>
  <c r="AO52" i="10"/>
  <c r="AP52" i="10"/>
  <c r="AQ52" i="10"/>
  <c r="AR52" i="10"/>
  <c r="AS52" i="10"/>
  <c r="AO53" i="10"/>
  <c r="AP53" i="10"/>
  <c r="AQ53" i="10"/>
  <c r="AR53" i="10"/>
  <c r="AS53" i="10"/>
  <c r="AO54" i="10"/>
  <c r="AP54" i="10"/>
  <c r="AQ54" i="10"/>
  <c r="AR54" i="10"/>
  <c r="AS54" i="10"/>
  <c r="AO55" i="10"/>
  <c r="AP55" i="10"/>
  <c r="AQ55" i="10"/>
  <c r="AR55" i="10"/>
  <c r="AS55" i="10"/>
  <c r="AO56" i="10"/>
  <c r="AP56" i="10"/>
  <c r="AQ56" i="10"/>
  <c r="AR56" i="10"/>
  <c r="AS56" i="10"/>
  <c r="AO57" i="10"/>
  <c r="AP57" i="10"/>
  <c r="AQ57" i="10"/>
  <c r="AR57" i="10"/>
  <c r="AS57" i="10"/>
  <c r="AO58" i="10"/>
  <c r="AP58" i="10"/>
  <c r="AQ58" i="10"/>
  <c r="AR58" i="10"/>
  <c r="AS58" i="10"/>
  <c r="AO59" i="10"/>
  <c r="AP59" i="10"/>
  <c r="AQ59" i="10"/>
  <c r="AR59" i="10"/>
  <c r="AS59" i="10"/>
  <c r="AO60" i="10"/>
  <c r="AP60" i="10"/>
  <c r="AQ60" i="10"/>
  <c r="AR60" i="10"/>
  <c r="AS60" i="10"/>
  <c r="AO61" i="10"/>
  <c r="AP61" i="10"/>
  <c r="AQ61" i="10"/>
  <c r="AR61" i="10"/>
  <c r="AS61" i="10"/>
  <c r="AP6" i="10"/>
  <c r="AQ6" i="10"/>
  <c r="AR6" i="10"/>
  <c r="AS6" i="10"/>
  <c r="AO6" i="10"/>
  <c r="AJ7" i="10"/>
  <c r="AK7" i="10"/>
  <c r="AL7" i="10"/>
  <c r="AM7" i="10"/>
  <c r="AN7" i="10"/>
  <c r="AJ8" i="10"/>
  <c r="AK8" i="10"/>
  <c r="AL8" i="10"/>
  <c r="AM8" i="10"/>
  <c r="AN8" i="10"/>
  <c r="AJ9" i="10"/>
  <c r="AK9" i="10"/>
  <c r="AL9" i="10"/>
  <c r="AM9" i="10"/>
  <c r="AN9" i="10"/>
  <c r="AJ10" i="10"/>
  <c r="AK10" i="10"/>
  <c r="AL10" i="10"/>
  <c r="AM10" i="10"/>
  <c r="AN10" i="10"/>
  <c r="AJ11" i="10"/>
  <c r="AK11" i="10"/>
  <c r="AL11" i="10"/>
  <c r="AM11" i="10"/>
  <c r="AN11" i="10"/>
  <c r="AJ12" i="10"/>
  <c r="AK12" i="10"/>
  <c r="AL12" i="10"/>
  <c r="AM12" i="10"/>
  <c r="AN12" i="10"/>
  <c r="AJ13" i="10"/>
  <c r="AK13" i="10"/>
  <c r="AL13" i="10"/>
  <c r="AM13" i="10"/>
  <c r="AN13" i="10"/>
  <c r="AJ14" i="10"/>
  <c r="AK14" i="10"/>
  <c r="AL14" i="10"/>
  <c r="AM14" i="10"/>
  <c r="AN14" i="10"/>
  <c r="AJ15" i="10"/>
  <c r="AK15" i="10"/>
  <c r="AL15" i="10"/>
  <c r="AM15" i="10"/>
  <c r="AN15" i="10"/>
  <c r="AJ16" i="10"/>
  <c r="AK16" i="10"/>
  <c r="AL16" i="10"/>
  <c r="AM16" i="10"/>
  <c r="AN16" i="10"/>
  <c r="AJ17" i="10"/>
  <c r="AK17" i="10"/>
  <c r="AL17" i="10"/>
  <c r="AM17" i="10"/>
  <c r="AN17" i="10"/>
  <c r="AJ18" i="10"/>
  <c r="AK18" i="10"/>
  <c r="AL18" i="10"/>
  <c r="AM18" i="10"/>
  <c r="AN18" i="10"/>
  <c r="AJ19" i="10"/>
  <c r="AK19" i="10"/>
  <c r="AL19" i="10"/>
  <c r="AM19" i="10"/>
  <c r="AN19" i="10"/>
  <c r="AJ20" i="10"/>
  <c r="AK20" i="10"/>
  <c r="AL20" i="10"/>
  <c r="AM20" i="10"/>
  <c r="AN20" i="10"/>
  <c r="AJ21" i="10"/>
  <c r="AK21" i="10"/>
  <c r="AL21" i="10"/>
  <c r="AM21" i="10"/>
  <c r="AN21" i="10"/>
  <c r="AJ22" i="10"/>
  <c r="AK22" i="10"/>
  <c r="AL22" i="10"/>
  <c r="AM22" i="10"/>
  <c r="AN22" i="10"/>
  <c r="AJ23" i="10"/>
  <c r="AK23" i="10"/>
  <c r="AL23" i="10"/>
  <c r="AM23" i="10"/>
  <c r="AN23" i="10"/>
  <c r="AJ26" i="10"/>
  <c r="AK26" i="10"/>
  <c r="AL26" i="10"/>
  <c r="AM26" i="10"/>
  <c r="AN26" i="10"/>
  <c r="AJ27" i="10"/>
  <c r="AK27" i="10"/>
  <c r="AL27" i="10"/>
  <c r="AM27" i="10"/>
  <c r="AN27" i="10"/>
  <c r="AJ28" i="10"/>
  <c r="AK28" i="10"/>
  <c r="AL28" i="10"/>
  <c r="AM28" i="10"/>
  <c r="AN28" i="10"/>
  <c r="AJ29" i="10"/>
  <c r="AK29" i="10"/>
  <c r="AL29" i="10"/>
  <c r="AM29" i="10"/>
  <c r="AN29" i="10"/>
  <c r="AJ30" i="10"/>
  <c r="AK30" i="10"/>
  <c r="AL30" i="10"/>
  <c r="AM30" i="10"/>
  <c r="AN30" i="10"/>
  <c r="AJ31" i="10"/>
  <c r="AK31" i="10"/>
  <c r="AL31" i="10"/>
  <c r="AM31" i="10"/>
  <c r="AN31" i="10"/>
  <c r="AJ32" i="10"/>
  <c r="AK32" i="10"/>
  <c r="AL32" i="10"/>
  <c r="AM32" i="10"/>
  <c r="AN32" i="10"/>
  <c r="AJ33" i="10"/>
  <c r="AK33" i="10"/>
  <c r="AL33" i="10"/>
  <c r="AM33" i="10"/>
  <c r="AN33" i="10"/>
  <c r="AJ34" i="10"/>
  <c r="AK34" i="10"/>
  <c r="AL34" i="10"/>
  <c r="AM34" i="10"/>
  <c r="AN34" i="10"/>
  <c r="AJ35" i="10"/>
  <c r="AK35" i="10"/>
  <c r="AL35" i="10"/>
  <c r="AM35" i="10"/>
  <c r="AN35" i="10"/>
  <c r="AJ36" i="10"/>
  <c r="AK36" i="10"/>
  <c r="AL36" i="10"/>
  <c r="AM36" i="10"/>
  <c r="AN36" i="10"/>
  <c r="AJ37" i="10"/>
  <c r="AK37" i="10"/>
  <c r="AL37" i="10"/>
  <c r="AM37" i="10"/>
  <c r="AN37" i="10"/>
  <c r="AJ38" i="10"/>
  <c r="AK38" i="10"/>
  <c r="AL38" i="10"/>
  <c r="AM38" i="10"/>
  <c r="AN38" i="10"/>
  <c r="AJ39" i="10"/>
  <c r="AK39" i="10"/>
  <c r="AL39" i="10"/>
  <c r="AM39" i="10"/>
  <c r="AN39" i="10"/>
  <c r="AJ40" i="10"/>
  <c r="AK40" i="10"/>
  <c r="AL40" i="10"/>
  <c r="AM40" i="10"/>
  <c r="AN40" i="10"/>
  <c r="AJ41" i="10"/>
  <c r="AK41" i="10"/>
  <c r="AL41" i="10"/>
  <c r="AM41" i="10"/>
  <c r="AN41" i="10"/>
  <c r="AK42" i="10"/>
  <c r="AL42" i="10"/>
  <c r="AK43" i="10"/>
  <c r="AL43" i="10"/>
  <c r="AK44" i="10"/>
  <c r="AL44" i="10"/>
  <c r="AK45" i="10"/>
  <c r="AL45" i="10"/>
  <c r="AJ46" i="10"/>
  <c r="AK46" i="10"/>
  <c r="AL46" i="10"/>
  <c r="AM46" i="10"/>
  <c r="AN46" i="10"/>
  <c r="AK47" i="10"/>
  <c r="AL47" i="10"/>
  <c r="AN47" i="10"/>
  <c r="AK48" i="10"/>
  <c r="AL48" i="10"/>
  <c r="AN48" i="10"/>
  <c r="AK49" i="10"/>
  <c r="AL49" i="10"/>
  <c r="AN49" i="10"/>
  <c r="AK50" i="10"/>
  <c r="AL50" i="10"/>
  <c r="AN50" i="10"/>
  <c r="AK51" i="10"/>
  <c r="AL51" i="10"/>
  <c r="AN51" i="10"/>
  <c r="AK6" i="10"/>
  <c r="AL6" i="10"/>
  <c r="AM6" i="10"/>
  <c r="AN6" i="10"/>
  <c r="AJ6" i="10"/>
  <c r="AE7" i="10"/>
  <c r="AF7" i="10"/>
  <c r="AG7" i="10"/>
  <c r="AH7" i="10"/>
  <c r="AI7" i="10"/>
  <c r="AE8" i="10"/>
  <c r="AF8" i="10"/>
  <c r="AG8" i="10"/>
  <c r="AH8" i="10"/>
  <c r="AI8" i="10"/>
  <c r="AE9" i="10"/>
  <c r="AF9" i="10"/>
  <c r="AG9" i="10"/>
  <c r="AH9" i="10"/>
  <c r="AI9" i="10"/>
  <c r="AE10" i="10"/>
  <c r="AF10" i="10"/>
  <c r="AG10" i="10"/>
  <c r="AH10" i="10"/>
  <c r="AI10" i="10"/>
  <c r="AE11" i="10"/>
  <c r="AF11" i="10"/>
  <c r="AG11" i="10"/>
  <c r="AH11" i="10"/>
  <c r="AI11" i="10"/>
  <c r="AE12" i="10"/>
  <c r="AF12" i="10"/>
  <c r="AG12" i="10"/>
  <c r="AH12" i="10"/>
  <c r="AI12" i="10"/>
  <c r="AE13" i="10"/>
  <c r="AF13" i="10"/>
  <c r="AG13" i="10"/>
  <c r="AH13" i="10"/>
  <c r="AI13" i="10"/>
  <c r="AE14" i="10"/>
  <c r="AF14" i="10"/>
  <c r="AG14" i="10"/>
  <c r="AH14" i="10"/>
  <c r="AI14" i="10"/>
  <c r="AE15" i="10"/>
  <c r="AF15" i="10"/>
  <c r="AG15" i="10"/>
  <c r="AH15" i="10"/>
  <c r="AI15" i="10"/>
  <c r="AE16" i="10"/>
  <c r="AF16" i="10"/>
  <c r="AG16" i="10"/>
  <c r="AH16" i="10"/>
  <c r="AI16" i="10"/>
  <c r="AE17" i="10"/>
  <c r="AF17" i="10"/>
  <c r="AG17" i="10"/>
  <c r="AH17" i="10"/>
  <c r="AI17" i="10"/>
  <c r="AE18" i="10"/>
  <c r="AF18" i="10"/>
  <c r="AG18" i="10"/>
  <c r="AH18" i="10"/>
  <c r="AI18" i="10"/>
  <c r="AE19" i="10"/>
  <c r="AF19" i="10"/>
  <c r="AG19" i="10"/>
  <c r="AH19" i="10"/>
  <c r="AI19" i="10"/>
  <c r="AE20" i="10"/>
  <c r="AF20" i="10"/>
  <c r="AG20" i="10"/>
  <c r="AH20" i="10"/>
  <c r="AI20" i="10"/>
  <c r="AE21" i="10"/>
  <c r="AF21" i="10"/>
  <c r="AG21" i="10"/>
  <c r="AH21" i="10"/>
  <c r="AI21" i="10"/>
  <c r="AE22" i="10"/>
  <c r="AF22" i="10"/>
  <c r="AG22" i="10"/>
  <c r="AH22" i="10"/>
  <c r="AI22" i="10"/>
  <c r="AE23" i="10"/>
  <c r="AF23" i="10"/>
  <c r="AG23" i="10"/>
  <c r="AH23" i="10"/>
  <c r="AI23" i="10"/>
  <c r="AE24" i="10"/>
  <c r="AF24" i="10"/>
  <c r="AG24" i="10"/>
  <c r="AH24" i="10"/>
  <c r="AI24" i="10"/>
  <c r="AE25" i="10"/>
  <c r="AF25" i="10"/>
  <c r="AG25" i="10"/>
  <c r="AH25" i="10"/>
  <c r="AI25" i="10"/>
  <c r="AE26" i="10"/>
  <c r="AF26" i="10"/>
  <c r="AG26" i="10"/>
  <c r="AH26" i="10"/>
  <c r="AI26" i="10"/>
  <c r="AE27" i="10"/>
  <c r="AF27" i="10"/>
  <c r="AG27" i="10"/>
  <c r="AH27" i="10"/>
  <c r="AI27" i="10"/>
  <c r="AE28" i="10"/>
  <c r="AF28" i="10"/>
  <c r="AG28" i="10"/>
  <c r="AH28" i="10"/>
  <c r="AI28" i="10"/>
  <c r="AE29" i="10"/>
  <c r="AF29" i="10"/>
  <c r="AG29" i="10"/>
  <c r="AH29" i="10"/>
  <c r="AI29" i="10"/>
  <c r="AE30" i="10"/>
  <c r="AF30" i="10"/>
  <c r="AG30" i="10"/>
  <c r="AH30" i="10"/>
  <c r="AI30" i="10"/>
  <c r="AE31" i="10"/>
  <c r="AF31" i="10"/>
  <c r="AG31" i="10"/>
  <c r="AH31" i="10"/>
  <c r="AI31" i="10"/>
  <c r="AE32" i="10"/>
  <c r="AF32" i="10"/>
  <c r="AG32" i="10"/>
  <c r="AH32" i="10"/>
  <c r="AI32" i="10"/>
  <c r="AE33" i="10"/>
  <c r="AF33" i="10"/>
  <c r="AG33" i="10"/>
  <c r="AH33" i="10"/>
  <c r="AI33" i="10"/>
  <c r="AE34" i="10"/>
  <c r="AF34" i="10"/>
  <c r="AG34" i="10"/>
  <c r="AH34" i="10"/>
  <c r="AI34" i="10"/>
  <c r="AE35" i="10"/>
  <c r="AF35" i="10"/>
  <c r="AG35" i="10"/>
  <c r="AH35" i="10"/>
  <c r="AI35" i="10"/>
  <c r="AE36" i="10"/>
  <c r="AF36" i="10"/>
  <c r="AG36" i="10"/>
  <c r="AH36" i="10"/>
  <c r="AI36" i="10"/>
  <c r="AE37" i="10"/>
  <c r="AF37" i="10"/>
  <c r="AG37" i="10"/>
  <c r="AH37" i="10"/>
  <c r="AI37" i="10"/>
  <c r="AE38" i="10"/>
  <c r="AF38" i="10"/>
  <c r="AG38" i="10"/>
  <c r="AH38" i="10"/>
  <c r="AI38" i="10"/>
  <c r="AE39" i="10"/>
  <c r="AF39" i="10"/>
  <c r="AG39" i="10"/>
  <c r="AH39" i="10"/>
  <c r="AI39" i="10"/>
  <c r="AE40" i="10"/>
  <c r="AF40" i="10"/>
  <c r="AG40" i="10"/>
  <c r="AH40" i="10"/>
  <c r="AI40" i="10"/>
  <c r="AE41" i="10"/>
  <c r="AF41" i="10"/>
  <c r="AG41" i="10"/>
  <c r="AH41" i="10"/>
  <c r="AI41" i="10"/>
  <c r="AE42" i="10"/>
  <c r="AF42" i="10"/>
  <c r="AG42" i="10"/>
  <c r="AH42" i="10"/>
  <c r="AI42" i="10"/>
  <c r="AE43" i="10"/>
  <c r="AF43" i="10"/>
  <c r="AG43" i="10"/>
  <c r="AH43" i="10"/>
  <c r="AI43" i="10"/>
  <c r="AE44" i="10"/>
  <c r="AF44" i="10"/>
  <c r="AG44" i="10"/>
  <c r="AH44" i="10"/>
  <c r="AI44" i="10"/>
  <c r="AE45" i="10"/>
  <c r="AF45" i="10"/>
  <c r="AG45" i="10"/>
  <c r="AH45" i="10"/>
  <c r="AI45" i="10"/>
  <c r="AE46" i="10"/>
  <c r="AF46" i="10"/>
  <c r="AG46" i="10"/>
  <c r="AH46" i="10"/>
  <c r="AI46" i="10"/>
  <c r="AE47" i="10"/>
  <c r="AF47" i="10"/>
  <c r="AG47" i="10"/>
  <c r="AH47" i="10"/>
  <c r="AI47" i="10"/>
  <c r="AE48" i="10"/>
  <c r="AF48" i="10"/>
  <c r="AG48" i="10"/>
  <c r="AH48" i="10"/>
  <c r="AI48" i="10"/>
  <c r="AE49" i="10"/>
  <c r="AF49" i="10"/>
  <c r="AG49" i="10"/>
  <c r="AH49" i="10"/>
  <c r="AI49" i="10"/>
  <c r="AE50" i="10"/>
  <c r="AF50" i="10"/>
  <c r="AG50" i="10"/>
  <c r="AH50" i="10"/>
  <c r="AI50" i="10"/>
  <c r="AE51" i="10"/>
  <c r="AF51" i="10"/>
  <c r="AG51" i="10"/>
  <c r="AH51" i="10"/>
  <c r="AI51" i="10"/>
  <c r="AE52" i="10"/>
  <c r="AF52" i="10"/>
  <c r="AG52" i="10"/>
  <c r="AH52" i="10"/>
  <c r="AI52" i="10"/>
  <c r="AE53" i="10"/>
  <c r="AF53" i="10"/>
  <c r="AG53" i="10"/>
  <c r="AH53" i="10"/>
  <c r="AI53" i="10"/>
  <c r="AE54" i="10"/>
  <c r="AF54" i="10"/>
  <c r="AG54" i="10"/>
  <c r="AH54" i="10"/>
  <c r="AI54" i="10"/>
  <c r="AE55" i="10"/>
  <c r="AF55" i="10"/>
  <c r="AG55" i="10"/>
  <c r="AH55" i="10"/>
  <c r="AI55" i="10"/>
  <c r="AE56" i="10"/>
  <c r="AF56" i="10"/>
  <c r="AG56" i="10"/>
  <c r="AH56" i="10"/>
  <c r="AI56" i="10"/>
  <c r="AE57" i="10"/>
  <c r="AF57" i="10"/>
  <c r="AG57" i="10"/>
  <c r="AH57" i="10"/>
  <c r="AI57" i="10"/>
  <c r="AE58" i="10"/>
  <c r="AF58" i="10"/>
  <c r="AG58" i="10"/>
  <c r="AH58" i="10"/>
  <c r="AI58" i="10"/>
  <c r="AE59" i="10"/>
  <c r="AF59" i="10"/>
  <c r="AG59" i="10"/>
  <c r="AH59" i="10"/>
  <c r="AI59" i="10"/>
  <c r="AE60" i="10"/>
  <c r="AF60" i="10"/>
  <c r="AG60" i="10"/>
  <c r="AH60" i="10"/>
  <c r="AI60" i="10"/>
  <c r="AE61" i="10"/>
  <c r="AF61" i="10"/>
  <c r="AG61" i="10"/>
  <c r="AH61" i="10"/>
  <c r="AI61" i="10"/>
  <c r="AF6" i="10"/>
  <c r="AG6" i="10"/>
  <c r="AH6" i="10"/>
  <c r="AI6" i="10"/>
  <c r="AE6" i="10"/>
  <c r="Z7" i="10"/>
  <c r="AA7" i="10"/>
  <c r="AB7" i="10"/>
  <c r="AC7" i="10"/>
  <c r="AD7" i="10"/>
  <c r="Z8" i="10"/>
  <c r="AA8" i="10"/>
  <c r="AB8" i="10"/>
  <c r="AC8" i="10"/>
  <c r="AD8" i="10"/>
  <c r="Z9" i="10"/>
  <c r="AA9" i="10"/>
  <c r="AB9" i="10"/>
  <c r="AC9" i="10"/>
  <c r="AD9" i="10"/>
  <c r="Z10" i="10"/>
  <c r="AA10" i="10"/>
  <c r="AB10" i="10"/>
  <c r="AC10" i="10"/>
  <c r="AD10" i="10"/>
  <c r="Z11" i="10"/>
  <c r="AA11" i="10"/>
  <c r="AB11" i="10"/>
  <c r="AC11" i="10"/>
  <c r="AD11" i="10"/>
  <c r="Z12" i="10"/>
  <c r="AA12" i="10"/>
  <c r="AB12" i="10"/>
  <c r="AC12" i="10"/>
  <c r="AD12" i="10"/>
  <c r="Z13" i="10"/>
  <c r="AA13" i="10"/>
  <c r="AB13" i="10"/>
  <c r="AC13" i="10"/>
  <c r="AD13" i="10"/>
  <c r="Z14" i="10"/>
  <c r="AA14" i="10"/>
  <c r="AB14" i="10"/>
  <c r="AC14" i="10"/>
  <c r="AD14" i="10"/>
  <c r="Z15" i="10"/>
  <c r="AA15" i="10"/>
  <c r="AB15" i="10"/>
  <c r="AC15" i="10"/>
  <c r="AD15" i="10"/>
  <c r="Z16" i="10"/>
  <c r="AA16" i="10"/>
  <c r="AB16" i="10"/>
  <c r="AC16" i="10"/>
  <c r="AD16" i="10"/>
  <c r="Z17" i="10"/>
  <c r="AA17" i="10"/>
  <c r="AB17" i="10"/>
  <c r="AC17" i="10"/>
  <c r="AD17" i="10"/>
  <c r="Z18" i="10"/>
  <c r="AA18" i="10"/>
  <c r="AB18" i="10"/>
  <c r="AC18" i="10"/>
  <c r="AD18" i="10"/>
  <c r="Z19" i="10"/>
  <c r="AA19" i="10"/>
  <c r="AB19" i="10"/>
  <c r="AC19" i="10"/>
  <c r="AD19" i="10"/>
  <c r="Z20" i="10"/>
  <c r="AA20" i="10"/>
  <c r="AB20" i="10"/>
  <c r="AC20" i="10"/>
  <c r="AD20" i="10"/>
  <c r="Z21" i="10"/>
  <c r="AA21" i="10"/>
  <c r="AB21" i="10"/>
  <c r="AC21" i="10"/>
  <c r="AD21" i="10"/>
  <c r="Z22" i="10"/>
  <c r="AA22" i="10"/>
  <c r="AB22" i="10"/>
  <c r="AC22" i="10"/>
  <c r="AD22" i="10"/>
  <c r="Z23" i="10"/>
  <c r="AA23" i="10"/>
  <c r="AB23" i="10"/>
  <c r="AC23" i="10"/>
  <c r="AD23" i="10"/>
  <c r="Z36" i="10"/>
  <c r="AA36" i="10"/>
  <c r="AB36" i="10"/>
  <c r="AC36" i="10"/>
  <c r="AD36" i="10"/>
  <c r="Z37" i="10"/>
  <c r="AA37" i="10"/>
  <c r="AB37" i="10"/>
  <c r="AC37" i="10"/>
  <c r="AD37" i="10"/>
  <c r="Z38" i="10"/>
  <c r="AA38" i="10"/>
  <c r="AB38" i="10"/>
  <c r="AC38" i="10"/>
  <c r="AD38" i="10"/>
  <c r="Z39" i="10"/>
  <c r="AA39" i="10"/>
  <c r="AB39" i="10"/>
  <c r="AC39" i="10"/>
  <c r="AD39" i="10"/>
  <c r="Z40" i="10"/>
  <c r="AA40" i="10"/>
  <c r="AB40" i="10"/>
  <c r="AC40" i="10"/>
  <c r="AD40" i="10"/>
  <c r="Z41" i="10"/>
  <c r="AA41" i="10"/>
  <c r="AB41" i="10"/>
  <c r="AC41" i="10"/>
  <c r="AD41" i="10"/>
  <c r="Z42" i="10"/>
  <c r="AA42" i="10"/>
  <c r="AB42" i="10"/>
  <c r="AC42" i="10"/>
  <c r="AD42" i="10"/>
  <c r="Z43" i="10"/>
  <c r="AA43" i="10"/>
  <c r="AB43" i="10"/>
  <c r="AC43" i="10"/>
  <c r="AD43" i="10"/>
  <c r="Z44" i="10"/>
  <c r="AA44" i="10"/>
  <c r="AB44" i="10"/>
  <c r="AC44" i="10"/>
  <c r="AD44" i="10"/>
  <c r="Z45" i="10"/>
  <c r="AA45" i="10"/>
  <c r="AB45" i="10"/>
  <c r="AC45" i="10"/>
  <c r="AD45" i="10"/>
  <c r="Z46" i="10"/>
  <c r="AA46" i="10"/>
  <c r="AB46" i="10"/>
  <c r="AC46" i="10"/>
  <c r="AD46" i="10"/>
  <c r="Z47" i="10"/>
  <c r="AA47" i="10"/>
  <c r="AB47" i="10"/>
  <c r="AC47" i="10"/>
  <c r="AD47" i="10"/>
  <c r="Z48" i="10"/>
  <c r="AA48" i="10"/>
  <c r="AB48" i="10"/>
  <c r="AC48" i="10"/>
  <c r="AD48" i="10"/>
  <c r="Z49" i="10"/>
  <c r="AA49" i="10"/>
  <c r="AB49" i="10"/>
  <c r="AC49" i="10"/>
  <c r="AD49" i="10"/>
  <c r="Z50" i="10"/>
  <c r="AA50" i="10"/>
  <c r="AB50" i="10"/>
  <c r="AC50" i="10"/>
  <c r="AD50" i="10"/>
  <c r="Z51" i="10"/>
  <c r="AA51" i="10"/>
  <c r="AB51" i="10"/>
  <c r="AC51" i="10"/>
  <c r="AD51" i="10"/>
  <c r="Z52" i="10"/>
  <c r="AA52" i="10"/>
  <c r="AB52" i="10"/>
  <c r="AC52" i="10"/>
  <c r="AD52" i="10"/>
  <c r="Z53" i="10"/>
  <c r="AA53" i="10"/>
  <c r="AB53" i="10"/>
  <c r="AC53" i="10"/>
  <c r="AD53" i="10"/>
  <c r="Z54" i="10"/>
  <c r="AA54" i="10"/>
  <c r="AB54" i="10"/>
  <c r="AC54" i="10"/>
  <c r="AD54" i="10"/>
  <c r="Z55" i="10"/>
  <c r="AA55" i="10"/>
  <c r="AB55" i="10"/>
  <c r="AC55" i="10"/>
  <c r="AD55" i="10"/>
  <c r="Z56" i="10"/>
  <c r="AA56" i="10"/>
  <c r="AB56" i="10"/>
  <c r="AC56" i="10"/>
  <c r="AD56" i="10"/>
  <c r="Z57" i="10"/>
  <c r="AA57" i="10"/>
  <c r="AB57" i="10"/>
  <c r="AC57" i="10"/>
  <c r="AD57" i="10"/>
  <c r="Z58" i="10"/>
  <c r="AA58" i="10"/>
  <c r="AB58" i="10"/>
  <c r="AC58" i="10"/>
  <c r="AD58" i="10"/>
  <c r="Z59" i="10"/>
  <c r="AA59" i="10"/>
  <c r="AB59" i="10"/>
  <c r="AC59" i="10"/>
  <c r="AD59" i="10"/>
  <c r="Z60" i="10"/>
  <c r="AA60" i="10"/>
  <c r="AB60" i="10"/>
  <c r="AC60" i="10"/>
  <c r="AD60" i="10"/>
  <c r="Z61" i="10"/>
  <c r="AA61" i="10"/>
  <c r="AB61" i="10"/>
  <c r="AC61" i="10"/>
  <c r="AD61" i="10"/>
  <c r="AA6" i="10"/>
  <c r="AB6" i="10"/>
  <c r="AC6" i="10"/>
  <c r="AD6" i="10"/>
  <c r="Z6" i="10"/>
  <c r="U7" i="10"/>
  <c r="V7" i="10"/>
  <c r="W7" i="10"/>
  <c r="X7" i="10"/>
  <c r="Y7" i="10"/>
  <c r="U8" i="10"/>
  <c r="V8" i="10"/>
  <c r="W8" i="10"/>
  <c r="X8" i="10"/>
  <c r="Y8" i="10"/>
  <c r="U9" i="10"/>
  <c r="V9" i="10"/>
  <c r="W9" i="10"/>
  <c r="X9" i="10"/>
  <c r="Y9" i="10"/>
  <c r="U10" i="10"/>
  <c r="V10" i="10"/>
  <c r="W10" i="10"/>
  <c r="X10" i="10"/>
  <c r="Y10" i="10"/>
  <c r="U11" i="10"/>
  <c r="V11" i="10"/>
  <c r="W11" i="10"/>
  <c r="X11" i="10"/>
  <c r="Y11" i="10"/>
  <c r="U12" i="10"/>
  <c r="V12" i="10"/>
  <c r="W12" i="10"/>
  <c r="X12" i="10"/>
  <c r="Y12" i="10"/>
  <c r="U13" i="10"/>
  <c r="V13" i="10"/>
  <c r="W13" i="10"/>
  <c r="X13" i="10"/>
  <c r="Y13" i="10"/>
  <c r="U14" i="10"/>
  <c r="V14" i="10"/>
  <c r="W14" i="10"/>
  <c r="X14" i="10"/>
  <c r="Y14" i="10"/>
  <c r="U15" i="10"/>
  <c r="V15" i="10"/>
  <c r="W15" i="10"/>
  <c r="X15" i="10"/>
  <c r="Y15" i="10"/>
  <c r="U16" i="10"/>
  <c r="V16" i="10"/>
  <c r="W16" i="10"/>
  <c r="X16" i="10"/>
  <c r="Y16" i="10"/>
  <c r="U17" i="10"/>
  <c r="V17" i="10"/>
  <c r="W17" i="10"/>
  <c r="X17" i="10"/>
  <c r="Y17" i="10"/>
  <c r="U18" i="10"/>
  <c r="V18" i="10"/>
  <c r="W18" i="10"/>
  <c r="X18" i="10"/>
  <c r="Y18" i="10"/>
  <c r="U19" i="10"/>
  <c r="V19" i="10"/>
  <c r="W19" i="10"/>
  <c r="X19" i="10"/>
  <c r="Y19" i="10"/>
  <c r="U20" i="10"/>
  <c r="V20" i="10"/>
  <c r="W20" i="10"/>
  <c r="X20" i="10"/>
  <c r="Y20" i="10"/>
  <c r="U21" i="10"/>
  <c r="V21" i="10"/>
  <c r="W21" i="10"/>
  <c r="X21" i="10"/>
  <c r="Y21" i="10"/>
  <c r="U22" i="10"/>
  <c r="V22" i="10"/>
  <c r="W22" i="10"/>
  <c r="X22" i="10"/>
  <c r="Y22" i="10"/>
  <c r="U23" i="10"/>
  <c r="V23" i="10"/>
  <c r="W23" i="10"/>
  <c r="X23" i="10"/>
  <c r="Y23" i="10"/>
  <c r="U26" i="10"/>
  <c r="V26" i="10"/>
  <c r="W26" i="10"/>
  <c r="X26" i="10"/>
  <c r="Y26" i="10"/>
  <c r="U27" i="10"/>
  <c r="V27" i="10"/>
  <c r="W27" i="10"/>
  <c r="X27" i="10"/>
  <c r="Y27" i="10"/>
  <c r="U28" i="10"/>
  <c r="V28" i="10"/>
  <c r="W28" i="10"/>
  <c r="X28" i="10"/>
  <c r="Y28" i="10"/>
  <c r="U29" i="10"/>
  <c r="V29" i="10"/>
  <c r="W29" i="10"/>
  <c r="X29" i="10"/>
  <c r="Y29" i="10"/>
  <c r="U30" i="10"/>
  <c r="V30" i="10"/>
  <c r="W30" i="10"/>
  <c r="X30" i="10"/>
  <c r="Y30" i="10"/>
  <c r="U31" i="10"/>
  <c r="V31" i="10"/>
  <c r="W31" i="10"/>
  <c r="X31" i="10"/>
  <c r="Y31" i="10"/>
  <c r="U32" i="10"/>
  <c r="V32" i="10"/>
  <c r="W32" i="10"/>
  <c r="X32" i="10"/>
  <c r="Y32" i="10"/>
  <c r="U33" i="10"/>
  <c r="V33" i="10"/>
  <c r="W33" i="10"/>
  <c r="X33" i="10"/>
  <c r="Y33" i="10"/>
  <c r="U34" i="10"/>
  <c r="V34" i="10"/>
  <c r="W34" i="10"/>
  <c r="X34" i="10"/>
  <c r="Y34" i="10"/>
  <c r="U35" i="10"/>
  <c r="V35" i="10"/>
  <c r="W35" i="10"/>
  <c r="X35" i="10"/>
  <c r="Y35" i="10"/>
  <c r="U36" i="10"/>
  <c r="V36" i="10"/>
  <c r="W36" i="10"/>
  <c r="X36" i="10"/>
  <c r="Y36" i="10"/>
  <c r="U41" i="10"/>
  <c r="V41" i="10"/>
  <c r="W41" i="10"/>
  <c r="X41" i="10"/>
  <c r="Y41" i="10"/>
  <c r="U46" i="10"/>
  <c r="V46" i="10"/>
  <c r="W46" i="10"/>
  <c r="X46" i="10"/>
  <c r="Y46" i="10"/>
  <c r="V6" i="10"/>
  <c r="W6" i="10"/>
  <c r="X6" i="10"/>
  <c r="Y6" i="10"/>
  <c r="U6" i="10"/>
  <c r="P36" i="10"/>
  <c r="Q36" i="10"/>
  <c r="R36" i="10"/>
  <c r="S36" i="10"/>
  <c r="T36" i="10"/>
  <c r="P37" i="10"/>
  <c r="Q37" i="10"/>
  <c r="R37" i="10"/>
  <c r="S37" i="10"/>
  <c r="T37" i="10"/>
  <c r="P38" i="10"/>
  <c r="Q38" i="10"/>
  <c r="R38" i="10"/>
  <c r="S38" i="10"/>
  <c r="T38" i="10"/>
  <c r="P39" i="10"/>
  <c r="Q39" i="10"/>
  <c r="R39" i="10"/>
  <c r="S39" i="10"/>
  <c r="T39" i="10"/>
  <c r="P40" i="10"/>
  <c r="Q40" i="10"/>
  <c r="R40" i="10"/>
  <c r="S40" i="10"/>
  <c r="T40" i="10"/>
  <c r="P41" i="10"/>
  <c r="Q41" i="10"/>
  <c r="R41" i="10"/>
  <c r="S41" i="10"/>
  <c r="T41" i="10"/>
  <c r="P42" i="10"/>
  <c r="Q42" i="10"/>
  <c r="R42" i="10"/>
  <c r="S42" i="10"/>
  <c r="T42" i="10"/>
  <c r="P43" i="10"/>
  <c r="Q43" i="10"/>
  <c r="R43" i="10"/>
  <c r="S43" i="10"/>
  <c r="T43" i="10"/>
  <c r="P44" i="10"/>
  <c r="Q44" i="10"/>
  <c r="R44" i="10"/>
  <c r="S44" i="10"/>
  <c r="T44" i="10"/>
  <c r="P45" i="10"/>
  <c r="Q45" i="10"/>
  <c r="R45" i="10"/>
  <c r="S45" i="10"/>
  <c r="T45" i="10"/>
  <c r="P46" i="10"/>
  <c r="Q46" i="10"/>
  <c r="R46" i="10"/>
  <c r="S46" i="10"/>
  <c r="T46" i="10"/>
  <c r="P47" i="10"/>
  <c r="Q47" i="10"/>
  <c r="R47" i="10"/>
  <c r="S47" i="10"/>
  <c r="T47" i="10"/>
  <c r="P48" i="10"/>
  <c r="Q48" i="10"/>
  <c r="R48" i="10"/>
  <c r="S48" i="10"/>
  <c r="T48" i="10"/>
  <c r="P49" i="10"/>
  <c r="Q49" i="10"/>
  <c r="R49" i="10"/>
  <c r="S49" i="10"/>
  <c r="T49" i="10"/>
  <c r="P50" i="10"/>
  <c r="Q50" i="10"/>
  <c r="R50" i="10"/>
  <c r="S50" i="10"/>
  <c r="T50" i="10"/>
  <c r="P51" i="10"/>
  <c r="Q51" i="10"/>
  <c r="R51" i="10"/>
  <c r="S51" i="10"/>
  <c r="T51" i="10"/>
  <c r="P52" i="10"/>
  <c r="Q52" i="10"/>
  <c r="R52" i="10"/>
  <c r="S52" i="10"/>
  <c r="T52" i="10"/>
  <c r="P53" i="10"/>
  <c r="Q53" i="10"/>
  <c r="R53" i="10"/>
  <c r="S53" i="10"/>
  <c r="T53" i="10"/>
  <c r="P54" i="10"/>
  <c r="Q54" i="10"/>
  <c r="R54" i="10"/>
  <c r="S54" i="10"/>
  <c r="T54" i="10"/>
  <c r="P55" i="10"/>
  <c r="Q55" i="10"/>
  <c r="R55" i="10"/>
  <c r="S55" i="10"/>
  <c r="T55" i="10"/>
  <c r="P56" i="10"/>
  <c r="Q56" i="10"/>
  <c r="R56" i="10"/>
  <c r="S56" i="10"/>
  <c r="T56" i="10"/>
  <c r="P57" i="10"/>
  <c r="Q57" i="10"/>
  <c r="R57" i="10"/>
  <c r="S57" i="10"/>
  <c r="T57" i="10"/>
  <c r="P58" i="10"/>
  <c r="Q58" i="10"/>
  <c r="R58" i="10"/>
  <c r="S58" i="10"/>
  <c r="T58" i="10"/>
  <c r="P59" i="10"/>
  <c r="Q59" i="10"/>
  <c r="R59" i="10"/>
  <c r="S59" i="10"/>
  <c r="T59" i="10"/>
  <c r="P60" i="10"/>
  <c r="Q60" i="10"/>
  <c r="R60" i="10"/>
  <c r="S60" i="10"/>
  <c r="T60" i="10"/>
  <c r="P61" i="10"/>
  <c r="Q61" i="10"/>
  <c r="R61" i="10"/>
  <c r="S61" i="10"/>
  <c r="T61" i="10"/>
  <c r="P7" i="10"/>
  <c r="Q7" i="10"/>
  <c r="R7" i="10"/>
  <c r="S7" i="10"/>
  <c r="T7" i="10"/>
  <c r="P8" i="10"/>
  <c r="Q8" i="10"/>
  <c r="R8" i="10"/>
  <c r="S8" i="10"/>
  <c r="T8" i="10"/>
  <c r="P9" i="10"/>
  <c r="Q9" i="10"/>
  <c r="R9" i="10"/>
  <c r="S9" i="10"/>
  <c r="T9" i="10"/>
  <c r="P10" i="10"/>
  <c r="Q10" i="10"/>
  <c r="R10" i="10"/>
  <c r="S10" i="10"/>
  <c r="T10" i="10"/>
  <c r="P11" i="10"/>
  <c r="Q11" i="10"/>
  <c r="R11" i="10"/>
  <c r="S11" i="10"/>
  <c r="T11" i="10"/>
  <c r="P12" i="10"/>
  <c r="Q12" i="10"/>
  <c r="R12" i="10"/>
  <c r="S12" i="10"/>
  <c r="T12" i="10"/>
  <c r="P13" i="10"/>
  <c r="Q13" i="10"/>
  <c r="R13" i="10"/>
  <c r="S13" i="10"/>
  <c r="T13" i="10"/>
  <c r="P14" i="10"/>
  <c r="Q14" i="10"/>
  <c r="R14" i="10"/>
  <c r="S14" i="10"/>
  <c r="T14" i="10"/>
  <c r="P15" i="10"/>
  <c r="Q15" i="10"/>
  <c r="R15" i="10"/>
  <c r="S15" i="10"/>
  <c r="T15" i="10"/>
  <c r="P16" i="10"/>
  <c r="Q16" i="10"/>
  <c r="R16" i="10"/>
  <c r="S16" i="10"/>
  <c r="T16" i="10"/>
  <c r="P17" i="10"/>
  <c r="Q17" i="10"/>
  <c r="R17" i="10"/>
  <c r="S17" i="10"/>
  <c r="T17" i="10"/>
  <c r="P18" i="10"/>
  <c r="Q18" i="10"/>
  <c r="R18" i="10"/>
  <c r="S18" i="10"/>
  <c r="T18" i="10"/>
  <c r="P19" i="10"/>
  <c r="Q19" i="10"/>
  <c r="R19" i="10"/>
  <c r="S19" i="10"/>
  <c r="T19" i="10"/>
  <c r="P20" i="10"/>
  <c r="Q20" i="10"/>
  <c r="R20" i="10"/>
  <c r="S20" i="10"/>
  <c r="T20" i="10"/>
  <c r="P21" i="10"/>
  <c r="Q21" i="10"/>
  <c r="R21" i="10"/>
  <c r="S21" i="10"/>
  <c r="T21" i="10"/>
  <c r="P22" i="10"/>
  <c r="Q22" i="10"/>
  <c r="R22" i="10"/>
  <c r="S22" i="10"/>
  <c r="T22" i="10"/>
  <c r="P23" i="10"/>
  <c r="Q23" i="10"/>
  <c r="R23" i="10"/>
  <c r="S23" i="10"/>
  <c r="T23" i="10"/>
  <c r="Q6" i="10"/>
  <c r="R6" i="10"/>
  <c r="S6" i="10"/>
  <c r="T6" i="10"/>
  <c r="P6" i="10"/>
  <c r="K6" i="10"/>
  <c r="B7" i="10"/>
  <c r="C7" i="10"/>
  <c r="D7" i="10"/>
  <c r="E7" i="10"/>
  <c r="F7" i="10"/>
  <c r="G7" i="10"/>
  <c r="H7" i="10"/>
  <c r="I7" i="10"/>
  <c r="J7" i="10"/>
  <c r="B8" i="10"/>
  <c r="C8" i="10"/>
  <c r="D8" i="10"/>
  <c r="E8" i="10"/>
  <c r="F8" i="10"/>
  <c r="G8" i="10"/>
  <c r="H8" i="10"/>
  <c r="I8" i="10"/>
  <c r="J8" i="10"/>
  <c r="B9" i="10"/>
  <c r="C9" i="10"/>
  <c r="D9" i="10"/>
  <c r="E9" i="10"/>
  <c r="F9" i="10"/>
  <c r="G9" i="10"/>
  <c r="H9" i="10"/>
  <c r="I9" i="10"/>
  <c r="J9" i="10"/>
  <c r="B10" i="10"/>
  <c r="C10" i="10"/>
  <c r="D10" i="10"/>
  <c r="E10" i="10"/>
  <c r="F10" i="10"/>
  <c r="G10" i="10"/>
  <c r="H10" i="10"/>
  <c r="I10" i="10"/>
  <c r="J10" i="10"/>
  <c r="B11" i="10"/>
  <c r="C11" i="10"/>
  <c r="D11" i="10"/>
  <c r="E11" i="10"/>
  <c r="F11" i="10"/>
  <c r="G11" i="10"/>
  <c r="H11" i="10"/>
  <c r="I11" i="10"/>
  <c r="J11" i="10"/>
  <c r="B12" i="10"/>
  <c r="C12" i="10"/>
  <c r="D12" i="10"/>
  <c r="E12" i="10"/>
  <c r="F12" i="10"/>
  <c r="G12" i="10"/>
  <c r="H12" i="10"/>
  <c r="I12" i="10"/>
  <c r="J12" i="10"/>
  <c r="B13" i="10"/>
  <c r="C13" i="10"/>
  <c r="D13" i="10"/>
  <c r="E13" i="10"/>
  <c r="F13" i="10"/>
  <c r="G13" i="10"/>
  <c r="H13" i="10"/>
  <c r="I13" i="10"/>
  <c r="J13" i="10"/>
  <c r="B14" i="10"/>
  <c r="C14" i="10"/>
  <c r="D14" i="10"/>
  <c r="E14" i="10"/>
  <c r="F14" i="10"/>
  <c r="G14" i="10"/>
  <c r="H14" i="10"/>
  <c r="I14" i="10"/>
  <c r="J14" i="10"/>
  <c r="B15" i="10"/>
  <c r="C15" i="10"/>
  <c r="D15" i="10"/>
  <c r="E15" i="10"/>
  <c r="F15" i="10"/>
  <c r="G15" i="10"/>
  <c r="H15" i="10"/>
  <c r="I15" i="10"/>
  <c r="J15" i="10"/>
  <c r="B16" i="10"/>
  <c r="C16" i="10"/>
  <c r="D16" i="10"/>
  <c r="E16" i="10"/>
  <c r="F16" i="10"/>
  <c r="G16" i="10"/>
  <c r="H16" i="10"/>
  <c r="I16" i="10"/>
  <c r="J16" i="10"/>
  <c r="B17" i="10"/>
  <c r="C17" i="10"/>
  <c r="D17" i="10"/>
  <c r="E17" i="10"/>
  <c r="F17" i="10"/>
  <c r="G17" i="10"/>
  <c r="H17" i="10"/>
  <c r="I17" i="10"/>
  <c r="J17" i="10"/>
  <c r="B18" i="10"/>
  <c r="C18" i="10"/>
  <c r="D18" i="10"/>
  <c r="E18" i="10"/>
  <c r="F18" i="10"/>
  <c r="G18" i="10"/>
  <c r="H18" i="10"/>
  <c r="I18" i="10"/>
  <c r="J18" i="10"/>
  <c r="B19" i="10"/>
  <c r="C19" i="10"/>
  <c r="D19" i="10"/>
  <c r="E19" i="10"/>
  <c r="F19" i="10"/>
  <c r="G19" i="10"/>
  <c r="H19" i="10"/>
  <c r="I19" i="10"/>
  <c r="J19" i="10"/>
  <c r="B21" i="10"/>
  <c r="C21" i="10"/>
  <c r="D21" i="10"/>
  <c r="E21" i="10"/>
  <c r="F21" i="10"/>
  <c r="G21" i="10"/>
  <c r="H21" i="10"/>
  <c r="I21" i="10"/>
  <c r="J21" i="10"/>
  <c r="B22" i="10"/>
  <c r="C22" i="10"/>
  <c r="D22" i="10"/>
  <c r="E22" i="10"/>
  <c r="F22" i="10"/>
  <c r="G22" i="10"/>
  <c r="H22" i="10"/>
  <c r="I22" i="10"/>
  <c r="J22" i="10"/>
  <c r="B23" i="10"/>
  <c r="C23" i="10"/>
  <c r="D23" i="10"/>
  <c r="D24" i="10" s="1"/>
  <c r="E23" i="10"/>
  <c r="E24" i="10" s="1"/>
  <c r="F23" i="10"/>
  <c r="G23" i="10"/>
  <c r="H23" i="10"/>
  <c r="I23" i="10"/>
  <c r="J23" i="10"/>
  <c r="C6" i="10"/>
  <c r="D6" i="10"/>
  <c r="E6" i="10"/>
  <c r="F6" i="10"/>
  <c r="G6" i="10"/>
  <c r="H6" i="10"/>
  <c r="I6" i="10"/>
  <c r="J6" i="10"/>
  <c r="B6" i="10"/>
  <c r="AK24" i="1"/>
  <c r="AL24" i="1"/>
  <c r="AM24" i="1"/>
  <c r="AM24" i="10" s="1"/>
  <c r="AJ24" i="1"/>
  <c r="Z57" i="1"/>
  <c r="Z47" i="1"/>
  <c r="AA47" i="1"/>
  <c r="AB47" i="1"/>
  <c r="AC47" i="1"/>
  <c r="AD47" i="1"/>
  <c r="Z48" i="1"/>
  <c r="AA48" i="1"/>
  <c r="AB48" i="1"/>
  <c r="AC48" i="1"/>
  <c r="AD48" i="1"/>
  <c r="Z49" i="1"/>
  <c r="AA49" i="1"/>
  <c r="AB49" i="1"/>
  <c r="AC49" i="1"/>
  <c r="AD49" i="1"/>
  <c r="Z50" i="1"/>
  <c r="AA50" i="1"/>
  <c r="AB50" i="1"/>
  <c r="AC50" i="1"/>
  <c r="AD50" i="1"/>
  <c r="Z51" i="1"/>
  <c r="AA51" i="1"/>
  <c r="AB51" i="1"/>
  <c r="AC51" i="1"/>
  <c r="AD51" i="1"/>
  <c r="Z52" i="1"/>
  <c r="AA52" i="1"/>
  <c r="AB52" i="1"/>
  <c r="AC52" i="1"/>
  <c r="AD52" i="1"/>
  <c r="Z53" i="1"/>
  <c r="AA53" i="1"/>
  <c r="AB53" i="1"/>
  <c r="AC53" i="1"/>
  <c r="AD53" i="1"/>
  <c r="Z54" i="1"/>
  <c r="AA54" i="1"/>
  <c r="AB54" i="1"/>
  <c r="AC54" i="1"/>
  <c r="AD54" i="1"/>
  <c r="Z55" i="1"/>
  <c r="AA55" i="1"/>
  <c r="AB55" i="1"/>
  <c r="AC55" i="1"/>
  <c r="AD55" i="1"/>
  <c r="Z56" i="1"/>
  <c r="AA56" i="1"/>
  <c r="AB56" i="1"/>
  <c r="AC56" i="1"/>
  <c r="AD56" i="1"/>
  <c r="AA57" i="1"/>
  <c r="AB57" i="1"/>
  <c r="AC57" i="1"/>
  <c r="AD57" i="1"/>
  <c r="Z58" i="1"/>
  <c r="AA58" i="1"/>
  <c r="AB58" i="1"/>
  <c r="AC58" i="1"/>
  <c r="AD58" i="1"/>
  <c r="Z59" i="1"/>
  <c r="AA59" i="1"/>
  <c r="AB59" i="1"/>
  <c r="AC59" i="1"/>
  <c r="AD59" i="1"/>
  <c r="Z60" i="1"/>
  <c r="AA60" i="1"/>
  <c r="AB60" i="1"/>
  <c r="AC60" i="1"/>
  <c r="AD60" i="1"/>
  <c r="Z61" i="1"/>
  <c r="AA61" i="1"/>
  <c r="AB61" i="1"/>
  <c r="AC61" i="1"/>
  <c r="AD61" i="1"/>
  <c r="V24" i="1"/>
  <c r="W24" i="1"/>
  <c r="X24" i="1"/>
  <c r="X24" i="10" s="1"/>
  <c r="Y24" i="1"/>
  <c r="V25" i="1"/>
  <c r="W25" i="1"/>
  <c r="X25" i="1"/>
  <c r="U24" i="1"/>
  <c r="Q24" i="1"/>
  <c r="Q24" i="10" s="1"/>
  <c r="R24" i="1"/>
  <c r="R24" i="10" s="1"/>
  <c r="S24" i="1"/>
  <c r="S24" i="10" s="1"/>
  <c r="T24" i="1"/>
  <c r="P24" i="1"/>
  <c r="P25" i="1" s="1"/>
  <c r="AC25" i="19" l="1"/>
  <c r="BG7" i="7"/>
  <c r="Y25" i="14"/>
  <c r="Y25" i="15"/>
  <c r="X28" i="6"/>
  <c r="X27" i="15"/>
  <c r="X27" i="14"/>
  <c r="V26" i="14"/>
  <c r="V26" i="15"/>
  <c r="V27" i="6"/>
  <c r="W27" i="6"/>
  <c r="W26" i="15"/>
  <c r="W26" i="14"/>
  <c r="Y26" i="6"/>
  <c r="U29" i="6"/>
  <c r="U28" i="15"/>
  <c r="U28" i="14"/>
  <c r="Q25" i="12"/>
  <c r="Q25" i="13"/>
  <c r="U25" i="12"/>
  <c r="U25" i="13"/>
  <c r="L25" i="13"/>
  <c r="L25" i="12"/>
  <c r="L26" i="2"/>
  <c r="S25" i="13"/>
  <c r="S25" i="12"/>
  <c r="W25" i="13"/>
  <c r="W25" i="12"/>
  <c r="K25" i="13"/>
  <c r="K25" i="12"/>
  <c r="K26" i="2"/>
  <c r="R25" i="13"/>
  <c r="R25" i="12"/>
  <c r="N25" i="13"/>
  <c r="N25" i="12"/>
  <c r="N26" i="2"/>
  <c r="O25" i="13"/>
  <c r="O25" i="12"/>
  <c r="O26" i="2"/>
  <c r="T25" i="13"/>
  <c r="T25" i="12"/>
  <c r="V25" i="13"/>
  <c r="V25" i="12"/>
  <c r="M25" i="13"/>
  <c r="M25" i="12"/>
  <c r="M26" i="2"/>
  <c r="P25" i="24"/>
  <c r="P25" i="25"/>
  <c r="P25" i="9"/>
  <c r="P25" i="11"/>
  <c r="P25" i="10"/>
  <c r="P26" i="1"/>
  <c r="T24" i="24"/>
  <c r="T24" i="25"/>
  <c r="T24" i="9"/>
  <c r="T24" i="11"/>
  <c r="T25" i="1"/>
  <c r="W25" i="24"/>
  <c r="W25" i="25"/>
  <c r="W25" i="9"/>
  <c r="W25" i="11"/>
  <c r="W24" i="24"/>
  <c r="W24" i="25"/>
  <c r="W24" i="9"/>
  <c r="W24" i="11"/>
  <c r="AL25" i="1"/>
  <c r="AL24" i="24"/>
  <c r="AL24" i="25"/>
  <c r="AL24" i="9"/>
  <c r="AL24" i="11"/>
  <c r="W25" i="10"/>
  <c r="S24" i="24"/>
  <c r="S24" i="25"/>
  <c r="S24" i="9"/>
  <c r="S24" i="11"/>
  <c r="S25" i="1"/>
  <c r="U24" i="24"/>
  <c r="U24" i="25"/>
  <c r="U24" i="9"/>
  <c r="U24" i="11"/>
  <c r="V25" i="24"/>
  <c r="V25" i="25"/>
  <c r="V25" i="9"/>
  <c r="V25" i="11"/>
  <c r="V24" i="24"/>
  <c r="V24" i="25"/>
  <c r="V24" i="9"/>
  <c r="V24" i="11"/>
  <c r="AJ25" i="1"/>
  <c r="AJ24" i="24"/>
  <c r="AJ24" i="25"/>
  <c r="AJ24" i="9"/>
  <c r="AJ24" i="11"/>
  <c r="AK24" i="24"/>
  <c r="AK24" i="25"/>
  <c r="AK24" i="9"/>
  <c r="AK24" i="11"/>
  <c r="B24" i="10"/>
  <c r="D25" i="10"/>
  <c r="V25" i="10"/>
  <c r="W24" i="10"/>
  <c r="AL24" i="10"/>
  <c r="R24" i="24"/>
  <c r="R24" i="25"/>
  <c r="R24" i="9"/>
  <c r="R24" i="11"/>
  <c r="R25" i="1"/>
  <c r="U25" i="1"/>
  <c r="Y25" i="1"/>
  <c r="Y24" i="24"/>
  <c r="Y24" i="25"/>
  <c r="Y24" i="9"/>
  <c r="Y24" i="11"/>
  <c r="AK25" i="1"/>
  <c r="V24" i="10"/>
  <c r="AK24" i="10"/>
  <c r="P24" i="24"/>
  <c r="P24" i="25"/>
  <c r="P24" i="9"/>
  <c r="P24" i="11"/>
  <c r="Q24" i="24"/>
  <c r="Q24" i="25"/>
  <c r="Q24" i="9"/>
  <c r="Q24" i="11"/>
  <c r="Q25" i="1"/>
  <c r="X25" i="24"/>
  <c r="X25" i="25"/>
  <c r="X25" i="9"/>
  <c r="X25" i="11"/>
  <c r="X24" i="24"/>
  <c r="X24" i="25"/>
  <c r="X24" i="9"/>
  <c r="X24" i="11"/>
  <c r="AM25" i="1"/>
  <c r="AM24" i="24"/>
  <c r="AM24" i="25"/>
  <c r="AM24" i="9"/>
  <c r="AM24" i="11"/>
  <c r="T24" i="10"/>
  <c r="P24" i="10"/>
  <c r="X25" i="10"/>
  <c r="Y24" i="10"/>
  <c r="U24" i="10"/>
  <c r="AJ24" i="10"/>
  <c r="AF25" i="19"/>
  <c r="J82" i="19"/>
  <c r="AG25" i="19"/>
  <c r="AI25" i="19" s="1"/>
  <c r="AF44" i="19"/>
  <c r="AG34" i="19"/>
  <c r="AF39" i="19"/>
  <c r="AC34" i="19"/>
  <c r="AG39" i="19"/>
  <c r="BB45" i="20"/>
  <c r="BB44" i="20"/>
  <c r="AU52" i="20"/>
  <c r="J109" i="20"/>
  <c r="B53" i="20"/>
  <c r="AC29" i="19"/>
  <c r="AI39" i="19"/>
  <c r="AC49" i="19"/>
  <c r="AG44" i="19"/>
  <c r="AC59" i="19"/>
  <c r="I35" i="19"/>
  <c r="AG35" i="19" s="1"/>
  <c r="I40" i="19"/>
  <c r="J97" i="19" s="1"/>
  <c r="AI44" i="19"/>
  <c r="AF29" i="19"/>
  <c r="I30" i="19"/>
  <c r="AG30" i="19" s="1"/>
  <c r="J96" i="19"/>
  <c r="I50" i="19"/>
  <c r="AC50" i="19" s="1"/>
  <c r="I45" i="19"/>
  <c r="AG45" i="19" s="1"/>
  <c r="I60" i="19"/>
  <c r="AC60" i="19" s="1"/>
  <c r="AC54" i="19"/>
  <c r="AF34" i="19"/>
  <c r="AI34" i="19" s="1"/>
  <c r="I55" i="19"/>
  <c r="J112" i="19" s="1"/>
  <c r="AG29" i="19"/>
  <c r="L24" i="1"/>
  <c r="M24" i="1"/>
  <c r="N24" i="1"/>
  <c r="O24" i="1"/>
  <c r="L25" i="1"/>
  <c r="M25" i="1"/>
  <c r="N25" i="1"/>
  <c r="K24" i="1"/>
  <c r="V28" i="6" l="1"/>
  <c r="V27" i="15"/>
  <c r="V27" i="14"/>
  <c r="Y27" i="6"/>
  <c r="X29" i="6"/>
  <c r="X28" i="14"/>
  <c r="X28" i="15"/>
  <c r="Y26" i="15"/>
  <c r="Y26" i="14"/>
  <c r="U29" i="14"/>
  <c r="U29" i="15"/>
  <c r="U30" i="6"/>
  <c r="W28" i="6"/>
  <c r="W27" i="14"/>
  <c r="W27" i="15"/>
  <c r="N27" i="2"/>
  <c r="N26" i="13"/>
  <c r="N26" i="12"/>
  <c r="L27" i="2"/>
  <c r="L26" i="13"/>
  <c r="L26" i="12"/>
  <c r="O27" i="2"/>
  <c r="O26" i="13"/>
  <c r="O26" i="12"/>
  <c r="K26" i="13"/>
  <c r="K26" i="12"/>
  <c r="K27" i="2"/>
  <c r="M26" i="13"/>
  <c r="M26" i="12"/>
  <c r="M27" i="2"/>
  <c r="K24" i="24"/>
  <c r="K24" i="25"/>
  <c r="K24" i="9"/>
  <c r="K24" i="10"/>
  <c r="K24" i="11"/>
  <c r="L25" i="24"/>
  <c r="L25" i="25"/>
  <c r="L25" i="9"/>
  <c r="L25" i="11"/>
  <c r="L25" i="10"/>
  <c r="L24" i="24"/>
  <c r="L24" i="25"/>
  <c r="L24" i="9"/>
  <c r="L24" i="11"/>
  <c r="L24" i="10"/>
  <c r="AM25" i="24"/>
  <c r="AM25" i="25"/>
  <c r="AM25" i="9"/>
  <c r="AM25" i="11"/>
  <c r="AM25" i="10"/>
  <c r="AK25" i="24"/>
  <c r="AK25" i="25"/>
  <c r="AK25" i="9"/>
  <c r="AK25" i="11"/>
  <c r="AK25" i="10"/>
  <c r="AL25" i="24"/>
  <c r="AL25" i="25"/>
  <c r="AL25" i="9"/>
  <c r="AL25" i="11"/>
  <c r="AL25" i="10"/>
  <c r="K25" i="1"/>
  <c r="O25" i="1"/>
  <c r="O24" i="24"/>
  <c r="O24" i="25"/>
  <c r="O24" i="9"/>
  <c r="O24" i="10"/>
  <c r="O24" i="11"/>
  <c r="Q25" i="24"/>
  <c r="Q25" i="25"/>
  <c r="Q25" i="9"/>
  <c r="Q25" i="11"/>
  <c r="Q26" i="1"/>
  <c r="Q25" i="10"/>
  <c r="Y25" i="24"/>
  <c r="Y25" i="25"/>
  <c r="Y25" i="9"/>
  <c r="Y25" i="11"/>
  <c r="Y25" i="10"/>
  <c r="AJ25" i="24"/>
  <c r="AJ25" i="25"/>
  <c r="AJ25" i="9"/>
  <c r="AJ25" i="11"/>
  <c r="AJ25" i="10"/>
  <c r="T25" i="24"/>
  <c r="T25" i="25"/>
  <c r="T25" i="9"/>
  <c r="T25" i="11"/>
  <c r="T25" i="10"/>
  <c r="T26" i="1"/>
  <c r="N25" i="24"/>
  <c r="N25" i="25"/>
  <c r="N25" i="9"/>
  <c r="N25" i="10"/>
  <c r="N25" i="11"/>
  <c r="N24" i="24"/>
  <c r="N24" i="25"/>
  <c r="N24" i="9"/>
  <c r="N24" i="10"/>
  <c r="N24" i="11"/>
  <c r="U25" i="24"/>
  <c r="U25" i="25"/>
  <c r="U25" i="9"/>
  <c r="U25" i="11"/>
  <c r="U25" i="10"/>
  <c r="S25" i="24"/>
  <c r="S25" i="25"/>
  <c r="S25" i="9"/>
  <c r="S25" i="11"/>
  <c r="S25" i="10"/>
  <c r="S26" i="1"/>
  <c r="P26" i="24"/>
  <c r="P26" i="25"/>
  <c r="P26" i="9"/>
  <c r="P26" i="11"/>
  <c r="P27" i="1"/>
  <c r="P26" i="10"/>
  <c r="M25" i="24"/>
  <c r="M25" i="25"/>
  <c r="M25" i="9"/>
  <c r="M25" i="10"/>
  <c r="M25" i="11"/>
  <c r="M24" i="24"/>
  <c r="M24" i="25"/>
  <c r="M24" i="9"/>
  <c r="M24" i="11"/>
  <c r="M24" i="10"/>
  <c r="R25" i="24"/>
  <c r="R25" i="25"/>
  <c r="R25" i="9"/>
  <c r="R25" i="11"/>
  <c r="R26" i="1"/>
  <c r="R25" i="10"/>
  <c r="J117" i="19"/>
  <c r="J107" i="19"/>
  <c r="J87" i="19"/>
  <c r="AF30" i="19"/>
  <c r="AI30" i="19" s="1"/>
  <c r="AC30" i="19"/>
  <c r="AG40" i="19"/>
  <c r="AC35" i="19"/>
  <c r="AF40" i="19"/>
  <c r="J110" i="20"/>
  <c r="AU53" i="20"/>
  <c r="B54" i="20"/>
  <c r="J102" i="19"/>
  <c r="AC55" i="19"/>
  <c r="J92" i="19"/>
  <c r="AC45" i="19"/>
  <c r="AF45" i="19"/>
  <c r="AI45" i="19" s="1"/>
  <c r="AI29" i="19"/>
  <c r="AC40" i="19"/>
  <c r="AF35" i="19"/>
  <c r="AI35" i="19" s="1"/>
  <c r="N66" i="5"/>
  <c r="AM22" i="5"/>
  <c r="AM21" i="5"/>
  <c r="AM20" i="5"/>
  <c r="AM19" i="5"/>
  <c r="AM18" i="5"/>
  <c r="AM17" i="5"/>
  <c r="AM16" i="5"/>
  <c r="AM15" i="5"/>
  <c r="AM14" i="5"/>
  <c r="AM13" i="5"/>
  <c r="AM12" i="5"/>
  <c r="AM11" i="5"/>
  <c r="AM10" i="5"/>
  <c r="AM9" i="5"/>
  <c r="AM8" i="5"/>
  <c r="AM7" i="5"/>
  <c r="AM6" i="5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J103" i="2"/>
  <c r="I103" i="2"/>
  <c r="I102" i="2"/>
  <c r="I101" i="2"/>
  <c r="I100" i="2"/>
  <c r="I99" i="2"/>
  <c r="J98" i="2"/>
  <c r="I98" i="2"/>
  <c r="I97" i="2"/>
  <c r="I96" i="2"/>
  <c r="I95" i="2"/>
  <c r="I94" i="2"/>
  <c r="J93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J80" i="2"/>
  <c r="I80" i="2"/>
  <c r="J79" i="2"/>
  <c r="I79" i="2"/>
  <c r="J78" i="2"/>
  <c r="I78" i="2"/>
  <c r="J77" i="2"/>
  <c r="I77" i="2"/>
  <c r="J76" i="2"/>
  <c r="I76" i="2"/>
  <c r="J75" i="2"/>
  <c r="I75" i="2"/>
  <c r="J74" i="2"/>
  <c r="I74" i="2"/>
  <c r="J73" i="2"/>
  <c r="I73" i="2"/>
  <c r="J72" i="2"/>
  <c r="I72" i="2"/>
  <c r="J71" i="2"/>
  <c r="I71" i="2"/>
  <c r="J70" i="2"/>
  <c r="I70" i="2"/>
  <c r="J69" i="2"/>
  <c r="I69" i="2"/>
  <c r="J68" i="2"/>
  <c r="I68" i="2"/>
  <c r="J67" i="2"/>
  <c r="I67" i="2"/>
  <c r="J66" i="2"/>
  <c r="I66" i="2"/>
  <c r="J65" i="2"/>
  <c r="I65" i="2"/>
  <c r="J64" i="2"/>
  <c r="I64" i="2"/>
  <c r="J63" i="2"/>
  <c r="I63" i="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J79" i="12"/>
  <c r="I79" i="12"/>
  <c r="J78" i="12"/>
  <c r="I78" i="12"/>
  <c r="J77" i="12"/>
  <c r="I77" i="12"/>
  <c r="J76" i="12"/>
  <c r="I76" i="12"/>
  <c r="J75" i="12"/>
  <c r="I75" i="12"/>
  <c r="J74" i="12"/>
  <c r="I74" i="12"/>
  <c r="J73" i="12"/>
  <c r="I73" i="12"/>
  <c r="J72" i="12"/>
  <c r="I72" i="12"/>
  <c r="J71" i="12"/>
  <c r="I71" i="12"/>
  <c r="J70" i="12"/>
  <c r="I70" i="12"/>
  <c r="J69" i="12"/>
  <c r="I69" i="12"/>
  <c r="J68" i="12"/>
  <c r="I68" i="12"/>
  <c r="J67" i="12"/>
  <c r="I67" i="12"/>
  <c r="J66" i="12"/>
  <c r="I66" i="12"/>
  <c r="J65" i="12"/>
  <c r="I65" i="12"/>
  <c r="J64" i="12"/>
  <c r="I64" i="12"/>
  <c r="J63" i="12"/>
  <c r="I63" i="12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J80" i="13"/>
  <c r="I80" i="13"/>
  <c r="J79" i="13"/>
  <c r="I79" i="13"/>
  <c r="J78" i="13"/>
  <c r="I78" i="13"/>
  <c r="J77" i="13"/>
  <c r="I77" i="13"/>
  <c r="J76" i="13"/>
  <c r="I76" i="13"/>
  <c r="J75" i="13"/>
  <c r="I75" i="13"/>
  <c r="J74" i="13"/>
  <c r="I74" i="13"/>
  <c r="J73" i="13"/>
  <c r="I73" i="13"/>
  <c r="J72" i="13"/>
  <c r="I72" i="13"/>
  <c r="J71" i="13"/>
  <c r="I71" i="13"/>
  <c r="J70" i="13"/>
  <c r="I70" i="13"/>
  <c r="J69" i="13"/>
  <c r="I69" i="13"/>
  <c r="J68" i="13"/>
  <c r="I68" i="13"/>
  <c r="J67" i="13"/>
  <c r="I67" i="13"/>
  <c r="J66" i="13"/>
  <c r="I66" i="13"/>
  <c r="J65" i="13"/>
  <c r="I65" i="13"/>
  <c r="J64" i="13"/>
  <c r="I64" i="13"/>
  <c r="J63" i="13"/>
  <c r="I63" i="13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J80" i="10"/>
  <c r="I80" i="10"/>
  <c r="J79" i="10"/>
  <c r="I79" i="10"/>
  <c r="J78" i="10"/>
  <c r="I78" i="10"/>
  <c r="J77" i="10"/>
  <c r="I77" i="10"/>
  <c r="J76" i="10"/>
  <c r="I76" i="10"/>
  <c r="J75" i="10"/>
  <c r="I75" i="10"/>
  <c r="J74" i="10"/>
  <c r="I74" i="10"/>
  <c r="J73" i="10"/>
  <c r="I73" i="10"/>
  <c r="J72" i="10"/>
  <c r="I72" i="10"/>
  <c r="J71" i="10"/>
  <c r="I71" i="10"/>
  <c r="J70" i="10"/>
  <c r="I70" i="10"/>
  <c r="J69" i="10"/>
  <c r="I69" i="10"/>
  <c r="J68" i="10"/>
  <c r="I68" i="10"/>
  <c r="J67" i="10"/>
  <c r="I67" i="10"/>
  <c r="J66" i="10"/>
  <c r="I66" i="10"/>
  <c r="J65" i="10"/>
  <c r="I65" i="10"/>
  <c r="J64" i="10"/>
  <c r="I64" i="10"/>
  <c r="J63" i="10"/>
  <c r="I63" i="10"/>
  <c r="I118" i="11"/>
  <c r="I117" i="11"/>
  <c r="I116" i="11"/>
  <c r="I115" i="11"/>
  <c r="I114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J80" i="11"/>
  <c r="I80" i="11"/>
  <c r="J79" i="11"/>
  <c r="I79" i="11"/>
  <c r="J78" i="11"/>
  <c r="I78" i="11"/>
  <c r="J77" i="11"/>
  <c r="I77" i="11"/>
  <c r="J76" i="11"/>
  <c r="I76" i="11"/>
  <c r="J75" i="11"/>
  <c r="I75" i="11"/>
  <c r="J74" i="11"/>
  <c r="I74" i="11"/>
  <c r="J73" i="11"/>
  <c r="I73" i="11"/>
  <c r="J72" i="11"/>
  <c r="I72" i="11"/>
  <c r="J71" i="11"/>
  <c r="I71" i="11"/>
  <c r="J70" i="11"/>
  <c r="I70" i="11"/>
  <c r="J69" i="11"/>
  <c r="I69" i="11"/>
  <c r="J68" i="11"/>
  <c r="I68" i="11"/>
  <c r="J67" i="11"/>
  <c r="I67" i="11"/>
  <c r="J66" i="11"/>
  <c r="I66" i="11"/>
  <c r="J65" i="11"/>
  <c r="I65" i="11"/>
  <c r="J64" i="11"/>
  <c r="I64" i="11"/>
  <c r="J63" i="11"/>
  <c r="I63" i="11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J103" i="5"/>
  <c r="I103" i="5"/>
  <c r="I102" i="5"/>
  <c r="I101" i="5"/>
  <c r="I100" i="5"/>
  <c r="I99" i="5"/>
  <c r="J98" i="5"/>
  <c r="I98" i="5"/>
  <c r="I97" i="5"/>
  <c r="I96" i="5"/>
  <c r="I95" i="5"/>
  <c r="I94" i="5"/>
  <c r="J93" i="5"/>
  <c r="I93" i="5"/>
  <c r="I92" i="5"/>
  <c r="I91" i="5"/>
  <c r="I90" i="5"/>
  <c r="I89" i="5"/>
  <c r="J88" i="5"/>
  <c r="I88" i="5"/>
  <c r="I87" i="5"/>
  <c r="I86" i="5"/>
  <c r="I85" i="5"/>
  <c r="I84" i="5"/>
  <c r="I83" i="5"/>
  <c r="I82" i="5"/>
  <c r="I81" i="5"/>
  <c r="J80" i="5"/>
  <c r="I80" i="5"/>
  <c r="J79" i="5"/>
  <c r="I79" i="5"/>
  <c r="J78" i="5"/>
  <c r="I78" i="5"/>
  <c r="J77" i="5"/>
  <c r="I77" i="5"/>
  <c r="J76" i="5"/>
  <c r="I76" i="5"/>
  <c r="J75" i="5"/>
  <c r="I75" i="5"/>
  <c r="J74" i="5"/>
  <c r="I74" i="5"/>
  <c r="J73" i="5"/>
  <c r="I73" i="5"/>
  <c r="J72" i="5"/>
  <c r="I72" i="5"/>
  <c r="J71" i="5"/>
  <c r="I71" i="5"/>
  <c r="J70" i="5"/>
  <c r="I70" i="5"/>
  <c r="J69" i="5"/>
  <c r="I69" i="5"/>
  <c r="J68" i="5"/>
  <c r="I68" i="5"/>
  <c r="J67" i="5"/>
  <c r="I67" i="5"/>
  <c r="J66" i="5"/>
  <c r="I66" i="5"/>
  <c r="J65" i="5"/>
  <c r="I65" i="5"/>
  <c r="J64" i="5"/>
  <c r="I64" i="5"/>
  <c r="J63" i="5"/>
  <c r="I63" i="5"/>
  <c r="I118" i="18"/>
  <c r="I117" i="18"/>
  <c r="I116" i="18"/>
  <c r="I115" i="18"/>
  <c r="I114" i="18"/>
  <c r="I113" i="18"/>
  <c r="I112" i="18"/>
  <c r="I111" i="18"/>
  <c r="I110" i="18"/>
  <c r="I109" i="18"/>
  <c r="J108" i="18"/>
  <c r="I108" i="18"/>
  <c r="I107" i="18"/>
  <c r="I106" i="18"/>
  <c r="I105" i="18"/>
  <c r="J104" i="18"/>
  <c r="I104" i="18"/>
  <c r="J103" i="18"/>
  <c r="I103" i="18"/>
  <c r="J102" i="18"/>
  <c r="I102" i="18"/>
  <c r="J101" i="18"/>
  <c r="I101" i="18"/>
  <c r="J100" i="18"/>
  <c r="I100" i="18"/>
  <c r="J99" i="18"/>
  <c r="I99" i="18"/>
  <c r="J98" i="18"/>
  <c r="I98" i="18"/>
  <c r="J97" i="18"/>
  <c r="I97" i="18"/>
  <c r="J96" i="18"/>
  <c r="I96" i="18"/>
  <c r="J95" i="18"/>
  <c r="I95" i="18"/>
  <c r="J94" i="18"/>
  <c r="I94" i="18"/>
  <c r="J93" i="18"/>
  <c r="I93" i="18"/>
  <c r="I92" i="18"/>
  <c r="I91" i="18"/>
  <c r="I90" i="18"/>
  <c r="I89" i="18"/>
  <c r="J88" i="18"/>
  <c r="I88" i="18"/>
  <c r="I87" i="18"/>
  <c r="I86" i="18"/>
  <c r="I85" i="18"/>
  <c r="I84" i="18"/>
  <c r="J83" i="18"/>
  <c r="I83" i="18"/>
  <c r="I82" i="18"/>
  <c r="I81" i="18"/>
  <c r="J80" i="18"/>
  <c r="I80" i="18"/>
  <c r="J79" i="18"/>
  <c r="I79" i="18"/>
  <c r="J78" i="18"/>
  <c r="I78" i="18"/>
  <c r="J77" i="18"/>
  <c r="I77" i="18"/>
  <c r="J76" i="18"/>
  <c r="I76" i="18"/>
  <c r="J75" i="18"/>
  <c r="I75" i="18"/>
  <c r="J74" i="18"/>
  <c r="I74" i="18"/>
  <c r="J73" i="18"/>
  <c r="I73" i="18"/>
  <c r="J72" i="18"/>
  <c r="I72" i="18"/>
  <c r="J71" i="18"/>
  <c r="I71" i="18"/>
  <c r="J70" i="18"/>
  <c r="I70" i="18"/>
  <c r="J69" i="18"/>
  <c r="I69" i="18"/>
  <c r="J68" i="18"/>
  <c r="I68" i="18"/>
  <c r="J67" i="18"/>
  <c r="I67" i="18"/>
  <c r="J66" i="18"/>
  <c r="I66" i="18"/>
  <c r="J65" i="18"/>
  <c r="I65" i="18"/>
  <c r="J64" i="18"/>
  <c r="I64" i="18"/>
  <c r="J63" i="18"/>
  <c r="I63" i="18"/>
  <c r="I118" i="8"/>
  <c r="I117" i="8"/>
  <c r="I116" i="8"/>
  <c r="I115" i="8"/>
  <c r="I114" i="8"/>
  <c r="I113" i="8"/>
  <c r="I112" i="8"/>
  <c r="I111" i="8"/>
  <c r="I110" i="8"/>
  <c r="I109" i="8"/>
  <c r="J108" i="8"/>
  <c r="I108" i="8"/>
  <c r="I107" i="8"/>
  <c r="I106" i="8"/>
  <c r="I105" i="8"/>
  <c r="J104" i="8"/>
  <c r="I104" i="8"/>
  <c r="J103" i="8"/>
  <c r="I103" i="8"/>
  <c r="J102" i="8"/>
  <c r="I102" i="8"/>
  <c r="J101" i="8"/>
  <c r="I101" i="8"/>
  <c r="J100" i="8"/>
  <c r="I100" i="8"/>
  <c r="J99" i="8"/>
  <c r="I99" i="8"/>
  <c r="J98" i="8"/>
  <c r="I98" i="8"/>
  <c r="J97" i="8"/>
  <c r="I97" i="8"/>
  <c r="J96" i="8"/>
  <c r="I96" i="8"/>
  <c r="J95" i="8"/>
  <c r="I95" i="8"/>
  <c r="J94" i="8"/>
  <c r="I94" i="8"/>
  <c r="J93" i="8"/>
  <c r="I93" i="8"/>
  <c r="I92" i="8"/>
  <c r="I91" i="8"/>
  <c r="I90" i="8"/>
  <c r="I89" i="8"/>
  <c r="J88" i="8"/>
  <c r="I88" i="8"/>
  <c r="I87" i="8"/>
  <c r="I86" i="8"/>
  <c r="I85" i="8"/>
  <c r="I84" i="8"/>
  <c r="J83" i="8"/>
  <c r="I83" i="8"/>
  <c r="I82" i="8"/>
  <c r="I81" i="8"/>
  <c r="J80" i="8"/>
  <c r="I80" i="8"/>
  <c r="J79" i="8"/>
  <c r="I79" i="8"/>
  <c r="J78" i="8"/>
  <c r="I78" i="8"/>
  <c r="J77" i="8"/>
  <c r="I77" i="8"/>
  <c r="J76" i="8"/>
  <c r="I76" i="8"/>
  <c r="J75" i="8"/>
  <c r="I75" i="8"/>
  <c r="J74" i="8"/>
  <c r="I74" i="8"/>
  <c r="J73" i="8"/>
  <c r="I73" i="8"/>
  <c r="J72" i="8"/>
  <c r="I72" i="8"/>
  <c r="J71" i="8"/>
  <c r="I71" i="8"/>
  <c r="J70" i="8"/>
  <c r="I70" i="8"/>
  <c r="J69" i="8"/>
  <c r="I69" i="8"/>
  <c r="J68" i="8"/>
  <c r="I68" i="8"/>
  <c r="J67" i="8"/>
  <c r="I67" i="8"/>
  <c r="J66" i="8"/>
  <c r="I66" i="8"/>
  <c r="J65" i="8"/>
  <c r="I65" i="8"/>
  <c r="J64" i="8"/>
  <c r="I64" i="8"/>
  <c r="J63" i="8"/>
  <c r="I63" i="8"/>
  <c r="I118" i="17"/>
  <c r="I117" i="17"/>
  <c r="I116" i="17"/>
  <c r="I115" i="17"/>
  <c r="I114" i="17"/>
  <c r="I113" i="17"/>
  <c r="I112" i="17"/>
  <c r="I111" i="17"/>
  <c r="I110" i="17"/>
  <c r="I109" i="17"/>
  <c r="I108" i="17"/>
  <c r="I107" i="17"/>
  <c r="I106" i="17"/>
  <c r="I105" i="17"/>
  <c r="I104" i="17"/>
  <c r="I103" i="17"/>
  <c r="I102" i="17"/>
  <c r="I101" i="17"/>
  <c r="I100" i="17"/>
  <c r="I99" i="17"/>
  <c r="I98" i="17"/>
  <c r="I97" i="17"/>
  <c r="I96" i="17"/>
  <c r="I95" i="17"/>
  <c r="I94" i="17"/>
  <c r="I93" i="17"/>
  <c r="I92" i="17"/>
  <c r="I91" i="17"/>
  <c r="I90" i="17"/>
  <c r="I89" i="17"/>
  <c r="I88" i="17"/>
  <c r="I87" i="17"/>
  <c r="I86" i="17"/>
  <c r="I85" i="17"/>
  <c r="I84" i="17"/>
  <c r="J83" i="17"/>
  <c r="I83" i="17"/>
  <c r="I82" i="17"/>
  <c r="I81" i="17"/>
  <c r="J80" i="17"/>
  <c r="I80" i="17"/>
  <c r="J79" i="17"/>
  <c r="I79" i="17"/>
  <c r="J78" i="17"/>
  <c r="I78" i="17"/>
  <c r="J77" i="17"/>
  <c r="I77" i="17"/>
  <c r="J76" i="17"/>
  <c r="I76" i="17"/>
  <c r="J75" i="17"/>
  <c r="I75" i="17"/>
  <c r="J74" i="17"/>
  <c r="I74" i="17"/>
  <c r="J73" i="17"/>
  <c r="I73" i="17"/>
  <c r="J72" i="17"/>
  <c r="I72" i="17"/>
  <c r="J71" i="17"/>
  <c r="I71" i="17"/>
  <c r="J70" i="17"/>
  <c r="I70" i="17"/>
  <c r="J69" i="17"/>
  <c r="I69" i="17"/>
  <c r="J68" i="17"/>
  <c r="I68" i="17"/>
  <c r="J67" i="17"/>
  <c r="I67" i="17"/>
  <c r="J66" i="17"/>
  <c r="I66" i="17"/>
  <c r="J65" i="17"/>
  <c r="I65" i="17"/>
  <c r="J64" i="17"/>
  <c r="I64" i="17"/>
  <c r="J63" i="17"/>
  <c r="I63" i="17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J83" i="4"/>
  <c r="I83" i="4"/>
  <c r="I82" i="4"/>
  <c r="I81" i="4"/>
  <c r="I80" i="4"/>
  <c r="J79" i="4"/>
  <c r="I79" i="4"/>
  <c r="J78" i="4"/>
  <c r="I78" i="4"/>
  <c r="J77" i="4"/>
  <c r="I77" i="4"/>
  <c r="J76" i="4"/>
  <c r="I76" i="4"/>
  <c r="J75" i="4"/>
  <c r="I75" i="4"/>
  <c r="J74" i="4"/>
  <c r="I74" i="4"/>
  <c r="J73" i="4"/>
  <c r="I73" i="4"/>
  <c r="J72" i="4"/>
  <c r="I72" i="4"/>
  <c r="J71" i="4"/>
  <c r="I71" i="4"/>
  <c r="J70" i="4"/>
  <c r="I70" i="4"/>
  <c r="J69" i="4"/>
  <c r="I69" i="4"/>
  <c r="J68" i="4"/>
  <c r="I68" i="4"/>
  <c r="J67" i="4"/>
  <c r="I67" i="4"/>
  <c r="J66" i="4"/>
  <c r="I66" i="4"/>
  <c r="J65" i="4"/>
  <c r="I65" i="4"/>
  <c r="J64" i="4"/>
  <c r="I64" i="4"/>
  <c r="J63" i="4"/>
  <c r="I63" i="4"/>
  <c r="J118" i="16"/>
  <c r="I118" i="16"/>
  <c r="I117" i="16"/>
  <c r="I116" i="16"/>
  <c r="I115" i="16"/>
  <c r="I114" i="16"/>
  <c r="J113" i="16"/>
  <c r="I113" i="16"/>
  <c r="I112" i="16"/>
  <c r="I111" i="16"/>
  <c r="I110" i="16"/>
  <c r="I109" i="16"/>
  <c r="J108" i="16"/>
  <c r="I108" i="16"/>
  <c r="I107" i="16"/>
  <c r="I106" i="16"/>
  <c r="I105" i="16"/>
  <c r="I104" i="16"/>
  <c r="J103" i="16"/>
  <c r="I103" i="16"/>
  <c r="I102" i="16"/>
  <c r="I101" i="16"/>
  <c r="I100" i="16"/>
  <c r="I99" i="16"/>
  <c r="J98" i="16"/>
  <c r="I98" i="16"/>
  <c r="I97" i="16"/>
  <c r="I96" i="16"/>
  <c r="I95" i="16"/>
  <c r="I94" i="16"/>
  <c r="J93" i="16"/>
  <c r="I93" i="16"/>
  <c r="I92" i="16"/>
  <c r="I91" i="16"/>
  <c r="I90" i="16"/>
  <c r="I89" i="16"/>
  <c r="I88" i="16"/>
  <c r="I87" i="16"/>
  <c r="I86" i="16"/>
  <c r="I85" i="16"/>
  <c r="I84" i="16"/>
  <c r="I83" i="16"/>
  <c r="I82" i="16"/>
  <c r="I81" i="16"/>
  <c r="J80" i="16"/>
  <c r="I80" i="16"/>
  <c r="J79" i="16"/>
  <c r="I79" i="16"/>
  <c r="J78" i="16"/>
  <c r="I78" i="16"/>
  <c r="J77" i="16"/>
  <c r="I77" i="16"/>
  <c r="J76" i="16"/>
  <c r="I76" i="16"/>
  <c r="J75" i="16"/>
  <c r="I75" i="16"/>
  <c r="J74" i="16"/>
  <c r="I74" i="16"/>
  <c r="J73" i="16"/>
  <c r="I73" i="16"/>
  <c r="J72" i="16"/>
  <c r="I72" i="16"/>
  <c r="J71" i="16"/>
  <c r="I71" i="16"/>
  <c r="J70" i="16"/>
  <c r="I70" i="16"/>
  <c r="J69" i="16"/>
  <c r="I69" i="16"/>
  <c r="J68" i="16"/>
  <c r="I68" i="16"/>
  <c r="J67" i="16"/>
  <c r="I67" i="16"/>
  <c r="J66" i="16"/>
  <c r="I66" i="16"/>
  <c r="J65" i="16"/>
  <c r="I65" i="16"/>
  <c r="J64" i="16"/>
  <c r="I64" i="16"/>
  <c r="J63" i="16"/>
  <c r="I63" i="16"/>
  <c r="J118" i="3"/>
  <c r="I118" i="3"/>
  <c r="I117" i="3"/>
  <c r="I116" i="3"/>
  <c r="I115" i="3"/>
  <c r="I114" i="3"/>
  <c r="J113" i="3"/>
  <c r="I113" i="3"/>
  <c r="I112" i="3"/>
  <c r="I111" i="3"/>
  <c r="I110" i="3"/>
  <c r="I109" i="3"/>
  <c r="J108" i="3"/>
  <c r="I108" i="3"/>
  <c r="I107" i="3"/>
  <c r="I106" i="3"/>
  <c r="I105" i="3"/>
  <c r="I104" i="3"/>
  <c r="J103" i="3"/>
  <c r="I103" i="3"/>
  <c r="I102" i="3"/>
  <c r="I101" i="3"/>
  <c r="I100" i="3"/>
  <c r="I99" i="3"/>
  <c r="J98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J79" i="3"/>
  <c r="I79" i="3"/>
  <c r="J78" i="3"/>
  <c r="I78" i="3"/>
  <c r="J77" i="3"/>
  <c r="I77" i="3"/>
  <c r="J76" i="3"/>
  <c r="I76" i="3"/>
  <c r="J75" i="3"/>
  <c r="I75" i="3"/>
  <c r="J74" i="3"/>
  <c r="I74" i="3"/>
  <c r="J73" i="3"/>
  <c r="I73" i="3"/>
  <c r="J72" i="3"/>
  <c r="I72" i="3"/>
  <c r="J71" i="3"/>
  <c r="I71" i="3"/>
  <c r="J70" i="3"/>
  <c r="I70" i="3"/>
  <c r="J69" i="3"/>
  <c r="I69" i="3"/>
  <c r="J68" i="3"/>
  <c r="I68" i="3"/>
  <c r="J67" i="3"/>
  <c r="I67" i="3"/>
  <c r="J66" i="3"/>
  <c r="I66" i="3"/>
  <c r="J65" i="3"/>
  <c r="I65" i="3"/>
  <c r="J64" i="3"/>
  <c r="I64" i="3"/>
  <c r="J63" i="3"/>
  <c r="I63" i="3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J80" i="9"/>
  <c r="I80" i="9"/>
  <c r="J79" i="9"/>
  <c r="I79" i="9"/>
  <c r="J78" i="9"/>
  <c r="I78" i="9"/>
  <c r="J77" i="9"/>
  <c r="I77" i="9"/>
  <c r="J76" i="9"/>
  <c r="I76" i="9"/>
  <c r="J75" i="9"/>
  <c r="I75" i="9"/>
  <c r="J74" i="9"/>
  <c r="I74" i="9"/>
  <c r="J73" i="9"/>
  <c r="I73" i="9"/>
  <c r="J72" i="9"/>
  <c r="I72" i="9"/>
  <c r="J71" i="9"/>
  <c r="I71" i="9"/>
  <c r="J70" i="9"/>
  <c r="I70" i="9"/>
  <c r="J69" i="9"/>
  <c r="I69" i="9"/>
  <c r="J68" i="9"/>
  <c r="I68" i="9"/>
  <c r="J67" i="9"/>
  <c r="I67" i="9"/>
  <c r="J66" i="9"/>
  <c r="I66" i="9"/>
  <c r="J65" i="9"/>
  <c r="I65" i="9"/>
  <c r="J64" i="9"/>
  <c r="I64" i="9"/>
  <c r="J63" i="9"/>
  <c r="I63" i="9"/>
  <c r="J118" i="6"/>
  <c r="I118" i="6"/>
  <c r="J117" i="6"/>
  <c r="I117" i="6"/>
  <c r="J116" i="6"/>
  <c r="I116" i="6"/>
  <c r="J115" i="6"/>
  <c r="I115" i="6"/>
  <c r="J114" i="6"/>
  <c r="I114" i="6"/>
  <c r="J113" i="6"/>
  <c r="I113" i="6"/>
  <c r="J112" i="6"/>
  <c r="I112" i="6"/>
  <c r="J111" i="6"/>
  <c r="I111" i="6"/>
  <c r="J110" i="6"/>
  <c r="I110" i="6"/>
  <c r="J109" i="6"/>
  <c r="I109" i="6"/>
  <c r="J108" i="6"/>
  <c r="I108" i="6"/>
  <c r="J107" i="6"/>
  <c r="I107" i="6"/>
  <c r="J106" i="6"/>
  <c r="I106" i="6"/>
  <c r="J105" i="6"/>
  <c r="I105" i="6"/>
  <c r="J104" i="6"/>
  <c r="I104" i="6"/>
  <c r="J103" i="6"/>
  <c r="I103" i="6"/>
  <c r="J102" i="6"/>
  <c r="I102" i="6"/>
  <c r="J101" i="6"/>
  <c r="I101" i="6"/>
  <c r="J100" i="6"/>
  <c r="I100" i="6"/>
  <c r="J99" i="6"/>
  <c r="I99" i="6"/>
  <c r="J98" i="6"/>
  <c r="I98" i="6"/>
  <c r="J97" i="6"/>
  <c r="I97" i="6"/>
  <c r="J96" i="6"/>
  <c r="I96" i="6"/>
  <c r="J95" i="6"/>
  <c r="I95" i="6"/>
  <c r="J94" i="6"/>
  <c r="I94" i="6"/>
  <c r="J93" i="6"/>
  <c r="I93" i="6"/>
  <c r="J92" i="6"/>
  <c r="I92" i="6"/>
  <c r="J91" i="6"/>
  <c r="I91" i="6"/>
  <c r="J90" i="6"/>
  <c r="I90" i="6"/>
  <c r="J89" i="6"/>
  <c r="I89" i="6"/>
  <c r="J88" i="6"/>
  <c r="I88" i="6"/>
  <c r="I87" i="6"/>
  <c r="I86" i="6"/>
  <c r="I85" i="6"/>
  <c r="I84" i="6"/>
  <c r="J83" i="6"/>
  <c r="I83" i="6"/>
  <c r="I82" i="6"/>
  <c r="I81" i="6"/>
  <c r="J80" i="6"/>
  <c r="I80" i="6"/>
  <c r="J79" i="6"/>
  <c r="I79" i="6"/>
  <c r="J78" i="6"/>
  <c r="I78" i="6"/>
  <c r="J77" i="6"/>
  <c r="I77" i="6"/>
  <c r="J76" i="6"/>
  <c r="I76" i="6"/>
  <c r="J75" i="6"/>
  <c r="I75" i="6"/>
  <c r="J74" i="6"/>
  <c r="I74" i="6"/>
  <c r="J73" i="6"/>
  <c r="I73" i="6"/>
  <c r="J72" i="6"/>
  <c r="I72" i="6"/>
  <c r="J71" i="6"/>
  <c r="I71" i="6"/>
  <c r="J70" i="6"/>
  <c r="I70" i="6"/>
  <c r="J69" i="6"/>
  <c r="I69" i="6"/>
  <c r="J68" i="6"/>
  <c r="I68" i="6"/>
  <c r="J67" i="6"/>
  <c r="I67" i="6"/>
  <c r="J66" i="6"/>
  <c r="I66" i="6"/>
  <c r="J65" i="6"/>
  <c r="I65" i="6"/>
  <c r="J64" i="6"/>
  <c r="I64" i="6"/>
  <c r="J63" i="6"/>
  <c r="I63" i="6"/>
  <c r="I118" i="14"/>
  <c r="I117" i="14"/>
  <c r="I116" i="14"/>
  <c r="I115" i="14"/>
  <c r="I114" i="14"/>
  <c r="I113" i="14"/>
  <c r="I112" i="14"/>
  <c r="I111" i="14"/>
  <c r="I110" i="14"/>
  <c r="I109" i="14"/>
  <c r="I108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4" i="14"/>
  <c r="I83" i="14"/>
  <c r="I82" i="14"/>
  <c r="I81" i="14"/>
  <c r="J80" i="14"/>
  <c r="I80" i="14"/>
  <c r="J79" i="14"/>
  <c r="I79" i="14"/>
  <c r="J78" i="14"/>
  <c r="I78" i="14"/>
  <c r="J77" i="14"/>
  <c r="I77" i="14"/>
  <c r="J76" i="14"/>
  <c r="I76" i="14"/>
  <c r="J75" i="14"/>
  <c r="I75" i="14"/>
  <c r="J74" i="14"/>
  <c r="I74" i="14"/>
  <c r="J73" i="14"/>
  <c r="I73" i="14"/>
  <c r="J72" i="14"/>
  <c r="I72" i="14"/>
  <c r="J71" i="14"/>
  <c r="I71" i="14"/>
  <c r="J70" i="14"/>
  <c r="I70" i="14"/>
  <c r="J69" i="14"/>
  <c r="I69" i="14"/>
  <c r="J68" i="14"/>
  <c r="I68" i="14"/>
  <c r="J67" i="14"/>
  <c r="I67" i="14"/>
  <c r="J66" i="14"/>
  <c r="I66" i="14"/>
  <c r="J65" i="14"/>
  <c r="I65" i="14"/>
  <c r="J64" i="14"/>
  <c r="I64" i="14"/>
  <c r="J63" i="14"/>
  <c r="I63" i="14"/>
  <c r="I118" i="15"/>
  <c r="I117" i="15"/>
  <c r="I116" i="15"/>
  <c r="I115" i="15"/>
  <c r="I114" i="15"/>
  <c r="I113" i="15"/>
  <c r="I112" i="15"/>
  <c r="I111" i="15"/>
  <c r="I110" i="15"/>
  <c r="I109" i="15"/>
  <c r="I108" i="15"/>
  <c r="I107" i="15"/>
  <c r="I106" i="15"/>
  <c r="I105" i="15"/>
  <c r="I104" i="15"/>
  <c r="I103" i="15"/>
  <c r="I102" i="15"/>
  <c r="I101" i="15"/>
  <c r="I100" i="15"/>
  <c r="I99" i="15"/>
  <c r="I98" i="15"/>
  <c r="I97" i="15"/>
  <c r="I96" i="15"/>
  <c r="I95" i="15"/>
  <c r="I94" i="15"/>
  <c r="I93" i="15"/>
  <c r="I92" i="15"/>
  <c r="I91" i="15"/>
  <c r="I90" i="15"/>
  <c r="I89" i="15"/>
  <c r="I88" i="15"/>
  <c r="I87" i="15"/>
  <c r="I86" i="15"/>
  <c r="I85" i="15"/>
  <c r="I84" i="15"/>
  <c r="I83" i="15"/>
  <c r="I82" i="15"/>
  <c r="I81" i="15"/>
  <c r="I80" i="15"/>
  <c r="J79" i="15"/>
  <c r="I79" i="15"/>
  <c r="J78" i="15"/>
  <c r="I78" i="15"/>
  <c r="J77" i="15"/>
  <c r="I77" i="15"/>
  <c r="J76" i="15"/>
  <c r="I76" i="15"/>
  <c r="J75" i="15"/>
  <c r="I75" i="15"/>
  <c r="J74" i="15"/>
  <c r="I74" i="15"/>
  <c r="J73" i="15"/>
  <c r="I73" i="15"/>
  <c r="J72" i="15"/>
  <c r="I72" i="15"/>
  <c r="J71" i="15"/>
  <c r="I71" i="15"/>
  <c r="J70" i="15"/>
  <c r="I70" i="15"/>
  <c r="J69" i="15"/>
  <c r="I69" i="15"/>
  <c r="J68" i="15"/>
  <c r="I68" i="15"/>
  <c r="J67" i="15"/>
  <c r="I67" i="15"/>
  <c r="J66" i="15"/>
  <c r="I66" i="15"/>
  <c r="J65" i="15"/>
  <c r="I65" i="15"/>
  <c r="J64" i="15"/>
  <c r="I64" i="15"/>
  <c r="J63" i="15"/>
  <c r="I63" i="15"/>
  <c r="Y27" i="14" l="1"/>
  <c r="Y27" i="15"/>
  <c r="U30" i="15"/>
  <c r="U30" i="14"/>
  <c r="U31" i="6"/>
  <c r="W29" i="6"/>
  <c r="W28" i="15"/>
  <c r="W28" i="14"/>
  <c r="X30" i="6"/>
  <c r="X29" i="15"/>
  <c r="X29" i="14"/>
  <c r="V29" i="6"/>
  <c r="V28" i="14"/>
  <c r="V28" i="15"/>
  <c r="Y28" i="6"/>
  <c r="K28" i="2"/>
  <c r="K27" i="13"/>
  <c r="K27" i="12"/>
  <c r="L28" i="2"/>
  <c r="L27" i="13"/>
  <c r="L27" i="12"/>
  <c r="M28" i="2"/>
  <c r="M27" i="13"/>
  <c r="M27" i="12"/>
  <c r="O28" i="2"/>
  <c r="O27" i="12"/>
  <c r="O27" i="13"/>
  <c r="N28" i="2"/>
  <c r="N27" i="13"/>
  <c r="N27" i="12"/>
  <c r="S27" i="1"/>
  <c r="S26" i="24"/>
  <c r="S26" i="25"/>
  <c r="S26" i="9"/>
  <c r="S26" i="11"/>
  <c r="S26" i="10"/>
  <c r="O25" i="24"/>
  <c r="O25" i="25"/>
  <c r="O25" i="9"/>
  <c r="O25" i="11"/>
  <c r="O25" i="10"/>
  <c r="T26" i="24"/>
  <c r="T26" i="25"/>
  <c r="T26" i="9"/>
  <c r="T26" i="11"/>
  <c r="T26" i="10"/>
  <c r="T27" i="1"/>
  <c r="K25" i="24"/>
  <c r="K25" i="25"/>
  <c r="K25" i="9"/>
  <c r="K25" i="11"/>
  <c r="K25" i="10"/>
  <c r="Q26" i="24"/>
  <c r="Q26" i="25"/>
  <c r="Q26" i="9"/>
  <c r="Q26" i="11"/>
  <c r="Q27" i="1"/>
  <c r="Q26" i="10"/>
  <c r="R26" i="24"/>
  <c r="R26" i="25"/>
  <c r="R26" i="9"/>
  <c r="R26" i="11"/>
  <c r="R26" i="10"/>
  <c r="R27" i="1"/>
  <c r="P27" i="24"/>
  <c r="P27" i="25"/>
  <c r="P27" i="9"/>
  <c r="P27" i="11"/>
  <c r="P28" i="1"/>
  <c r="P27" i="10"/>
  <c r="AI40" i="19"/>
  <c r="B55" i="20"/>
  <c r="J111" i="20"/>
  <c r="AU54" i="20"/>
  <c r="F48" i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47" i="1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BC63" i="9"/>
  <c r="AX63" i="9"/>
  <c r="AS63" i="9"/>
  <c r="AI63" i="9"/>
  <c r="AD63" i="9"/>
  <c r="T63" i="9"/>
  <c r="BC63" i="6"/>
  <c r="AX63" i="6"/>
  <c r="AS63" i="6"/>
  <c r="AN63" i="6"/>
  <c r="AI63" i="6"/>
  <c r="Y63" i="6"/>
  <c r="O63" i="6"/>
  <c r="BC63" i="14"/>
  <c r="AX63" i="14"/>
  <c r="AS63" i="14"/>
  <c r="AN63" i="14"/>
  <c r="AI63" i="14"/>
  <c r="AD63" i="14"/>
  <c r="Y63" i="14"/>
  <c r="O63" i="14"/>
  <c r="AS63" i="2"/>
  <c r="AN63" i="2"/>
  <c r="AI63" i="2"/>
  <c r="AD63" i="2"/>
  <c r="T63" i="2"/>
  <c r="O63" i="2"/>
  <c r="BC63" i="12"/>
  <c r="AX63" i="12"/>
  <c r="AS63" i="12"/>
  <c r="AN63" i="12"/>
  <c r="AI63" i="12"/>
  <c r="AD63" i="12"/>
  <c r="T63" i="12"/>
  <c r="O63" i="12"/>
  <c r="BC63" i="13"/>
  <c r="AX63" i="13"/>
  <c r="AS63" i="13"/>
  <c r="AN63" i="13"/>
  <c r="AI63" i="13"/>
  <c r="AD63" i="13"/>
  <c r="T63" i="13"/>
  <c r="O63" i="13"/>
  <c r="BC63" i="1"/>
  <c r="AX63" i="1"/>
  <c r="AS63" i="1"/>
  <c r="AI63" i="1"/>
  <c r="AD63" i="1"/>
  <c r="T63" i="1"/>
  <c r="BC63" i="10"/>
  <c r="AX63" i="10"/>
  <c r="AS63" i="10"/>
  <c r="AI63" i="10"/>
  <c r="T63" i="10"/>
  <c r="BC63" i="11"/>
  <c r="AX63" i="11"/>
  <c r="AS63" i="11"/>
  <c r="AI63" i="11"/>
  <c r="T63" i="11"/>
  <c r="G47" i="5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F47" i="5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E47" i="5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59" i="5" s="1"/>
  <c r="E60" i="5" s="1"/>
  <c r="E61" i="5" s="1"/>
  <c r="D47" i="5"/>
  <c r="B47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61" i="18"/>
  <c r="AM60" i="18"/>
  <c r="AM59" i="18"/>
  <c r="AM58" i="18"/>
  <c r="AM57" i="18"/>
  <c r="AM56" i="18"/>
  <c r="AM55" i="18"/>
  <c r="AM54" i="18"/>
  <c r="AM53" i="18"/>
  <c r="AM52" i="18"/>
  <c r="AM51" i="18"/>
  <c r="AM50" i="18"/>
  <c r="AM49" i="18"/>
  <c r="E49" i="18"/>
  <c r="E50" i="18" s="1"/>
  <c r="E51" i="18" s="1"/>
  <c r="E52" i="18" s="1"/>
  <c r="E53" i="18" s="1"/>
  <c r="E54" i="18" s="1"/>
  <c r="E55" i="18" s="1"/>
  <c r="E56" i="18" s="1"/>
  <c r="E57" i="18" s="1"/>
  <c r="E58" i="18" s="1"/>
  <c r="E59" i="18" s="1"/>
  <c r="E60" i="18" s="1"/>
  <c r="E61" i="18" s="1"/>
  <c r="AM48" i="18"/>
  <c r="E48" i="18"/>
  <c r="D48" i="18"/>
  <c r="D49" i="18" s="1"/>
  <c r="D50" i="18" s="1"/>
  <c r="D51" i="18" s="1"/>
  <c r="D52" i="18" s="1"/>
  <c r="D53" i="18" s="1"/>
  <c r="D54" i="18" s="1"/>
  <c r="D55" i="18" s="1"/>
  <c r="D56" i="18" s="1"/>
  <c r="D57" i="18" s="1"/>
  <c r="D58" i="18" s="1"/>
  <c r="D59" i="18" s="1"/>
  <c r="D60" i="18" s="1"/>
  <c r="D61" i="18" s="1"/>
  <c r="AM47" i="18"/>
  <c r="G47" i="18"/>
  <c r="G48" i="18" s="1"/>
  <c r="G49" i="18" s="1"/>
  <c r="G50" i="18" s="1"/>
  <c r="G51" i="18" s="1"/>
  <c r="G52" i="18" s="1"/>
  <c r="G53" i="18" s="1"/>
  <c r="G54" i="18" s="1"/>
  <c r="G55" i="18" s="1"/>
  <c r="G56" i="18" s="1"/>
  <c r="G57" i="18" s="1"/>
  <c r="G58" i="18" s="1"/>
  <c r="G59" i="18" s="1"/>
  <c r="G60" i="18" s="1"/>
  <c r="G61" i="18" s="1"/>
  <c r="F47" i="18"/>
  <c r="F48" i="18" s="1"/>
  <c r="F49" i="18" s="1"/>
  <c r="F50" i="18" s="1"/>
  <c r="F52" i="18" s="1"/>
  <c r="E47" i="18"/>
  <c r="D47" i="18"/>
  <c r="J105" i="18"/>
  <c r="AM61" i="8"/>
  <c r="AM60" i="8"/>
  <c r="AM59" i="8"/>
  <c r="AM58" i="8"/>
  <c r="AM57" i="8"/>
  <c r="AM56" i="8"/>
  <c r="AM55" i="8"/>
  <c r="AM54" i="8"/>
  <c r="AM53" i="8"/>
  <c r="AM52" i="8"/>
  <c r="AM51" i="8"/>
  <c r="AL51" i="8"/>
  <c r="AM50" i="8"/>
  <c r="AM49" i="8"/>
  <c r="AM48" i="8"/>
  <c r="AM47" i="8"/>
  <c r="AL47" i="8"/>
  <c r="G47" i="8"/>
  <c r="G48" i="8" s="1"/>
  <c r="G49" i="8" s="1"/>
  <c r="G50" i="8" s="1"/>
  <c r="G51" i="8" s="1"/>
  <c r="G52" i="8" s="1"/>
  <c r="G53" i="8" s="1"/>
  <c r="G54" i="8" s="1"/>
  <c r="G55" i="8" s="1"/>
  <c r="G56" i="8" s="1"/>
  <c r="G57" i="8" s="1"/>
  <c r="G58" i="8" s="1"/>
  <c r="G59" i="8" s="1"/>
  <c r="G60" i="8" s="1"/>
  <c r="G61" i="8" s="1"/>
  <c r="F47" i="8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E47" i="8"/>
  <c r="E48" i="8" s="1"/>
  <c r="E49" i="8" s="1"/>
  <c r="E50" i="8" s="1"/>
  <c r="E51" i="8" s="1"/>
  <c r="E52" i="8" s="1"/>
  <c r="E53" i="8" s="1"/>
  <c r="E54" i="8" s="1"/>
  <c r="E55" i="8" s="1"/>
  <c r="E56" i="8" s="1"/>
  <c r="E57" i="8" s="1"/>
  <c r="E58" i="8" s="1"/>
  <c r="E59" i="8" s="1"/>
  <c r="E60" i="8" s="1"/>
  <c r="E61" i="8" s="1"/>
  <c r="D47" i="8"/>
  <c r="D48" i="8" s="1"/>
  <c r="D49" i="8" s="1"/>
  <c r="D50" i="8" s="1"/>
  <c r="D51" i="8" s="1"/>
  <c r="D52" i="8" s="1"/>
  <c r="D53" i="8" s="1"/>
  <c r="D54" i="8" s="1"/>
  <c r="D55" i="8" s="1"/>
  <c r="D56" i="8" s="1"/>
  <c r="D57" i="8" s="1"/>
  <c r="D58" i="8" s="1"/>
  <c r="D59" i="8" s="1"/>
  <c r="D60" i="8" s="1"/>
  <c r="D61" i="8" s="1"/>
  <c r="J105" i="8"/>
  <c r="AV61" i="17"/>
  <c r="AV57" i="17"/>
  <c r="AV56" i="17"/>
  <c r="AV51" i="17"/>
  <c r="G48" i="17"/>
  <c r="G49" i="17" s="1"/>
  <c r="G50" i="17" s="1"/>
  <c r="G51" i="17" s="1"/>
  <c r="G52" i="17" s="1"/>
  <c r="G53" i="17" s="1"/>
  <c r="G54" i="17" s="1"/>
  <c r="G55" i="17" s="1"/>
  <c r="G56" i="17" s="1"/>
  <c r="G57" i="17" s="1"/>
  <c r="G58" i="17" s="1"/>
  <c r="G59" i="17" s="1"/>
  <c r="G60" i="17" s="1"/>
  <c r="G61" i="17" s="1"/>
  <c r="E48" i="17"/>
  <c r="E49" i="17" s="1"/>
  <c r="E50" i="17" s="1"/>
  <c r="E51" i="17" s="1"/>
  <c r="E52" i="17" s="1"/>
  <c r="E53" i="17" s="1"/>
  <c r="E54" i="17" s="1"/>
  <c r="E55" i="17" s="1"/>
  <c r="E56" i="17" s="1"/>
  <c r="E57" i="17" s="1"/>
  <c r="E58" i="17" s="1"/>
  <c r="E59" i="17" s="1"/>
  <c r="E60" i="17" s="1"/>
  <c r="E61" i="17" s="1"/>
  <c r="AV47" i="17"/>
  <c r="G47" i="17"/>
  <c r="F47" i="17"/>
  <c r="F48" i="17" s="1"/>
  <c r="F49" i="17" s="1"/>
  <c r="F50" i="17" s="1"/>
  <c r="F51" i="17" s="1"/>
  <c r="F52" i="17" s="1"/>
  <c r="F53" i="17" s="1"/>
  <c r="F54" i="17" s="1"/>
  <c r="F55" i="17" s="1"/>
  <c r="F56" i="17" s="1"/>
  <c r="F57" i="17" s="1"/>
  <c r="F58" i="17" s="1"/>
  <c r="F59" i="17" s="1"/>
  <c r="F60" i="17" s="1"/>
  <c r="F61" i="17" s="1"/>
  <c r="E47" i="17"/>
  <c r="D47" i="17"/>
  <c r="D48" i="17" s="1"/>
  <c r="D49" i="17" s="1"/>
  <c r="D50" i="17" s="1"/>
  <c r="D51" i="17" s="1"/>
  <c r="D52" i="17" s="1"/>
  <c r="D53" i="17" s="1"/>
  <c r="D54" i="17" s="1"/>
  <c r="D55" i="17" s="1"/>
  <c r="D56" i="17" s="1"/>
  <c r="D57" i="17" s="1"/>
  <c r="D58" i="17" s="1"/>
  <c r="D59" i="17" s="1"/>
  <c r="D60" i="17" s="1"/>
  <c r="D61" i="17" s="1"/>
  <c r="B47" i="17"/>
  <c r="B48" i="17" s="1"/>
  <c r="AV61" i="4"/>
  <c r="R57" i="4"/>
  <c r="R58" i="4" s="1"/>
  <c r="R59" i="4" s="1"/>
  <c r="R60" i="4" s="1"/>
  <c r="Q57" i="4"/>
  <c r="Q58" i="4" s="1"/>
  <c r="Q59" i="4" s="1"/>
  <c r="Q60" i="4" s="1"/>
  <c r="P57" i="4"/>
  <c r="P58" i="4" s="1"/>
  <c r="P59" i="4" s="1"/>
  <c r="P60" i="4" s="1"/>
  <c r="O57" i="4"/>
  <c r="O58" i="4" s="1"/>
  <c r="AV56" i="4"/>
  <c r="P53" i="4"/>
  <c r="P54" i="4" s="1"/>
  <c r="P55" i="4" s="1"/>
  <c r="R52" i="4"/>
  <c r="R53" i="4" s="1"/>
  <c r="R54" i="4" s="1"/>
  <c r="R55" i="4" s="1"/>
  <c r="Q52" i="4"/>
  <c r="Q53" i="4" s="1"/>
  <c r="Q54" i="4" s="1"/>
  <c r="Q55" i="4" s="1"/>
  <c r="P52" i="4"/>
  <c r="O52" i="4"/>
  <c r="O53" i="4" s="1"/>
  <c r="AV51" i="4"/>
  <c r="R47" i="4"/>
  <c r="R48" i="4" s="1"/>
  <c r="R49" i="4" s="1"/>
  <c r="R50" i="4" s="1"/>
  <c r="Q47" i="4"/>
  <c r="Q48" i="4" s="1"/>
  <c r="Q49" i="4" s="1"/>
  <c r="Q50" i="4" s="1"/>
  <c r="P47" i="4"/>
  <c r="P48" i="4" s="1"/>
  <c r="P49" i="4" s="1"/>
  <c r="P50" i="4" s="1"/>
  <c r="O47" i="4"/>
  <c r="O48" i="4" s="1"/>
  <c r="G47" i="4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F47" i="4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E47" i="4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D47" i="4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B47" i="4"/>
  <c r="AD61" i="16"/>
  <c r="AC61" i="16"/>
  <c r="AD60" i="16"/>
  <c r="AD59" i="16"/>
  <c r="J59" i="16"/>
  <c r="J60" i="16" s="1"/>
  <c r="AD58" i="16"/>
  <c r="J58" i="16"/>
  <c r="AD57" i="16"/>
  <c r="J57" i="16"/>
  <c r="AD56" i="16"/>
  <c r="AC56" i="16"/>
  <c r="AD55" i="16"/>
  <c r="AD54" i="16"/>
  <c r="AD53" i="16"/>
  <c r="AD52" i="16"/>
  <c r="J52" i="16"/>
  <c r="J53" i="16" s="1"/>
  <c r="J54" i="16" s="1"/>
  <c r="J55" i="16" s="1"/>
  <c r="AD51" i="16"/>
  <c r="AC51" i="16"/>
  <c r="AD50" i="16"/>
  <c r="AD49" i="16"/>
  <c r="AD48" i="16"/>
  <c r="J48" i="16"/>
  <c r="J49" i="16" s="1"/>
  <c r="J50" i="16" s="1"/>
  <c r="AD47" i="16"/>
  <c r="J47" i="16"/>
  <c r="I47" i="16"/>
  <c r="AD61" i="3"/>
  <c r="AC61" i="3"/>
  <c r="AD60" i="3"/>
  <c r="AD59" i="3"/>
  <c r="AD58" i="3"/>
  <c r="AD57" i="3"/>
  <c r="J57" i="3"/>
  <c r="J58" i="3" s="1"/>
  <c r="J59" i="3" s="1"/>
  <c r="J60" i="3" s="1"/>
  <c r="AD56" i="3"/>
  <c r="AC56" i="3"/>
  <c r="AD55" i="3"/>
  <c r="AD54" i="3"/>
  <c r="AD53" i="3"/>
  <c r="AD52" i="3"/>
  <c r="J52" i="3"/>
  <c r="J53" i="3" s="1"/>
  <c r="J54" i="3" s="1"/>
  <c r="J55" i="3" s="1"/>
  <c r="AD51" i="3"/>
  <c r="AC51" i="3"/>
  <c r="AD50" i="3"/>
  <c r="AD49" i="3"/>
  <c r="AD48" i="3"/>
  <c r="AD47" i="3"/>
  <c r="J47" i="3"/>
  <c r="J48" i="3" s="1"/>
  <c r="J49" i="3" s="1"/>
  <c r="J50" i="3" s="1"/>
  <c r="G47" i="9"/>
  <c r="G48" i="9" s="1"/>
  <c r="G49" i="9" s="1"/>
  <c r="G50" i="9" s="1"/>
  <c r="G52" i="9" s="1"/>
  <c r="G53" i="9" s="1"/>
  <c r="G54" i="9" s="1"/>
  <c r="G55" i="9" s="1"/>
  <c r="G57" i="9" s="1"/>
  <c r="G58" i="9" s="1"/>
  <c r="G59" i="9" s="1"/>
  <c r="G60" i="9" s="1"/>
  <c r="BA47" i="6"/>
  <c r="BA48" i="6" s="1"/>
  <c r="BA49" i="6" s="1"/>
  <c r="BA50" i="6" s="1"/>
  <c r="BA51" i="6" s="1"/>
  <c r="BA52" i="6" s="1"/>
  <c r="BA53" i="6" s="1"/>
  <c r="BA54" i="6" s="1"/>
  <c r="BA55" i="6" s="1"/>
  <c r="BA56" i="6" s="1"/>
  <c r="BA57" i="6" s="1"/>
  <c r="BA58" i="6" s="1"/>
  <c r="BA59" i="6" s="1"/>
  <c r="BA60" i="6" s="1"/>
  <c r="BA61" i="6" s="1"/>
  <c r="AZ47" i="6"/>
  <c r="AZ48" i="6" s="1"/>
  <c r="AZ49" i="6" s="1"/>
  <c r="AZ50" i="6" s="1"/>
  <c r="AZ51" i="6" s="1"/>
  <c r="AZ52" i="6" s="1"/>
  <c r="AZ53" i="6" s="1"/>
  <c r="AZ54" i="6" s="1"/>
  <c r="AZ55" i="6" s="1"/>
  <c r="AZ56" i="6" s="1"/>
  <c r="AZ57" i="6" s="1"/>
  <c r="AZ58" i="6" s="1"/>
  <c r="AZ59" i="6" s="1"/>
  <c r="AZ60" i="6" s="1"/>
  <c r="AZ61" i="6" s="1"/>
  <c r="AY47" i="6"/>
  <c r="AY48" i="6" s="1"/>
  <c r="AY49" i="6" s="1"/>
  <c r="AY50" i="6" s="1"/>
  <c r="AY51" i="6" s="1"/>
  <c r="AY52" i="6" s="1"/>
  <c r="AY53" i="6" s="1"/>
  <c r="AY54" i="6" s="1"/>
  <c r="AY55" i="6" s="1"/>
  <c r="AY56" i="6" s="1"/>
  <c r="AY57" i="6" s="1"/>
  <c r="AY58" i="6" s="1"/>
  <c r="AY59" i="6" s="1"/>
  <c r="AY60" i="6" s="1"/>
  <c r="AY61" i="6" s="1"/>
  <c r="AW47" i="6"/>
  <c r="AW48" i="6" s="1"/>
  <c r="AW49" i="6" s="1"/>
  <c r="AW50" i="6" s="1"/>
  <c r="AW51" i="6" s="1"/>
  <c r="AW52" i="6" s="1"/>
  <c r="AW53" i="6" s="1"/>
  <c r="AW54" i="6" s="1"/>
  <c r="AW55" i="6" s="1"/>
  <c r="AW56" i="6" s="1"/>
  <c r="AW57" i="6" s="1"/>
  <c r="AW58" i="6" s="1"/>
  <c r="AW59" i="6" s="1"/>
  <c r="AW60" i="6" s="1"/>
  <c r="AW61" i="6" s="1"/>
  <c r="AV47" i="6"/>
  <c r="AV48" i="6" s="1"/>
  <c r="AV49" i="6" s="1"/>
  <c r="AV50" i="6" s="1"/>
  <c r="AV51" i="6" s="1"/>
  <c r="AV52" i="6" s="1"/>
  <c r="AV53" i="6" s="1"/>
  <c r="AV54" i="6" s="1"/>
  <c r="AV55" i="6" s="1"/>
  <c r="AV56" i="6" s="1"/>
  <c r="AV57" i="6" s="1"/>
  <c r="AV58" i="6" s="1"/>
  <c r="AV59" i="6" s="1"/>
  <c r="AV60" i="6" s="1"/>
  <c r="AV61" i="6" s="1"/>
  <c r="AU47" i="6"/>
  <c r="AU48" i="6" s="1"/>
  <c r="AU49" i="6" s="1"/>
  <c r="AU50" i="6" s="1"/>
  <c r="AU51" i="6" s="1"/>
  <c r="AU52" i="6" s="1"/>
  <c r="AU53" i="6" s="1"/>
  <c r="AU54" i="6" s="1"/>
  <c r="AU55" i="6" s="1"/>
  <c r="AU56" i="6" s="1"/>
  <c r="AU57" i="6" s="1"/>
  <c r="AU58" i="6" s="1"/>
  <c r="AU59" i="6" s="1"/>
  <c r="AU60" i="6" s="1"/>
  <c r="AU61" i="6" s="1"/>
  <c r="AT47" i="6"/>
  <c r="AT48" i="6" s="1"/>
  <c r="AT49" i="6" s="1"/>
  <c r="AT50" i="6" s="1"/>
  <c r="AT51" i="6" s="1"/>
  <c r="AT52" i="6" s="1"/>
  <c r="AT53" i="6" s="1"/>
  <c r="AT54" i="6" s="1"/>
  <c r="AT55" i="6" s="1"/>
  <c r="AT56" i="6" s="1"/>
  <c r="AT57" i="6" s="1"/>
  <c r="AT58" i="6" s="1"/>
  <c r="AT59" i="6" s="1"/>
  <c r="AT60" i="6" s="1"/>
  <c r="AT61" i="6" s="1"/>
  <c r="AR47" i="6"/>
  <c r="AR48" i="6" s="1"/>
  <c r="AR49" i="6" s="1"/>
  <c r="AR50" i="6" s="1"/>
  <c r="AR51" i="6" s="1"/>
  <c r="AR52" i="6" s="1"/>
  <c r="AR53" i="6" s="1"/>
  <c r="AR54" i="6" s="1"/>
  <c r="AR55" i="6" s="1"/>
  <c r="AR56" i="6" s="1"/>
  <c r="AR57" i="6" s="1"/>
  <c r="AR58" i="6" s="1"/>
  <c r="AR59" i="6" s="1"/>
  <c r="AR60" i="6" s="1"/>
  <c r="AR61" i="6" s="1"/>
  <c r="AQ47" i="6"/>
  <c r="AQ48" i="6" s="1"/>
  <c r="AQ49" i="6" s="1"/>
  <c r="AQ50" i="6" s="1"/>
  <c r="AQ51" i="6" s="1"/>
  <c r="AQ52" i="6" s="1"/>
  <c r="AQ53" i="6" s="1"/>
  <c r="AQ54" i="6" s="1"/>
  <c r="AQ55" i="6" s="1"/>
  <c r="AQ56" i="6" s="1"/>
  <c r="AQ57" i="6" s="1"/>
  <c r="AQ58" i="6" s="1"/>
  <c r="AQ59" i="6" s="1"/>
  <c r="AQ60" i="6" s="1"/>
  <c r="AQ61" i="6" s="1"/>
  <c r="AP47" i="6"/>
  <c r="AP48" i="6" s="1"/>
  <c r="AP49" i="6" s="1"/>
  <c r="AP50" i="6" s="1"/>
  <c r="AP51" i="6" s="1"/>
  <c r="AP52" i="6" s="1"/>
  <c r="AP53" i="6" s="1"/>
  <c r="AP54" i="6" s="1"/>
  <c r="AP55" i="6" s="1"/>
  <c r="AP56" i="6" s="1"/>
  <c r="AP57" i="6" s="1"/>
  <c r="AP58" i="6" s="1"/>
  <c r="AP59" i="6" s="1"/>
  <c r="AP60" i="6" s="1"/>
  <c r="AP61" i="6" s="1"/>
  <c r="AO47" i="6"/>
  <c r="AO48" i="6" s="1"/>
  <c r="AO49" i="6" s="1"/>
  <c r="AO50" i="6" s="1"/>
  <c r="AO51" i="6" s="1"/>
  <c r="AO52" i="6" s="1"/>
  <c r="AO53" i="6" s="1"/>
  <c r="AO54" i="6" s="1"/>
  <c r="AO55" i="6" s="1"/>
  <c r="AO56" i="6" s="1"/>
  <c r="AO57" i="6" s="1"/>
  <c r="AO58" i="6" s="1"/>
  <c r="AO59" i="6" s="1"/>
  <c r="AO60" i="6" s="1"/>
  <c r="AO61" i="6" s="1"/>
  <c r="AN47" i="6"/>
  <c r="AN48" i="6" s="1"/>
  <c r="AN49" i="6" s="1"/>
  <c r="AN50" i="6" s="1"/>
  <c r="AN51" i="6" s="1"/>
  <c r="AN52" i="6" s="1"/>
  <c r="AN53" i="6" s="1"/>
  <c r="AN54" i="6" s="1"/>
  <c r="AN55" i="6" s="1"/>
  <c r="AN56" i="6" s="1"/>
  <c r="AN57" i="6" s="1"/>
  <c r="AN58" i="6" s="1"/>
  <c r="AN59" i="6" s="1"/>
  <c r="AN60" i="6" s="1"/>
  <c r="AN61" i="6" s="1"/>
  <c r="AM47" i="6"/>
  <c r="AM48" i="6" s="1"/>
  <c r="AM49" i="6" s="1"/>
  <c r="AM50" i="6" s="1"/>
  <c r="AM51" i="6" s="1"/>
  <c r="AM52" i="6" s="1"/>
  <c r="AM53" i="6" s="1"/>
  <c r="AM54" i="6" s="1"/>
  <c r="AM55" i="6" s="1"/>
  <c r="AM56" i="6" s="1"/>
  <c r="AM57" i="6" s="1"/>
  <c r="AM58" i="6" s="1"/>
  <c r="AM59" i="6" s="1"/>
  <c r="AM60" i="6" s="1"/>
  <c r="AM61" i="6" s="1"/>
  <c r="AI47" i="6"/>
  <c r="AI48" i="6" s="1"/>
  <c r="AI49" i="6" s="1"/>
  <c r="AI50" i="6" s="1"/>
  <c r="AI51" i="6" s="1"/>
  <c r="AI52" i="6" s="1"/>
  <c r="AI53" i="6" s="1"/>
  <c r="AI54" i="6" s="1"/>
  <c r="AI55" i="6" s="1"/>
  <c r="AI56" i="6" s="1"/>
  <c r="AI57" i="6" s="1"/>
  <c r="AI58" i="6" s="1"/>
  <c r="AI59" i="6" s="1"/>
  <c r="AI60" i="6" s="1"/>
  <c r="AI61" i="6" s="1"/>
  <c r="AH47" i="6"/>
  <c r="AH48" i="6" s="1"/>
  <c r="AH49" i="6" s="1"/>
  <c r="AH50" i="6" s="1"/>
  <c r="AH51" i="6" s="1"/>
  <c r="AH52" i="6" s="1"/>
  <c r="AH53" i="6" s="1"/>
  <c r="AH54" i="6" s="1"/>
  <c r="AH55" i="6" s="1"/>
  <c r="AH56" i="6" s="1"/>
  <c r="AH57" i="6" s="1"/>
  <c r="AH58" i="6" s="1"/>
  <c r="AH59" i="6" s="1"/>
  <c r="AH60" i="6" s="1"/>
  <c r="AH61" i="6" s="1"/>
  <c r="AG47" i="6"/>
  <c r="AG48" i="6" s="1"/>
  <c r="AG49" i="6" s="1"/>
  <c r="AG50" i="6" s="1"/>
  <c r="AG51" i="6" s="1"/>
  <c r="AG52" i="6" s="1"/>
  <c r="AG53" i="6" s="1"/>
  <c r="AG54" i="6" s="1"/>
  <c r="AG55" i="6" s="1"/>
  <c r="AG56" i="6" s="1"/>
  <c r="AG57" i="6" s="1"/>
  <c r="AG58" i="6" s="1"/>
  <c r="AG59" i="6" s="1"/>
  <c r="AG60" i="6" s="1"/>
  <c r="AG61" i="6" s="1"/>
  <c r="AF47" i="6"/>
  <c r="AF48" i="6" s="1"/>
  <c r="AF49" i="6" s="1"/>
  <c r="AF50" i="6" s="1"/>
  <c r="AF51" i="6" s="1"/>
  <c r="AF52" i="6" s="1"/>
  <c r="AF53" i="6" s="1"/>
  <c r="AF54" i="6" s="1"/>
  <c r="AF55" i="6" s="1"/>
  <c r="AF56" i="6" s="1"/>
  <c r="AF57" i="6" s="1"/>
  <c r="AF58" i="6" s="1"/>
  <c r="AF59" i="6" s="1"/>
  <c r="AF60" i="6" s="1"/>
  <c r="AF61" i="6" s="1"/>
  <c r="AE47" i="6"/>
  <c r="AE48" i="6" s="1"/>
  <c r="AE49" i="6" s="1"/>
  <c r="AE50" i="6" s="1"/>
  <c r="AE51" i="6" s="1"/>
  <c r="AE52" i="6" s="1"/>
  <c r="AE53" i="6" s="1"/>
  <c r="AE54" i="6" s="1"/>
  <c r="AE55" i="6" s="1"/>
  <c r="AE56" i="6" s="1"/>
  <c r="AE57" i="6" s="1"/>
  <c r="AE58" i="6" s="1"/>
  <c r="AE59" i="6" s="1"/>
  <c r="AE60" i="6" s="1"/>
  <c r="AE61" i="6" s="1"/>
  <c r="Y47" i="6"/>
  <c r="Y48" i="6" s="1"/>
  <c r="Y49" i="6" s="1"/>
  <c r="Y50" i="6" s="1"/>
  <c r="Y51" i="6" s="1"/>
  <c r="Y52" i="6" s="1"/>
  <c r="Y53" i="6" s="1"/>
  <c r="Y54" i="6" s="1"/>
  <c r="Y55" i="6" s="1"/>
  <c r="Y56" i="6" s="1"/>
  <c r="Y57" i="6" s="1"/>
  <c r="Y58" i="6" s="1"/>
  <c r="Y59" i="6" s="1"/>
  <c r="Y60" i="6" s="1"/>
  <c r="Y61" i="6" s="1"/>
  <c r="X47" i="6"/>
  <c r="X48" i="6" s="1"/>
  <c r="X49" i="6" s="1"/>
  <c r="X50" i="6" s="1"/>
  <c r="X51" i="6" s="1"/>
  <c r="X52" i="6" s="1"/>
  <c r="X53" i="6" s="1"/>
  <c r="X54" i="6" s="1"/>
  <c r="X55" i="6" s="1"/>
  <c r="X56" i="6" s="1"/>
  <c r="X57" i="6" s="1"/>
  <c r="X58" i="6" s="1"/>
  <c r="X59" i="6" s="1"/>
  <c r="X60" i="6" s="1"/>
  <c r="X61" i="6" s="1"/>
  <c r="W47" i="6"/>
  <c r="W48" i="6" s="1"/>
  <c r="W49" i="6" s="1"/>
  <c r="W50" i="6" s="1"/>
  <c r="W51" i="6" s="1"/>
  <c r="W52" i="6" s="1"/>
  <c r="W53" i="6" s="1"/>
  <c r="W54" i="6" s="1"/>
  <c r="W55" i="6" s="1"/>
  <c r="W56" i="6" s="1"/>
  <c r="W57" i="6" s="1"/>
  <c r="W58" i="6" s="1"/>
  <c r="W59" i="6" s="1"/>
  <c r="W60" i="6" s="1"/>
  <c r="W61" i="6" s="1"/>
  <c r="V47" i="6"/>
  <c r="V48" i="6" s="1"/>
  <c r="V49" i="6" s="1"/>
  <c r="V50" i="6" s="1"/>
  <c r="V51" i="6" s="1"/>
  <c r="V52" i="6" s="1"/>
  <c r="V53" i="6" s="1"/>
  <c r="V54" i="6" s="1"/>
  <c r="V55" i="6" s="1"/>
  <c r="V56" i="6" s="1"/>
  <c r="V57" i="6" s="1"/>
  <c r="V58" i="6" s="1"/>
  <c r="V59" i="6" s="1"/>
  <c r="V60" i="6" s="1"/>
  <c r="V61" i="6" s="1"/>
  <c r="U47" i="6"/>
  <c r="U48" i="6" s="1"/>
  <c r="U49" i="6" s="1"/>
  <c r="U50" i="6" s="1"/>
  <c r="U51" i="6" s="1"/>
  <c r="U52" i="6" s="1"/>
  <c r="U53" i="6" s="1"/>
  <c r="U54" i="6" s="1"/>
  <c r="U55" i="6" s="1"/>
  <c r="U56" i="6" s="1"/>
  <c r="U57" i="6" s="1"/>
  <c r="U58" i="6" s="1"/>
  <c r="U59" i="6" s="1"/>
  <c r="U60" i="6" s="1"/>
  <c r="U61" i="6" s="1"/>
  <c r="O47" i="6"/>
  <c r="O48" i="6" s="1"/>
  <c r="O49" i="6" s="1"/>
  <c r="O50" i="6" s="1"/>
  <c r="O51" i="6" s="1"/>
  <c r="O52" i="6" s="1"/>
  <c r="O53" i="6" s="1"/>
  <c r="O54" i="6" s="1"/>
  <c r="O55" i="6" s="1"/>
  <c r="O56" i="6" s="1"/>
  <c r="O57" i="6" s="1"/>
  <c r="O58" i="6" s="1"/>
  <c r="O59" i="6" s="1"/>
  <c r="O60" i="6" s="1"/>
  <c r="O61" i="6" s="1"/>
  <c r="N47" i="6"/>
  <c r="N48" i="6" s="1"/>
  <c r="N49" i="6" s="1"/>
  <c r="N50" i="6" s="1"/>
  <c r="N51" i="6" s="1"/>
  <c r="N52" i="6" s="1"/>
  <c r="N53" i="6" s="1"/>
  <c r="N54" i="6" s="1"/>
  <c r="N55" i="6" s="1"/>
  <c r="N56" i="6" s="1"/>
  <c r="N57" i="6" s="1"/>
  <c r="N58" i="6" s="1"/>
  <c r="N59" i="6" s="1"/>
  <c r="N60" i="6" s="1"/>
  <c r="N61" i="6" s="1"/>
  <c r="M47" i="6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L47" i="6"/>
  <c r="L48" i="6" s="1"/>
  <c r="L49" i="6" s="1"/>
  <c r="L50" i="6" s="1"/>
  <c r="L51" i="6" s="1"/>
  <c r="L52" i="6" s="1"/>
  <c r="L53" i="6" s="1"/>
  <c r="L54" i="6" s="1"/>
  <c r="L55" i="6" s="1"/>
  <c r="L56" i="6" s="1"/>
  <c r="L57" i="6" s="1"/>
  <c r="L58" i="6" s="1"/>
  <c r="L59" i="6" s="1"/>
  <c r="L60" i="6" s="1"/>
  <c r="L61" i="6" s="1"/>
  <c r="K47" i="6"/>
  <c r="K48" i="6" s="1"/>
  <c r="E47" i="6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59" i="6" s="1"/>
  <c r="E60" i="6" s="1"/>
  <c r="E61" i="6" s="1"/>
  <c r="D47" i="6"/>
  <c r="D48" i="6" s="1"/>
  <c r="D49" i="6" s="1"/>
  <c r="D50" i="6" s="1"/>
  <c r="D51" i="6" s="1"/>
  <c r="D52" i="6" s="1"/>
  <c r="D53" i="6" s="1"/>
  <c r="D54" i="6" s="1"/>
  <c r="D55" i="6" s="1"/>
  <c r="D56" i="6" s="1"/>
  <c r="D57" i="6" s="1"/>
  <c r="D58" i="6" s="1"/>
  <c r="D59" i="6" s="1"/>
  <c r="D60" i="6" s="1"/>
  <c r="D61" i="6" s="1"/>
  <c r="F47" i="14"/>
  <c r="F48" i="14" s="1"/>
  <c r="F49" i="14" s="1"/>
  <c r="F50" i="14" s="1"/>
  <c r="F51" i="14" s="1"/>
  <c r="F52" i="14" s="1"/>
  <c r="F53" i="14" s="1"/>
  <c r="F54" i="14" s="1"/>
  <c r="F55" i="14" s="1"/>
  <c r="F56" i="14" s="1"/>
  <c r="F57" i="14" s="1"/>
  <c r="F58" i="14" s="1"/>
  <c r="F59" i="14" s="1"/>
  <c r="F60" i="14" s="1"/>
  <c r="F61" i="14" s="1"/>
  <c r="E47" i="14"/>
  <c r="E48" i="14" s="1"/>
  <c r="E49" i="14" s="1"/>
  <c r="E50" i="14" s="1"/>
  <c r="E51" i="14" s="1"/>
  <c r="E52" i="14" s="1"/>
  <c r="E53" i="14" s="1"/>
  <c r="E54" i="14" s="1"/>
  <c r="E55" i="14" s="1"/>
  <c r="E56" i="14" s="1"/>
  <c r="E57" i="14" s="1"/>
  <c r="E58" i="14" s="1"/>
  <c r="E59" i="14" s="1"/>
  <c r="E60" i="14" s="1"/>
  <c r="E61" i="14" s="1"/>
  <c r="D47" i="14"/>
  <c r="D48" i="14" s="1"/>
  <c r="D49" i="14" s="1"/>
  <c r="D50" i="14" s="1"/>
  <c r="D51" i="14" s="1"/>
  <c r="D52" i="14" s="1"/>
  <c r="D53" i="14" s="1"/>
  <c r="D54" i="14" s="1"/>
  <c r="D55" i="14" s="1"/>
  <c r="D56" i="14" s="1"/>
  <c r="D57" i="14" s="1"/>
  <c r="D58" i="14" s="1"/>
  <c r="D59" i="14" s="1"/>
  <c r="D60" i="14" s="1"/>
  <c r="D61" i="14" s="1"/>
  <c r="BC63" i="15"/>
  <c r="AI63" i="15"/>
  <c r="Y63" i="15"/>
  <c r="F47" i="15"/>
  <c r="F48" i="15" s="1"/>
  <c r="F49" i="15" s="1"/>
  <c r="F50" i="15" s="1"/>
  <c r="F51" i="15" s="1"/>
  <c r="F52" i="15" s="1"/>
  <c r="F53" i="15" s="1"/>
  <c r="F54" i="15" s="1"/>
  <c r="F55" i="15" s="1"/>
  <c r="F56" i="15" s="1"/>
  <c r="F57" i="15" s="1"/>
  <c r="F58" i="15" s="1"/>
  <c r="F59" i="15" s="1"/>
  <c r="F60" i="15" s="1"/>
  <c r="F61" i="15" s="1"/>
  <c r="D47" i="15"/>
  <c r="D48" i="15" s="1"/>
  <c r="D49" i="15" s="1"/>
  <c r="D50" i="15" s="1"/>
  <c r="D51" i="15" s="1"/>
  <c r="D52" i="15" s="1"/>
  <c r="D53" i="15" s="1"/>
  <c r="D54" i="15" s="1"/>
  <c r="D55" i="15" s="1"/>
  <c r="D56" i="15" s="1"/>
  <c r="D57" i="15" s="1"/>
  <c r="D58" i="15" s="1"/>
  <c r="D59" i="15" s="1"/>
  <c r="D60" i="15" s="1"/>
  <c r="D61" i="15" s="1"/>
  <c r="BC61" i="2"/>
  <c r="BB61" i="2"/>
  <c r="BC63" i="2" s="1"/>
  <c r="BA47" i="2"/>
  <c r="BA48" i="2" s="1"/>
  <c r="BA49" i="2" s="1"/>
  <c r="BA50" i="2" s="1"/>
  <c r="BA51" i="2" s="1"/>
  <c r="BA52" i="2" s="1"/>
  <c r="BA53" i="2" s="1"/>
  <c r="BA54" i="2" s="1"/>
  <c r="BA55" i="2" s="1"/>
  <c r="BA56" i="2" s="1"/>
  <c r="BA57" i="2" s="1"/>
  <c r="BA58" i="2" s="1"/>
  <c r="BA59" i="2" s="1"/>
  <c r="BA60" i="2" s="1"/>
  <c r="BA61" i="2" s="1"/>
  <c r="AZ47" i="2"/>
  <c r="AZ48" i="2" s="1"/>
  <c r="AZ49" i="2" s="1"/>
  <c r="AZ50" i="2" s="1"/>
  <c r="AZ51" i="2" s="1"/>
  <c r="AZ52" i="2" s="1"/>
  <c r="AZ53" i="2" s="1"/>
  <c r="AZ54" i="2" s="1"/>
  <c r="AZ55" i="2" s="1"/>
  <c r="AZ56" i="2" s="1"/>
  <c r="AZ57" i="2" s="1"/>
  <c r="AZ58" i="2" s="1"/>
  <c r="AZ59" i="2" s="1"/>
  <c r="AZ60" i="2" s="1"/>
  <c r="AZ61" i="2" s="1"/>
  <c r="AY47" i="2"/>
  <c r="AY48" i="2" s="1"/>
  <c r="AY49" i="2" s="1"/>
  <c r="AY50" i="2" s="1"/>
  <c r="AY51" i="2" s="1"/>
  <c r="AY52" i="2" s="1"/>
  <c r="AY53" i="2" s="1"/>
  <c r="AY54" i="2" s="1"/>
  <c r="AY55" i="2" s="1"/>
  <c r="AY56" i="2" s="1"/>
  <c r="AY57" i="2" s="1"/>
  <c r="AY58" i="2" s="1"/>
  <c r="AY59" i="2" s="1"/>
  <c r="AY60" i="2" s="1"/>
  <c r="AY61" i="2" s="1"/>
  <c r="AW47" i="2"/>
  <c r="AW48" i="2" s="1"/>
  <c r="AW49" i="2" s="1"/>
  <c r="AW50" i="2" s="1"/>
  <c r="AW52" i="2" s="1"/>
  <c r="AW53" i="2" s="1"/>
  <c r="AW54" i="2" s="1"/>
  <c r="AW55" i="2" s="1"/>
  <c r="AW57" i="2" s="1"/>
  <c r="AW58" i="2" s="1"/>
  <c r="AW59" i="2" s="1"/>
  <c r="AW60" i="2" s="1"/>
  <c r="AV47" i="2"/>
  <c r="AV48" i="2" s="1"/>
  <c r="AV49" i="2" s="1"/>
  <c r="AV50" i="2" s="1"/>
  <c r="AV52" i="2" s="1"/>
  <c r="AV53" i="2" s="1"/>
  <c r="AV54" i="2" s="1"/>
  <c r="AV55" i="2" s="1"/>
  <c r="AV57" i="2" s="1"/>
  <c r="AV58" i="2" s="1"/>
  <c r="AV59" i="2" s="1"/>
  <c r="AV60" i="2" s="1"/>
  <c r="AU47" i="2"/>
  <c r="AU48" i="2" s="1"/>
  <c r="AU49" i="2" s="1"/>
  <c r="AU50" i="2" s="1"/>
  <c r="AU52" i="2" s="1"/>
  <c r="AU53" i="2" s="1"/>
  <c r="AU54" i="2" s="1"/>
  <c r="AU55" i="2" s="1"/>
  <c r="AU57" i="2" s="1"/>
  <c r="AU58" i="2" s="1"/>
  <c r="AU59" i="2" s="1"/>
  <c r="AU60" i="2" s="1"/>
  <c r="AT47" i="2"/>
  <c r="AT48" i="2" s="1"/>
  <c r="AT49" i="2" s="1"/>
  <c r="AT50" i="2" s="1"/>
  <c r="AT52" i="2" s="1"/>
  <c r="AT53" i="2" s="1"/>
  <c r="AT54" i="2" s="1"/>
  <c r="AT55" i="2" s="1"/>
  <c r="AT57" i="2" s="1"/>
  <c r="AT58" i="2" s="1"/>
  <c r="AT59" i="2" s="1"/>
  <c r="AT60" i="2" s="1"/>
  <c r="AS47" i="2"/>
  <c r="AS48" i="2" s="1"/>
  <c r="AS49" i="2" s="1"/>
  <c r="AS50" i="2" s="1"/>
  <c r="AS51" i="2" s="1"/>
  <c r="AS52" i="2" s="1"/>
  <c r="AS53" i="2" s="1"/>
  <c r="AS54" i="2" s="1"/>
  <c r="AS55" i="2" s="1"/>
  <c r="AS56" i="2" s="1"/>
  <c r="AS57" i="2" s="1"/>
  <c r="AS58" i="2" s="1"/>
  <c r="AS59" i="2" s="1"/>
  <c r="AS60" i="2" s="1"/>
  <c r="AS61" i="2" s="1"/>
  <c r="AR47" i="2"/>
  <c r="AR48" i="2" s="1"/>
  <c r="AR49" i="2" s="1"/>
  <c r="AR50" i="2" s="1"/>
  <c r="AR51" i="2" s="1"/>
  <c r="AR52" i="2" s="1"/>
  <c r="AR53" i="2" s="1"/>
  <c r="AR54" i="2" s="1"/>
  <c r="AR55" i="2" s="1"/>
  <c r="AR56" i="2" s="1"/>
  <c r="AR57" i="2" s="1"/>
  <c r="AR58" i="2" s="1"/>
  <c r="AR59" i="2" s="1"/>
  <c r="AR60" i="2" s="1"/>
  <c r="AR61" i="2" s="1"/>
  <c r="AQ47" i="2"/>
  <c r="AQ48" i="2" s="1"/>
  <c r="AQ49" i="2" s="1"/>
  <c r="AQ50" i="2" s="1"/>
  <c r="AQ51" i="2" s="1"/>
  <c r="AQ52" i="2" s="1"/>
  <c r="AQ53" i="2" s="1"/>
  <c r="AQ54" i="2" s="1"/>
  <c r="AQ55" i="2" s="1"/>
  <c r="AQ56" i="2" s="1"/>
  <c r="AQ57" i="2" s="1"/>
  <c r="AQ58" i="2" s="1"/>
  <c r="AQ59" i="2" s="1"/>
  <c r="AQ60" i="2" s="1"/>
  <c r="AQ61" i="2" s="1"/>
  <c r="AP47" i="2"/>
  <c r="AP48" i="2" s="1"/>
  <c r="AP49" i="2" s="1"/>
  <c r="AP50" i="2" s="1"/>
  <c r="AP51" i="2" s="1"/>
  <c r="AP52" i="2" s="1"/>
  <c r="AP53" i="2" s="1"/>
  <c r="AP54" i="2" s="1"/>
  <c r="AP55" i="2" s="1"/>
  <c r="AP56" i="2" s="1"/>
  <c r="AP57" i="2" s="1"/>
  <c r="AP58" i="2" s="1"/>
  <c r="AP59" i="2" s="1"/>
  <c r="AP60" i="2" s="1"/>
  <c r="AP61" i="2" s="1"/>
  <c r="AO47" i="2"/>
  <c r="AO48" i="2" s="1"/>
  <c r="AO49" i="2" s="1"/>
  <c r="AO50" i="2" s="1"/>
  <c r="AO51" i="2" s="1"/>
  <c r="AO52" i="2" s="1"/>
  <c r="AO53" i="2" s="1"/>
  <c r="AO54" i="2" s="1"/>
  <c r="AO55" i="2" s="1"/>
  <c r="AO56" i="2" s="1"/>
  <c r="AO57" i="2" s="1"/>
  <c r="AO58" i="2" s="1"/>
  <c r="AO59" i="2" s="1"/>
  <c r="AO60" i="2" s="1"/>
  <c r="AO61" i="2" s="1"/>
  <c r="AM47" i="2"/>
  <c r="AM48" i="2" s="1"/>
  <c r="AM49" i="2" s="1"/>
  <c r="AM50" i="2" s="1"/>
  <c r="AM51" i="2" s="1"/>
  <c r="AM52" i="2" s="1"/>
  <c r="AM53" i="2" s="1"/>
  <c r="AM54" i="2" s="1"/>
  <c r="AM55" i="2" s="1"/>
  <c r="AM56" i="2" s="1"/>
  <c r="AM57" i="2" s="1"/>
  <c r="AM58" i="2" s="1"/>
  <c r="AM59" i="2" s="1"/>
  <c r="AM60" i="2" s="1"/>
  <c r="AM61" i="2" s="1"/>
  <c r="AL47" i="2"/>
  <c r="AL48" i="2" s="1"/>
  <c r="AL49" i="2" s="1"/>
  <c r="AL50" i="2" s="1"/>
  <c r="AL51" i="2" s="1"/>
  <c r="AL52" i="2" s="1"/>
  <c r="AL53" i="2" s="1"/>
  <c r="AL54" i="2" s="1"/>
  <c r="AL55" i="2" s="1"/>
  <c r="AL56" i="2" s="1"/>
  <c r="AL57" i="2" s="1"/>
  <c r="AL58" i="2" s="1"/>
  <c r="AL59" i="2" s="1"/>
  <c r="AL60" i="2" s="1"/>
  <c r="AL61" i="2" s="1"/>
  <c r="AK47" i="2"/>
  <c r="AK48" i="2" s="1"/>
  <c r="AK49" i="2" s="1"/>
  <c r="AK50" i="2" s="1"/>
  <c r="AK51" i="2" s="1"/>
  <c r="AK52" i="2" s="1"/>
  <c r="AK53" i="2" s="1"/>
  <c r="AK54" i="2" s="1"/>
  <c r="AK55" i="2" s="1"/>
  <c r="AK56" i="2" s="1"/>
  <c r="AK57" i="2" s="1"/>
  <c r="AK58" i="2" s="1"/>
  <c r="AK59" i="2" s="1"/>
  <c r="AK60" i="2" s="1"/>
  <c r="AK61" i="2" s="1"/>
  <c r="AJ47" i="2"/>
  <c r="AJ48" i="2" s="1"/>
  <c r="AJ49" i="2" s="1"/>
  <c r="AJ50" i="2" s="1"/>
  <c r="AJ51" i="2" s="1"/>
  <c r="AJ52" i="2" s="1"/>
  <c r="AJ53" i="2" s="1"/>
  <c r="AJ54" i="2" s="1"/>
  <c r="AJ55" i="2" s="1"/>
  <c r="AJ56" i="2" s="1"/>
  <c r="AJ57" i="2" s="1"/>
  <c r="AJ58" i="2" s="1"/>
  <c r="AJ59" i="2" s="1"/>
  <c r="AJ60" i="2" s="1"/>
  <c r="AJ61" i="2" s="1"/>
  <c r="AI47" i="2"/>
  <c r="AI48" i="2" s="1"/>
  <c r="AI49" i="2" s="1"/>
  <c r="AI50" i="2" s="1"/>
  <c r="AI51" i="2" s="1"/>
  <c r="AI52" i="2" s="1"/>
  <c r="AI53" i="2" s="1"/>
  <c r="AI54" i="2" s="1"/>
  <c r="AI55" i="2" s="1"/>
  <c r="AI56" i="2" s="1"/>
  <c r="AI57" i="2" s="1"/>
  <c r="AI58" i="2" s="1"/>
  <c r="AI59" i="2" s="1"/>
  <c r="AI60" i="2" s="1"/>
  <c r="AI61" i="2" s="1"/>
  <c r="AH47" i="2"/>
  <c r="AH48" i="2" s="1"/>
  <c r="AH49" i="2" s="1"/>
  <c r="AH50" i="2" s="1"/>
  <c r="AH51" i="2" s="1"/>
  <c r="AH52" i="2" s="1"/>
  <c r="AH53" i="2" s="1"/>
  <c r="AH54" i="2" s="1"/>
  <c r="AH55" i="2" s="1"/>
  <c r="AH56" i="2" s="1"/>
  <c r="AH57" i="2" s="1"/>
  <c r="AH58" i="2" s="1"/>
  <c r="AH59" i="2" s="1"/>
  <c r="AH60" i="2" s="1"/>
  <c r="AH61" i="2" s="1"/>
  <c r="AG47" i="2"/>
  <c r="AG48" i="2" s="1"/>
  <c r="AG49" i="2" s="1"/>
  <c r="AG50" i="2" s="1"/>
  <c r="AG51" i="2" s="1"/>
  <c r="AG52" i="2" s="1"/>
  <c r="AG53" i="2" s="1"/>
  <c r="AG54" i="2" s="1"/>
  <c r="AG55" i="2" s="1"/>
  <c r="AG56" i="2" s="1"/>
  <c r="AG57" i="2" s="1"/>
  <c r="AG58" i="2" s="1"/>
  <c r="AG59" i="2" s="1"/>
  <c r="AG60" i="2" s="1"/>
  <c r="AG61" i="2" s="1"/>
  <c r="AF47" i="2"/>
  <c r="AF48" i="2" s="1"/>
  <c r="AF49" i="2" s="1"/>
  <c r="AF50" i="2" s="1"/>
  <c r="AF51" i="2" s="1"/>
  <c r="AF52" i="2" s="1"/>
  <c r="AF53" i="2" s="1"/>
  <c r="AF54" i="2" s="1"/>
  <c r="AF55" i="2" s="1"/>
  <c r="AF56" i="2" s="1"/>
  <c r="AF57" i="2" s="1"/>
  <c r="AF58" i="2" s="1"/>
  <c r="AF59" i="2" s="1"/>
  <c r="AF60" i="2" s="1"/>
  <c r="AF61" i="2" s="1"/>
  <c r="AE47" i="2"/>
  <c r="AE48" i="2" s="1"/>
  <c r="AE49" i="2" s="1"/>
  <c r="AE50" i="2" s="1"/>
  <c r="AE51" i="2" s="1"/>
  <c r="AE52" i="2" s="1"/>
  <c r="AE53" i="2" s="1"/>
  <c r="AE54" i="2" s="1"/>
  <c r="AE55" i="2" s="1"/>
  <c r="AE56" i="2" s="1"/>
  <c r="AE57" i="2" s="1"/>
  <c r="AE58" i="2" s="1"/>
  <c r="AE59" i="2" s="1"/>
  <c r="AE60" i="2" s="1"/>
  <c r="AE61" i="2" s="1"/>
  <c r="T47" i="2"/>
  <c r="T48" i="2" s="1"/>
  <c r="T49" i="2" s="1"/>
  <c r="T50" i="2" s="1"/>
  <c r="T51" i="2" s="1"/>
  <c r="T52" i="2" s="1"/>
  <c r="T53" i="2" s="1"/>
  <c r="T54" i="2" s="1"/>
  <c r="T55" i="2" s="1"/>
  <c r="T56" i="2" s="1"/>
  <c r="T57" i="2" s="1"/>
  <c r="T58" i="2" s="1"/>
  <c r="T59" i="2" s="1"/>
  <c r="T60" i="2" s="1"/>
  <c r="T61" i="2" s="1"/>
  <c r="S47" i="2"/>
  <c r="S48" i="2" s="1"/>
  <c r="S49" i="2" s="1"/>
  <c r="S50" i="2" s="1"/>
  <c r="S51" i="2" s="1"/>
  <c r="S52" i="2" s="1"/>
  <c r="S53" i="2" s="1"/>
  <c r="S54" i="2" s="1"/>
  <c r="S55" i="2" s="1"/>
  <c r="S56" i="2" s="1"/>
  <c r="S57" i="2" s="1"/>
  <c r="S58" i="2" s="1"/>
  <c r="S59" i="2" s="1"/>
  <c r="S60" i="2" s="1"/>
  <c r="S61" i="2" s="1"/>
  <c r="R47" i="2"/>
  <c r="R48" i="2" s="1"/>
  <c r="R49" i="2" s="1"/>
  <c r="R50" i="2" s="1"/>
  <c r="R51" i="2" s="1"/>
  <c r="R52" i="2" s="1"/>
  <c r="R53" i="2" s="1"/>
  <c r="R54" i="2" s="1"/>
  <c r="R55" i="2" s="1"/>
  <c r="R56" i="2" s="1"/>
  <c r="R57" i="2" s="1"/>
  <c r="R58" i="2" s="1"/>
  <c r="R59" i="2" s="1"/>
  <c r="R60" i="2" s="1"/>
  <c r="R61" i="2" s="1"/>
  <c r="Q47" i="2"/>
  <c r="P47" i="2"/>
  <c r="P48" i="2" s="1"/>
  <c r="P49" i="2" s="1"/>
  <c r="P50" i="2" s="1"/>
  <c r="P51" i="2" s="1"/>
  <c r="P52" i="2" s="1"/>
  <c r="P53" i="2" s="1"/>
  <c r="P54" i="2" s="1"/>
  <c r="P55" i="2" s="1"/>
  <c r="P56" i="2" s="1"/>
  <c r="P57" i="2" s="1"/>
  <c r="P58" i="2" s="1"/>
  <c r="P59" i="2" s="1"/>
  <c r="P60" i="2" s="1"/>
  <c r="P61" i="2" s="1"/>
  <c r="O47" i="2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N47" i="2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M47" i="2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L47" i="2"/>
  <c r="L48" i="2" s="1"/>
  <c r="L49" i="2" s="1"/>
  <c r="L50" i="2" s="1"/>
  <c r="L51" i="2" s="1"/>
  <c r="L52" i="2" s="1"/>
  <c r="L53" i="2" s="1"/>
  <c r="L54" i="2" s="1"/>
  <c r="L55" i="2" s="1"/>
  <c r="L56" i="2" s="1"/>
  <c r="L57" i="2" s="1"/>
  <c r="L58" i="2" s="1"/>
  <c r="L59" i="2" s="1"/>
  <c r="L60" i="2" s="1"/>
  <c r="L61" i="2" s="1"/>
  <c r="K47" i="2"/>
  <c r="K48" i="2" s="1"/>
  <c r="F47" i="2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E47" i="2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H47" i="12"/>
  <c r="H48" i="12" s="1"/>
  <c r="H49" i="12" s="1"/>
  <c r="H50" i="12" s="1"/>
  <c r="H51" i="12" s="1"/>
  <c r="H52" i="12" s="1"/>
  <c r="H53" i="12" s="1"/>
  <c r="H54" i="12" s="1"/>
  <c r="H55" i="12" s="1"/>
  <c r="H56" i="12" s="1"/>
  <c r="H57" i="12" s="1"/>
  <c r="H58" i="12" s="1"/>
  <c r="H59" i="12" s="1"/>
  <c r="H60" i="12" s="1"/>
  <c r="H61" i="12" s="1"/>
  <c r="F47" i="12"/>
  <c r="F48" i="12" s="1"/>
  <c r="F49" i="12" s="1"/>
  <c r="F50" i="12" s="1"/>
  <c r="F51" i="12" s="1"/>
  <c r="F52" i="12" s="1"/>
  <c r="F53" i="12" s="1"/>
  <c r="F54" i="12" s="1"/>
  <c r="F55" i="12" s="1"/>
  <c r="F56" i="12" s="1"/>
  <c r="F57" i="12" s="1"/>
  <c r="F58" i="12" s="1"/>
  <c r="F59" i="12" s="1"/>
  <c r="F60" i="12" s="1"/>
  <c r="F61" i="12" s="1"/>
  <c r="E47" i="12"/>
  <c r="E48" i="12" s="1"/>
  <c r="E49" i="12" s="1"/>
  <c r="E50" i="12" s="1"/>
  <c r="E51" i="12" s="1"/>
  <c r="E52" i="12" s="1"/>
  <c r="E53" i="12" s="1"/>
  <c r="E54" i="12" s="1"/>
  <c r="E55" i="12" s="1"/>
  <c r="E56" i="12" s="1"/>
  <c r="E57" i="12" s="1"/>
  <c r="E58" i="12" s="1"/>
  <c r="E59" i="12" s="1"/>
  <c r="E60" i="12" s="1"/>
  <c r="E61" i="12" s="1"/>
  <c r="F47" i="13"/>
  <c r="F48" i="13" s="1"/>
  <c r="F49" i="13" s="1"/>
  <c r="F50" i="13" s="1"/>
  <c r="F51" i="13" s="1"/>
  <c r="F52" i="13" s="1"/>
  <c r="F53" i="13" s="1"/>
  <c r="F54" i="13" s="1"/>
  <c r="F55" i="13" s="1"/>
  <c r="F56" i="13" s="1"/>
  <c r="F57" i="13" s="1"/>
  <c r="F58" i="13" s="1"/>
  <c r="F59" i="13" s="1"/>
  <c r="F60" i="13" s="1"/>
  <c r="F61" i="13" s="1"/>
  <c r="E47" i="13"/>
  <c r="E48" i="13" s="1"/>
  <c r="E49" i="13" s="1"/>
  <c r="E50" i="13" s="1"/>
  <c r="E51" i="13" s="1"/>
  <c r="E52" i="13" s="1"/>
  <c r="E53" i="13" s="1"/>
  <c r="E54" i="13" s="1"/>
  <c r="E55" i="13" s="1"/>
  <c r="E56" i="13" s="1"/>
  <c r="E57" i="13" s="1"/>
  <c r="E58" i="13" s="1"/>
  <c r="E59" i="13" s="1"/>
  <c r="E60" i="13" s="1"/>
  <c r="E61" i="13" s="1"/>
  <c r="BA47" i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AZ47" i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Y47" i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X47" i="1"/>
  <c r="AX48" i="1" s="1"/>
  <c r="AX49" i="1" s="1"/>
  <c r="AX50" i="1" s="1"/>
  <c r="AX51" i="1" s="1"/>
  <c r="AX52" i="1" s="1"/>
  <c r="AX53" i="1" s="1"/>
  <c r="AX54" i="1" s="1"/>
  <c r="AX55" i="1" s="1"/>
  <c r="AX56" i="1" s="1"/>
  <c r="AX57" i="1" s="1"/>
  <c r="AX58" i="1" s="1"/>
  <c r="AX59" i="1" s="1"/>
  <c r="AX60" i="1" s="1"/>
  <c r="AX61" i="1" s="1"/>
  <c r="AW47" i="1"/>
  <c r="AW48" i="1" s="1"/>
  <c r="AW49" i="1" s="1"/>
  <c r="AW50" i="1" s="1"/>
  <c r="AW51" i="1" s="1"/>
  <c r="AW52" i="1" s="1"/>
  <c r="AW53" i="1" s="1"/>
  <c r="AW54" i="1" s="1"/>
  <c r="AW55" i="1" s="1"/>
  <c r="AW56" i="1" s="1"/>
  <c r="AW57" i="1" s="1"/>
  <c r="AW58" i="1" s="1"/>
  <c r="AW59" i="1" s="1"/>
  <c r="AW60" i="1" s="1"/>
  <c r="AW61" i="1" s="1"/>
  <c r="AV47" i="1"/>
  <c r="AV48" i="1" s="1"/>
  <c r="AV49" i="1" s="1"/>
  <c r="AV50" i="1" s="1"/>
  <c r="AV51" i="1" s="1"/>
  <c r="AV52" i="1" s="1"/>
  <c r="AV53" i="1" s="1"/>
  <c r="AV54" i="1" s="1"/>
  <c r="AV55" i="1" s="1"/>
  <c r="AV56" i="1" s="1"/>
  <c r="AV57" i="1" s="1"/>
  <c r="AV58" i="1" s="1"/>
  <c r="AV59" i="1" s="1"/>
  <c r="AV60" i="1" s="1"/>
  <c r="AV61" i="1" s="1"/>
  <c r="AU47" i="1"/>
  <c r="AU48" i="1" s="1"/>
  <c r="AU49" i="1" s="1"/>
  <c r="AU50" i="1" s="1"/>
  <c r="AU51" i="1" s="1"/>
  <c r="AU52" i="1" s="1"/>
  <c r="AU53" i="1" s="1"/>
  <c r="AU54" i="1" s="1"/>
  <c r="AU55" i="1" s="1"/>
  <c r="AU56" i="1" s="1"/>
  <c r="AU57" i="1" s="1"/>
  <c r="AU58" i="1" s="1"/>
  <c r="AU59" i="1" s="1"/>
  <c r="AU60" i="1" s="1"/>
  <c r="AU61" i="1" s="1"/>
  <c r="AT47" i="1"/>
  <c r="AT48" i="1" s="1"/>
  <c r="AT49" i="1" s="1"/>
  <c r="AT50" i="1" s="1"/>
  <c r="AT51" i="1" s="1"/>
  <c r="AT52" i="1" s="1"/>
  <c r="AT53" i="1" s="1"/>
  <c r="AT54" i="1" s="1"/>
  <c r="AT55" i="1" s="1"/>
  <c r="AT56" i="1" s="1"/>
  <c r="AT57" i="1" s="1"/>
  <c r="AT58" i="1" s="1"/>
  <c r="AT59" i="1" s="1"/>
  <c r="AT60" i="1" s="1"/>
  <c r="AT61" i="1" s="1"/>
  <c r="AS47" i="1"/>
  <c r="AS48" i="1" s="1"/>
  <c r="AS49" i="1" s="1"/>
  <c r="AS50" i="1" s="1"/>
  <c r="AS51" i="1" s="1"/>
  <c r="AS52" i="1" s="1"/>
  <c r="AS53" i="1" s="1"/>
  <c r="AS54" i="1" s="1"/>
  <c r="AS55" i="1" s="1"/>
  <c r="AS56" i="1" s="1"/>
  <c r="AS57" i="1" s="1"/>
  <c r="AS58" i="1" s="1"/>
  <c r="AS59" i="1" s="1"/>
  <c r="AS60" i="1" s="1"/>
  <c r="AS61" i="1" s="1"/>
  <c r="AR47" i="1"/>
  <c r="AR48" i="1" s="1"/>
  <c r="AR49" i="1" s="1"/>
  <c r="AR50" i="1" s="1"/>
  <c r="AR51" i="1" s="1"/>
  <c r="AR52" i="1" s="1"/>
  <c r="AR53" i="1" s="1"/>
  <c r="AR54" i="1" s="1"/>
  <c r="AR55" i="1" s="1"/>
  <c r="AR56" i="1" s="1"/>
  <c r="AR57" i="1" s="1"/>
  <c r="AR58" i="1" s="1"/>
  <c r="AR59" i="1" s="1"/>
  <c r="AR60" i="1" s="1"/>
  <c r="AR61" i="1" s="1"/>
  <c r="AQ47" i="1"/>
  <c r="AQ48" i="1" s="1"/>
  <c r="AQ49" i="1" s="1"/>
  <c r="AQ50" i="1" s="1"/>
  <c r="AQ51" i="1" s="1"/>
  <c r="AQ52" i="1" s="1"/>
  <c r="AQ53" i="1" s="1"/>
  <c r="AQ54" i="1" s="1"/>
  <c r="AQ55" i="1" s="1"/>
  <c r="AQ56" i="1" s="1"/>
  <c r="AQ57" i="1" s="1"/>
  <c r="AQ58" i="1" s="1"/>
  <c r="AQ59" i="1" s="1"/>
  <c r="AQ60" i="1" s="1"/>
  <c r="AQ61" i="1" s="1"/>
  <c r="AP47" i="1"/>
  <c r="AP48" i="1" s="1"/>
  <c r="AP49" i="1" s="1"/>
  <c r="AP50" i="1" s="1"/>
  <c r="AP51" i="1" s="1"/>
  <c r="AP52" i="1" s="1"/>
  <c r="AP53" i="1" s="1"/>
  <c r="AP54" i="1" s="1"/>
  <c r="AP55" i="1" s="1"/>
  <c r="AP56" i="1" s="1"/>
  <c r="AP57" i="1" s="1"/>
  <c r="AP58" i="1" s="1"/>
  <c r="AP59" i="1" s="1"/>
  <c r="AP60" i="1" s="1"/>
  <c r="AP61" i="1" s="1"/>
  <c r="AO47" i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I47" i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H47" i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G47" i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F47" i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E47" i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T47" i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S47" i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R47" i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Q47" i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P47" i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H47" i="10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F47" i="10"/>
  <c r="F48" i="10" s="1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E47" i="10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D47" i="10"/>
  <c r="F48" i="11"/>
  <c r="F49" i="11" s="1"/>
  <c r="F50" i="11" s="1"/>
  <c r="F51" i="11" s="1"/>
  <c r="F52" i="11" s="1"/>
  <c r="F53" i="11" s="1"/>
  <c r="F54" i="11" s="1"/>
  <c r="F55" i="11" s="1"/>
  <c r="F56" i="11" s="1"/>
  <c r="F57" i="11" s="1"/>
  <c r="F58" i="11" s="1"/>
  <c r="F59" i="11" s="1"/>
  <c r="F60" i="11" s="1"/>
  <c r="F61" i="11" s="1"/>
  <c r="F47" i="11"/>
  <c r="E47" i="11"/>
  <c r="E48" i="11" s="1"/>
  <c r="E49" i="11" s="1"/>
  <c r="E50" i="11" s="1"/>
  <c r="E51" i="11" s="1"/>
  <c r="E52" i="11" s="1"/>
  <c r="E53" i="11" s="1"/>
  <c r="E54" i="11" s="1"/>
  <c r="E55" i="11" s="1"/>
  <c r="E56" i="11" s="1"/>
  <c r="E57" i="11" s="1"/>
  <c r="E58" i="11" s="1"/>
  <c r="E59" i="11" s="1"/>
  <c r="E60" i="11" s="1"/>
  <c r="E61" i="11" s="1"/>
  <c r="Y28" i="15" l="1"/>
  <c r="Y28" i="14"/>
  <c r="W30" i="6"/>
  <c r="W29" i="14"/>
  <c r="W29" i="15"/>
  <c r="X31" i="6"/>
  <c r="X30" i="14"/>
  <c r="X30" i="15"/>
  <c r="U31" i="14"/>
  <c r="U31" i="15"/>
  <c r="U32" i="6"/>
  <c r="V30" i="6"/>
  <c r="V29" i="15"/>
  <c r="V29" i="14"/>
  <c r="Y29" i="6"/>
  <c r="L29" i="2"/>
  <c r="L28" i="13"/>
  <c r="L28" i="12"/>
  <c r="M29" i="2"/>
  <c r="M28" i="13"/>
  <c r="M28" i="12"/>
  <c r="O29" i="2"/>
  <c r="O28" i="13"/>
  <c r="O28" i="12"/>
  <c r="N29" i="2"/>
  <c r="N28" i="12"/>
  <c r="N28" i="13"/>
  <c r="K29" i="2"/>
  <c r="K28" i="13"/>
  <c r="K28" i="12"/>
  <c r="R28" i="1"/>
  <c r="R27" i="24"/>
  <c r="R27" i="25"/>
  <c r="R27" i="9"/>
  <c r="R27" i="11"/>
  <c r="R27" i="10"/>
  <c r="T28" i="1"/>
  <c r="T27" i="24"/>
  <c r="T27" i="25"/>
  <c r="T27" i="9"/>
  <c r="T27" i="11"/>
  <c r="T27" i="10"/>
  <c r="S28" i="1"/>
  <c r="S27" i="24"/>
  <c r="S27" i="25"/>
  <c r="S27" i="9"/>
  <c r="S27" i="11"/>
  <c r="S27" i="10"/>
  <c r="P28" i="24"/>
  <c r="P28" i="25"/>
  <c r="P28" i="9"/>
  <c r="P28" i="11"/>
  <c r="P28" i="10"/>
  <c r="P29" i="1"/>
  <c r="Q27" i="24"/>
  <c r="Q27" i="25"/>
  <c r="Q27" i="9"/>
  <c r="Q27" i="11"/>
  <c r="Q27" i="10"/>
  <c r="Q28" i="1"/>
  <c r="AL47" i="5"/>
  <c r="D48" i="5"/>
  <c r="J104" i="5"/>
  <c r="F53" i="18"/>
  <c r="AL48" i="8"/>
  <c r="AC47" i="16"/>
  <c r="I52" i="16"/>
  <c r="I58" i="16"/>
  <c r="J104" i="16"/>
  <c r="J47" i="12"/>
  <c r="D48" i="10"/>
  <c r="J47" i="10"/>
  <c r="J104" i="10" s="1"/>
  <c r="J104" i="2"/>
  <c r="S48" i="15"/>
  <c r="S48" i="14"/>
  <c r="P48" i="15"/>
  <c r="P48" i="14"/>
  <c r="S52" i="14"/>
  <c r="S52" i="15"/>
  <c r="P52" i="14"/>
  <c r="P52" i="15"/>
  <c r="X48" i="13"/>
  <c r="X48" i="12"/>
  <c r="V48" i="13"/>
  <c r="V48" i="12"/>
  <c r="W48" i="12"/>
  <c r="W48" i="13"/>
  <c r="U48" i="13"/>
  <c r="U48" i="12"/>
  <c r="U52" i="12"/>
  <c r="U52" i="13"/>
  <c r="X52" i="13"/>
  <c r="X52" i="12"/>
  <c r="V52" i="12"/>
  <c r="V52" i="13"/>
  <c r="W52" i="13"/>
  <c r="W52" i="12"/>
  <c r="AN52" i="9"/>
  <c r="AN52" i="11"/>
  <c r="AN52" i="10"/>
  <c r="AL52" i="9"/>
  <c r="AL52" i="11"/>
  <c r="AL52" i="10"/>
  <c r="AK52" i="9"/>
  <c r="AK52" i="11"/>
  <c r="AK52" i="10"/>
  <c r="AM47" i="9"/>
  <c r="AM47" i="11"/>
  <c r="AM47" i="10"/>
  <c r="AJ47" i="9"/>
  <c r="AJ47" i="11"/>
  <c r="AJ47" i="10"/>
  <c r="M48" i="9"/>
  <c r="M48" i="10"/>
  <c r="M48" i="11"/>
  <c r="O48" i="9"/>
  <c r="O48" i="11"/>
  <c r="O48" i="10"/>
  <c r="L48" i="9"/>
  <c r="L48" i="10"/>
  <c r="L48" i="11"/>
  <c r="N48" i="9"/>
  <c r="N48" i="11"/>
  <c r="N48" i="10"/>
  <c r="K48" i="9"/>
  <c r="K48" i="10"/>
  <c r="K48" i="11"/>
  <c r="K52" i="9"/>
  <c r="K52" i="10"/>
  <c r="K52" i="11"/>
  <c r="L52" i="9"/>
  <c r="L52" i="11"/>
  <c r="L52" i="10"/>
  <c r="M52" i="9"/>
  <c r="M52" i="11"/>
  <c r="M52" i="10"/>
  <c r="N52" i="9"/>
  <c r="N52" i="10"/>
  <c r="N52" i="11"/>
  <c r="J112" i="20"/>
  <c r="B56" i="20"/>
  <c r="AU55" i="20"/>
  <c r="B48" i="4"/>
  <c r="I58" i="3"/>
  <c r="I53" i="3"/>
  <c r="B48" i="5"/>
  <c r="AL48" i="18"/>
  <c r="J106" i="18"/>
  <c r="AL47" i="18"/>
  <c r="B49" i="17"/>
  <c r="AV48" i="17"/>
  <c r="AV53" i="17"/>
  <c r="AV52" i="17"/>
  <c r="AV58" i="4"/>
  <c r="O59" i="4"/>
  <c r="AV57" i="4"/>
  <c r="O54" i="4"/>
  <c r="AV53" i="4"/>
  <c r="AV52" i="4"/>
  <c r="O49" i="4"/>
  <c r="AV48" i="4"/>
  <c r="AV47" i="4"/>
  <c r="I57" i="16"/>
  <c r="I57" i="3"/>
  <c r="I52" i="3"/>
  <c r="I47" i="3"/>
  <c r="BD47" i="6"/>
  <c r="K49" i="6"/>
  <c r="BE47" i="14"/>
  <c r="BD47" i="2"/>
  <c r="K49" i="2"/>
  <c r="Q48" i="2"/>
  <c r="Q49" i="2" s="1"/>
  <c r="Q50" i="2" s="1"/>
  <c r="Q51" i="2" s="1"/>
  <c r="Q52" i="2" s="1"/>
  <c r="Q53" i="2" s="1"/>
  <c r="Q54" i="2" s="1"/>
  <c r="Q55" i="2" s="1"/>
  <c r="Q56" i="2" s="1"/>
  <c r="Q57" i="2" s="1"/>
  <c r="Q58" i="2" s="1"/>
  <c r="Q59" i="2" s="1"/>
  <c r="Q60" i="2" s="1"/>
  <c r="Q61" i="2" s="1"/>
  <c r="BE47" i="12"/>
  <c r="BE47" i="13"/>
  <c r="E24" i="5"/>
  <c r="E25" i="5" s="1"/>
  <c r="F24" i="5"/>
  <c r="F25" i="5" s="1"/>
  <c r="D24" i="5"/>
  <c r="E24" i="8"/>
  <c r="G24" i="8"/>
  <c r="G25" i="8" s="1"/>
  <c r="J24" i="16"/>
  <c r="J25" i="16" s="1"/>
  <c r="J24" i="3"/>
  <c r="J25" i="3" s="1"/>
  <c r="E24" i="14"/>
  <c r="E25" i="14" s="1"/>
  <c r="D25" i="5" l="1"/>
  <c r="E25" i="8"/>
  <c r="C25" i="8" s="1"/>
  <c r="C24" i="8"/>
  <c r="Y29" i="14"/>
  <c r="Y29" i="15"/>
  <c r="U32" i="15"/>
  <c r="U32" i="14"/>
  <c r="U33" i="6"/>
  <c r="W31" i="6"/>
  <c r="W30" i="15"/>
  <c r="W30" i="14"/>
  <c r="X32" i="6"/>
  <c r="X31" i="15"/>
  <c r="X31" i="14"/>
  <c r="V31" i="6"/>
  <c r="V30" i="14"/>
  <c r="V30" i="15"/>
  <c r="Y30" i="6"/>
  <c r="M30" i="2"/>
  <c r="M29" i="12"/>
  <c r="M29" i="13"/>
  <c r="O30" i="2"/>
  <c r="O29" i="13"/>
  <c r="O29" i="12"/>
  <c r="N30" i="2"/>
  <c r="N29" i="13"/>
  <c r="N29" i="12"/>
  <c r="K30" i="2"/>
  <c r="K29" i="13"/>
  <c r="K29" i="12"/>
  <c r="L30" i="2"/>
  <c r="L29" i="13"/>
  <c r="L29" i="12"/>
  <c r="S29" i="1"/>
  <c r="S28" i="24"/>
  <c r="S28" i="25"/>
  <c r="S28" i="9"/>
  <c r="S28" i="11"/>
  <c r="S28" i="10"/>
  <c r="T29" i="1"/>
  <c r="T28" i="24"/>
  <c r="T28" i="25"/>
  <c r="T28" i="9"/>
  <c r="T28" i="11"/>
  <c r="T28" i="10"/>
  <c r="Q29" i="1"/>
  <c r="Q28" i="24"/>
  <c r="Q28" i="25"/>
  <c r="Q28" i="9"/>
  <c r="Q28" i="11"/>
  <c r="Q28" i="10"/>
  <c r="P30" i="1"/>
  <c r="P29" i="24"/>
  <c r="P29" i="25"/>
  <c r="P29" i="9"/>
  <c r="P29" i="11"/>
  <c r="P29" i="10"/>
  <c r="R29" i="1"/>
  <c r="R28" i="24"/>
  <c r="R28" i="25"/>
  <c r="R28" i="9"/>
  <c r="R28" i="11"/>
  <c r="R28" i="10"/>
  <c r="AC58" i="3"/>
  <c r="BE40" i="7"/>
  <c r="AC57" i="3"/>
  <c r="BE39" i="7"/>
  <c r="AC52" i="3"/>
  <c r="BE34" i="7"/>
  <c r="AC53" i="3"/>
  <c r="BE35" i="7"/>
  <c r="J104" i="3"/>
  <c r="BE29" i="7"/>
  <c r="AC58" i="16"/>
  <c r="BF40" i="7"/>
  <c r="J109" i="16"/>
  <c r="BF34" i="7"/>
  <c r="J114" i="16"/>
  <c r="BF39" i="7"/>
  <c r="D49" i="5"/>
  <c r="J105" i="5"/>
  <c r="F54" i="18"/>
  <c r="J106" i="8"/>
  <c r="AL49" i="8"/>
  <c r="AC52" i="16"/>
  <c r="J115" i="16"/>
  <c r="AC57" i="16"/>
  <c r="AC47" i="3"/>
  <c r="J114" i="3"/>
  <c r="J48" i="12"/>
  <c r="BD47" i="10"/>
  <c r="D49" i="10"/>
  <c r="J48" i="10"/>
  <c r="J105" i="10" s="1"/>
  <c r="J105" i="2"/>
  <c r="Q48" i="14"/>
  <c r="Q48" i="15"/>
  <c r="S49" i="15"/>
  <c r="S49" i="14"/>
  <c r="P49" i="15"/>
  <c r="P49" i="14"/>
  <c r="Q52" i="15"/>
  <c r="Q52" i="14"/>
  <c r="P53" i="15"/>
  <c r="P53" i="14"/>
  <c r="S53" i="14"/>
  <c r="S53" i="15"/>
  <c r="V49" i="13"/>
  <c r="V49" i="12"/>
  <c r="W49" i="12"/>
  <c r="W49" i="13"/>
  <c r="X49" i="13"/>
  <c r="X49" i="12"/>
  <c r="U49" i="13"/>
  <c r="U49" i="12"/>
  <c r="X53" i="12"/>
  <c r="X53" i="13"/>
  <c r="V53" i="13"/>
  <c r="V53" i="12"/>
  <c r="W53" i="13"/>
  <c r="W53" i="12"/>
  <c r="U53" i="12"/>
  <c r="U53" i="13"/>
  <c r="AK53" i="9"/>
  <c r="AK53" i="11"/>
  <c r="AK53" i="10"/>
  <c r="AL53" i="9"/>
  <c r="AL53" i="11"/>
  <c r="AL53" i="10"/>
  <c r="AN53" i="9"/>
  <c r="AN53" i="11"/>
  <c r="AN53" i="10"/>
  <c r="AM48" i="9"/>
  <c r="AM48" i="11"/>
  <c r="AM48" i="10"/>
  <c r="AJ48" i="9"/>
  <c r="AJ48" i="11"/>
  <c r="AJ48" i="10"/>
  <c r="N49" i="9"/>
  <c r="N49" i="11"/>
  <c r="N49" i="10"/>
  <c r="L49" i="9"/>
  <c r="L49" i="10"/>
  <c r="L49" i="11"/>
  <c r="O49" i="9"/>
  <c r="O49" i="11"/>
  <c r="O49" i="10"/>
  <c r="M49" i="9"/>
  <c r="M49" i="10"/>
  <c r="M49" i="11"/>
  <c r="K49" i="9"/>
  <c r="K49" i="11"/>
  <c r="K49" i="10"/>
  <c r="L53" i="9"/>
  <c r="L53" i="11"/>
  <c r="L53" i="10"/>
  <c r="N53" i="9"/>
  <c r="N53" i="10"/>
  <c r="N53" i="11"/>
  <c r="K53" i="9"/>
  <c r="K53" i="11"/>
  <c r="K53" i="10"/>
  <c r="M53" i="9"/>
  <c r="M53" i="10"/>
  <c r="M53" i="11"/>
  <c r="O52" i="9"/>
  <c r="O52" i="10"/>
  <c r="O52" i="11"/>
  <c r="AU56" i="20"/>
  <c r="J113" i="20"/>
  <c r="B57" i="20"/>
  <c r="B49" i="4"/>
  <c r="J115" i="3"/>
  <c r="J109" i="3"/>
  <c r="J110" i="3"/>
  <c r="AL48" i="5"/>
  <c r="B49" i="5"/>
  <c r="J107" i="18"/>
  <c r="AL49" i="18"/>
  <c r="AV60" i="17"/>
  <c r="AV59" i="17"/>
  <c r="B50" i="17"/>
  <c r="AV49" i="17"/>
  <c r="AV50" i="17"/>
  <c r="AV58" i="17"/>
  <c r="AV54" i="17"/>
  <c r="AV55" i="17"/>
  <c r="AV59" i="4"/>
  <c r="O60" i="4"/>
  <c r="AV60" i="4" s="1"/>
  <c r="AV54" i="4"/>
  <c r="O55" i="4"/>
  <c r="AV55" i="4" s="1"/>
  <c r="AV49" i="4"/>
  <c r="O50" i="4"/>
  <c r="AV50" i="4" s="1"/>
  <c r="I54" i="16"/>
  <c r="I53" i="16"/>
  <c r="I48" i="16"/>
  <c r="I48" i="3"/>
  <c r="K50" i="6"/>
  <c r="BD49" i="6"/>
  <c r="BD48" i="6"/>
  <c r="K50" i="2"/>
  <c r="BD48" i="2"/>
  <c r="E24" i="6"/>
  <c r="E25" i="6" s="1"/>
  <c r="B25" i="6" s="1"/>
  <c r="F24" i="13"/>
  <c r="E24" i="13"/>
  <c r="AU42" i="2"/>
  <c r="AU43" i="2" s="1"/>
  <c r="AU44" i="2" s="1"/>
  <c r="AU45" i="2" s="1"/>
  <c r="AV42" i="2"/>
  <c r="AV43" i="2" s="1"/>
  <c r="AV44" i="2" s="1"/>
  <c r="AV45" i="2" s="1"/>
  <c r="AW42" i="2"/>
  <c r="AW43" i="2" s="1"/>
  <c r="AW44" i="2" s="1"/>
  <c r="AW45" i="2" s="1"/>
  <c r="AT42" i="2"/>
  <c r="AT43" i="2" s="1"/>
  <c r="AT44" i="2" s="1"/>
  <c r="AT45" i="2" s="1"/>
  <c r="AU37" i="2"/>
  <c r="AU38" i="2" s="1"/>
  <c r="AU39" i="2" s="1"/>
  <c r="AU40" i="2" s="1"/>
  <c r="AV37" i="2"/>
  <c r="AV38" i="2" s="1"/>
  <c r="AV39" i="2" s="1"/>
  <c r="AV40" i="2" s="1"/>
  <c r="AW37" i="2"/>
  <c r="AW38" i="2" s="1"/>
  <c r="AW39" i="2" s="1"/>
  <c r="AW40" i="2" s="1"/>
  <c r="AT37" i="2"/>
  <c r="AT38" i="2" s="1"/>
  <c r="AT39" i="2" s="1"/>
  <c r="AT40" i="2" s="1"/>
  <c r="AU32" i="2"/>
  <c r="AU33" i="2" s="1"/>
  <c r="AU34" i="2" s="1"/>
  <c r="AU35" i="2" s="1"/>
  <c r="AV32" i="2"/>
  <c r="AV33" i="2" s="1"/>
  <c r="AV34" i="2" s="1"/>
  <c r="AV35" i="2" s="1"/>
  <c r="AW32" i="2"/>
  <c r="AW33" i="2" s="1"/>
  <c r="AW34" i="2" s="1"/>
  <c r="AW35" i="2" s="1"/>
  <c r="AT32" i="2"/>
  <c r="AT33" i="2" s="1"/>
  <c r="AT34" i="2" s="1"/>
  <c r="AT35" i="2" s="1"/>
  <c r="AU27" i="2"/>
  <c r="AU28" i="2" s="1"/>
  <c r="AU29" i="2" s="1"/>
  <c r="AU30" i="2" s="1"/>
  <c r="AV27" i="2"/>
  <c r="AV28" i="2" s="1"/>
  <c r="AV29" i="2" s="1"/>
  <c r="AV30" i="2" s="1"/>
  <c r="AW27" i="2"/>
  <c r="AW28" i="2" s="1"/>
  <c r="AW29" i="2" s="1"/>
  <c r="AW30" i="2" s="1"/>
  <c r="AT27" i="2"/>
  <c r="AT28" i="2" s="1"/>
  <c r="AT29" i="2" s="1"/>
  <c r="AT30" i="2" s="1"/>
  <c r="AK43" i="2"/>
  <c r="AK44" i="2" s="1"/>
  <c r="AK45" i="2" s="1"/>
  <c r="AK42" i="2"/>
  <c r="AL42" i="2"/>
  <c r="AL43" i="2" s="1"/>
  <c r="AL44" i="2" s="1"/>
  <c r="AL45" i="2" s="1"/>
  <c r="AM42" i="2"/>
  <c r="AM43" i="2" s="1"/>
  <c r="AM44" i="2" s="1"/>
  <c r="AM45" i="2" s="1"/>
  <c r="AJ42" i="2"/>
  <c r="AJ43" i="2" s="1"/>
  <c r="AJ44" i="2" s="1"/>
  <c r="AJ45" i="2" s="1"/>
  <c r="AJ38" i="2"/>
  <c r="AJ39" i="2" s="1"/>
  <c r="AJ40" i="2" s="1"/>
  <c r="AL38" i="2"/>
  <c r="AL39" i="2" s="1"/>
  <c r="AL40" i="2" s="1"/>
  <c r="AK37" i="2"/>
  <c r="AK38" i="2" s="1"/>
  <c r="AK39" i="2" s="1"/>
  <c r="AK40" i="2" s="1"/>
  <c r="AL37" i="2"/>
  <c r="AM37" i="2"/>
  <c r="AM38" i="2" s="1"/>
  <c r="AM39" i="2" s="1"/>
  <c r="AM40" i="2" s="1"/>
  <c r="AJ37" i="2"/>
  <c r="AK32" i="2"/>
  <c r="AK33" i="2" s="1"/>
  <c r="AK34" i="2" s="1"/>
  <c r="AK35" i="2" s="1"/>
  <c r="AL32" i="2"/>
  <c r="AL33" i="2" s="1"/>
  <c r="AL34" i="2" s="1"/>
  <c r="AL35" i="2" s="1"/>
  <c r="AM32" i="2"/>
  <c r="AM33" i="2" s="1"/>
  <c r="AM34" i="2" s="1"/>
  <c r="AM35" i="2" s="1"/>
  <c r="AJ32" i="2"/>
  <c r="AJ33" i="2" s="1"/>
  <c r="AJ34" i="2" s="1"/>
  <c r="AJ35" i="2" s="1"/>
  <c r="AK27" i="2"/>
  <c r="AK28" i="2" s="1"/>
  <c r="AK29" i="2" s="1"/>
  <c r="AK30" i="2" s="1"/>
  <c r="AL27" i="2"/>
  <c r="AL28" i="2" s="1"/>
  <c r="AL29" i="2" s="1"/>
  <c r="AL30" i="2" s="1"/>
  <c r="AM27" i="2"/>
  <c r="AM28" i="2" s="1"/>
  <c r="AM29" i="2" s="1"/>
  <c r="AM30" i="2" s="1"/>
  <c r="AJ27" i="2"/>
  <c r="AJ28" i="2" s="1"/>
  <c r="AJ29" i="2" s="1"/>
  <c r="AJ30" i="2" s="1"/>
  <c r="V43" i="2"/>
  <c r="X43" i="2"/>
  <c r="X44" i="2" s="1"/>
  <c r="X45" i="2" s="1"/>
  <c r="V44" i="2"/>
  <c r="V45" i="2" s="1"/>
  <c r="V42" i="2"/>
  <c r="W42" i="2"/>
  <c r="W43" i="2" s="1"/>
  <c r="W44" i="2" s="1"/>
  <c r="W45" i="2" s="1"/>
  <c r="X42" i="2"/>
  <c r="U42" i="2"/>
  <c r="U43" i="2" s="1"/>
  <c r="U44" i="2" s="1"/>
  <c r="U45" i="2" s="1"/>
  <c r="X38" i="2"/>
  <c r="X39" i="2" s="1"/>
  <c r="X40" i="2" s="1"/>
  <c r="V37" i="2"/>
  <c r="V38" i="2" s="1"/>
  <c r="V39" i="2" s="1"/>
  <c r="V40" i="2" s="1"/>
  <c r="W37" i="2"/>
  <c r="W38" i="2" s="1"/>
  <c r="W39" i="2" s="1"/>
  <c r="W40" i="2" s="1"/>
  <c r="X37" i="2"/>
  <c r="U37" i="2"/>
  <c r="U38" i="2" s="1"/>
  <c r="U39" i="2" s="1"/>
  <c r="U40" i="2" s="1"/>
  <c r="V33" i="2"/>
  <c r="V34" i="2" s="1"/>
  <c r="V35" i="2" s="1"/>
  <c r="V32" i="2"/>
  <c r="W32" i="2"/>
  <c r="W33" i="2" s="1"/>
  <c r="W34" i="2" s="1"/>
  <c r="W35" i="2" s="1"/>
  <c r="X32" i="2"/>
  <c r="X33" i="2" s="1"/>
  <c r="X34" i="2" s="1"/>
  <c r="X35" i="2" s="1"/>
  <c r="U32" i="2"/>
  <c r="U33" i="2" s="1"/>
  <c r="U34" i="2" s="1"/>
  <c r="U35" i="2" s="1"/>
  <c r="X28" i="2"/>
  <c r="X29" i="2" s="1"/>
  <c r="X30" i="2" s="1"/>
  <c r="V27" i="2"/>
  <c r="V28" i="2" s="1"/>
  <c r="V29" i="2" s="1"/>
  <c r="V30" i="2" s="1"/>
  <c r="W27" i="2"/>
  <c r="W28" i="2" s="1"/>
  <c r="W29" i="2" s="1"/>
  <c r="W30" i="2" s="1"/>
  <c r="X27" i="2"/>
  <c r="U27" i="2"/>
  <c r="U28" i="2" s="1"/>
  <c r="U29" i="2" s="1"/>
  <c r="U30" i="2" s="1"/>
  <c r="E24" i="2"/>
  <c r="E24" i="11"/>
  <c r="E25" i="10"/>
  <c r="B25" i="10" s="1"/>
  <c r="W32" i="6" l="1"/>
  <c r="W31" i="14"/>
  <c r="W31" i="15"/>
  <c r="X33" i="6"/>
  <c r="X32" i="14"/>
  <c r="X32" i="15"/>
  <c r="Y30" i="15"/>
  <c r="Y30" i="14"/>
  <c r="V32" i="6"/>
  <c r="V31" i="15"/>
  <c r="V31" i="14"/>
  <c r="Y31" i="6"/>
  <c r="U33" i="14"/>
  <c r="U33" i="15"/>
  <c r="U34" i="6"/>
  <c r="E25" i="2"/>
  <c r="B25" i="2" s="1"/>
  <c r="B24" i="2"/>
  <c r="E25" i="13"/>
  <c r="B25" i="13" s="1"/>
  <c r="B24" i="13"/>
  <c r="K31" i="2"/>
  <c r="K30" i="13"/>
  <c r="K30" i="12"/>
  <c r="O31" i="2"/>
  <c r="O30" i="13"/>
  <c r="O30" i="12"/>
  <c r="N31" i="2"/>
  <c r="N30" i="13"/>
  <c r="N30" i="12"/>
  <c r="L31" i="2"/>
  <c r="L30" i="12"/>
  <c r="L30" i="13"/>
  <c r="M31" i="2"/>
  <c r="M30" i="13"/>
  <c r="M30" i="12"/>
  <c r="E25" i="11"/>
  <c r="B24" i="11"/>
  <c r="Q30" i="1"/>
  <c r="Q29" i="24"/>
  <c r="Q29" i="25"/>
  <c r="Q29" i="9"/>
  <c r="Q29" i="11"/>
  <c r="Q29" i="10"/>
  <c r="R30" i="1"/>
  <c r="R29" i="24"/>
  <c r="R29" i="25"/>
  <c r="R29" i="9"/>
  <c r="R29" i="11"/>
  <c r="R29" i="10"/>
  <c r="T30" i="1"/>
  <c r="T29" i="24"/>
  <c r="T29" i="25"/>
  <c r="T29" i="9"/>
  <c r="T29" i="11"/>
  <c r="T29" i="10"/>
  <c r="P31" i="1"/>
  <c r="P30" i="24"/>
  <c r="P30" i="25"/>
  <c r="P30" i="9"/>
  <c r="P30" i="11"/>
  <c r="P30" i="10"/>
  <c r="S30" i="1"/>
  <c r="S29" i="24"/>
  <c r="S29" i="25"/>
  <c r="S29" i="9"/>
  <c r="S29" i="11"/>
  <c r="S29" i="10"/>
  <c r="AC48" i="3"/>
  <c r="BE30" i="7"/>
  <c r="AC54" i="16"/>
  <c r="BF36" i="7"/>
  <c r="J110" i="16"/>
  <c r="BF35" i="7"/>
  <c r="D50" i="5"/>
  <c r="J106" i="5"/>
  <c r="J107" i="8"/>
  <c r="AL50" i="8"/>
  <c r="AC53" i="16"/>
  <c r="I59" i="16"/>
  <c r="J111" i="16"/>
  <c r="AC48" i="16"/>
  <c r="J105" i="16"/>
  <c r="I54" i="3"/>
  <c r="J49" i="12"/>
  <c r="BD48" i="10"/>
  <c r="D50" i="10"/>
  <c r="J49" i="10"/>
  <c r="BD49" i="10" s="1"/>
  <c r="J106" i="2"/>
  <c r="S50" i="15"/>
  <c r="S50" i="14"/>
  <c r="Q49" i="14"/>
  <c r="Q49" i="15"/>
  <c r="P50" i="15"/>
  <c r="P50" i="14"/>
  <c r="P54" i="15"/>
  <c r="P54" i="14"/>
  <c r="S54" i="15"/>
  <c r="S54" i="14"/>
  <c r="Q53" i="15"/>
  <c r="Q53" i="14"/>
  <c r="W50" i="12"/>
  <c r="W50" i="13"/>
  <c r="X50" i="13"/>
  <c r="X50" i="12"/>
  <c r="V50" i="13"/>
  <c r="V50" i="12"/>
  <c r="U50" i="13"/>
  <c r="U50" i="12"/>
  <c r="V54" i="13"/>
  <c r="V54" i="12"/>
  <c r="W54" i="12"/>
  <c r="W54" i="13"/>
  <c r="U54" i="13"/>
  <c r="U54" i="12"/>
  <c r="X54" i="12"/>
  <c r="X54" i="13"/>
  <c r="AN54" i="9"/>
  <c r="AN54" i="11"/>
  <c r="AN54" i="10"/>
  <c r="AL54" i="9"/>
  <c r="AL54" i="11"/>
  <c r="AL54" i="10"/>
  <c r="AK54" i="9"/>
  <c r="AK54" i="11"/>
  <c r="AK54" i="10"/>
  <c r="AM49" i="9"/>
  <c r="AM49" i="11"/>
  <c r="AM49" i="10"/>
  <c r="AJ49" i="9"/>
  <c r="AJ49" i="11"/>
  <c r="AJ49" i="10"/>
  <c r="M50" i="9"/>
  <c r="M50" i="10"/>
  <c r="M50" i="11"/>
  <c r="O50" i="9"/>
  <c r="O50" i="11"/>
  <c r="O50" i="10"/>
  <c r="L50" i="9"/>
  <c r="L50" i="10"/>
  <c r="L50" i="11"/>
  <c r="N50" i="9"/>
  <c r="N50" i="11"/>
  <c r="N50" i="10"/>
  <c r="K50" i="9"/>
  <c r="K50" i="10"/>
  <c r="K50" i="11"/>
  <c r="O53" i="9"/>
  <c r="O53" i="11"/>
  <c r="O53" i="10"/>
  <c r="K54" i="9"/>
  <c r="K54" i="11"/>
  <c r="K54" i="10"/>
  <c r="M54" i="9"/>
  <c r="M54" i="11"/>
  <c r="M54" i="10"/>
  <c r="N54" i="9"/>
  <c r="N54" i="11"/>
  <c r="N54" i="10"/>
  <c r="L54" i="9"/>
  <c r="L54" i="10"/>
  <c r="L54" i="11"/>
  <c r="J114" i="20"/>
  <c r="AU57" i="20"/>
  <c r="B58" i="20"/>
  <c r="B50" i="4"/>
  <c r="J111" i="3"/>
  <c r="I59" i="3"/>
  <c r="J105" i="3"/>
  <c r="J50" i="15"/>
  <c r="AL49" i="5"/>
  <c r="B50" i="5"/>
  <c r="AL50" i="18"/>
  <c r="B51" i="17"/>
  <c r="I49" i="16"/>
  <c r="I55" i="16"/>
  <c r="I49" i="3"/>
  <c r="I55" i="3"/>
  <c r="BD50" i="6"/>
  <c r="K51" i="6"/>
  <c r="BD49" i="2"/>
  <c r="K51" i="2"/>
  <c r="E24" i="1"/>
  <c r="X34" i="6" l="1"/>
  <c r="X33" i="15"/>
  <c r="X33" i="14"/>
  <c r="U34" i="15"/>
  <c r="U34" i="14"/>
  <c r="U35" i="6"/>
  <c r="Y31" i="14"/>
  <c r="Y31" i="15"/>
  <c r="V33" i="6"/>
  <c r="V32" i="14"/>
  <c r="V32" i="15"/>
  <c r="Y32" i="6"/>
  <c r="W33" i="6"/>
  <c r="W32" i="15"/>
  <c r="W32" i="14"/>
  <c r="O32" i="2"/>
  <c r="O31" i="12"/>
  <c r="O31" i="13"/>
  <c r="N32" i="2"/>
  <c r="N31" i="13"/>
  <c r="N31" i="12"/>
  <c r="L32" i="2"/>
  <c r="L31" i="12"/>
  <c r="L31" i="13"/>
  <c r="M32" i="2"/>
  <c r="M31" i="13"/>
  <c r="M31" i="12"/>
  <c r="K32" i="2"/>
  <c r="K31" i="13"/>
  <c r="K31" i="12"/>
  <c r="R31" i="1"/>
  <c r="R30" i="24"/>
  <c r="R30" i="25"/>
  <c r="R30" i="9"/>
  <c r="R30" i="11"/>
  <c r="R30" i="10"/>
  <c r="P32" i="1"/>
  <c r="P31" i="24"/>
  <c r="P31" i="25"/>
  <c r="P31" i="9"/>
  <c r="P31" i="11"/>
  <c r="P31" i="10"/>
  <c r="T31" i="1"/>
  <c r="T30" i="24"/>
  <c r="T30" i="25"/>
  <c r="T30" i="9"/>
  <c r="T30" i="11"/>
  <c r="T30" i="10"/>
  <c r="Q31" i="1"/>
  <c r="Q30" i="24"/>
  <c r="Q30" i="25"/>
  <c r="Q30" i="9"/>
  <c r="Q30" i="11"/>
  <c r="Q30" i="10"/>
  <c r="E25" i="1"/>
  <c r="B25" i="1" s="1"/>
  <c r="B24" i="1"/>
  <c r="S31" i="1"/>
  <c r="S30" i="24"/>
  <c r="S30" i="25"/>
  <c r="S30" i="9"/>
  <c r="S30" i="11"/>
  <c r="S30" i="10"/>
  <c r="AC59" i="3"/>
  <c r="BE41" i="7"/>
  <c r="AC54" i="3"/>
  <c r="BE36" i="7"/>
  <c r="AC55" i="3"/>
  <c r="BE37" i="7"/>
  <c r="AC49" i="3"/>
  <c r="BE31" i="7"/>
  <c r="J112" i="16"/>
  <c r="BF37" i="7"/>
  <c r="AC59" i="16"/>
  <c r="BF41" i="7"/>
  <c r="D51" i="5"/>
  <c r="J107" i="5"/>
  <c r="F56" i="18"/>
  <c r="I60" i="16"/>
  <c r="AC55" i="16"/>
  <c r="J116" i="16"/>
  <c r="AC49" i="16"/>
  <c r="J106" i="16"/>
  <c r="J106" i="3"/>
  <c r="J50" i="12"/>
  <c r="J106" i="10"/>
  <c r="J50" i="10"/>
  <c r="BD50" i="10" s="1"/>
  <c r="J107" i="2"/>
  <c r="Q50" i="14"/>
  <c r="Q50" i="15"/>
  <c r="Q54" i="14"/>
  <c r="Q54" i="15"/>
  <c r="S55" i="14"/>
  <c r="S55" i="15"/>
  <c r="P55" i="14"/>
  <c r="P55" i="15"/>
  <c r="W55" i="12"/>
  <c r="W55" i="13"/>
  <c r="U55" i="13"/>
  <c r="U55" i="12"/>
  <c r="X55" i="13"/>
  <c r="X55" i="12"/>
  <c r="V55" i="12"/>
  <c r="V55" i="13"/>
  <c r="AK55" i="9"/>
  <c r="AK55" i="11"/>
  <c r="AK55" i="10"/>
  <c r="AL55" i="9"/>
  <c r="AL55" i="11"/>
  <c r="AL55" i="10"/>
  <c r="AN55" i="9"/>
  <c r="AN55" i="11"/>
  <c r="AN55" i="10"/>
  <c r="AM50" i="9"/>
  <c r="AM50" i="11"/>
  <c r="AM50" i="10"/>
  <c r="AJ50" i="9"/>
  <c r="AJ50" i="11"/>
  <c r="AJ50" i="10"/>
  <c r="L55" i="9"/>
  <c r="L55" i="10"/>
  <c r="L55" i="11"/>
  <c r="N55" i="9"/>
  <c r="N55" i="11"/>
  <c r="N55" i="10"/>
  <c r="M55" i="9"/>
  <c r="M55" i="11"/>
  <c r="M55" i="10"/>
  <c r="O54" i="9"/>
  <c r="O54" i="11"/>
  <c r="O54" i="10"/>
  <c r="K55" i="9"/>
  <c r="K55" i="10"/>
  <c r="K55" i="11"/>
  <c r="B59" i="20"/>
  <c r="J115" i="20"/>
  <c r="AU58" i="20"/>
  <c r="B51" i="4"/>
  <c r="J112" i="3"/>
  <c r="I60" i="3"/>
  <c r="J116" i="3"/>
  <c r="J51" i="15"/>
  <c r="B51" i="5"/>
  <c r="AL50" i="5"/>
  <c r="AL51" i="18"/>
  <c r="B52" i="17"/>
  <c r="I50" i="16"/>
  <c r="J107" i="16" s="1"/>
  <c r="I50" i="3"/>
  <c r="K52" i="6"/>
  <c r="BD51" i="6"/>
  <c r="BE51" i="14"/>
  <c r="BD50" i="2"/>
  <c r="K52" i="2"/>
  <c r="BE51" i="12"/>
  <c r="BE51" i="13"/>
  <c r="Y24" i="6"/>
  <c r="AN24" i="1"/>
  <c r="AN25" i="1"/>
  <c r="J46" i="12"/>
  <c r="J103" i="12" s="1"/>
  <c r="J41" i="12"/>
  <c r="J36" i="12"/>
  <c r="J93" i="12" s="1"/>
  <c r="J31" i="12"/>
  <c r="J88" i="12" s="1"/>
  <c r="AA84" i="1"/>
  <c r="AA83" i="1"/>
  <c r="J83" i="5"/>
  <c r="Y24" i="15" l="1"/>
  <c r="Y24" i="14"/>
  <c r="W34" i="6"/>
  <c r="W33" i="14"/>
  <c r="W33" i="15"/>
  <c r="V34" i="6"/>
  <c r="V33" i="15"/>
  <c r="V33" i="14"/>
  <c r="Y33" i="6"/>
  <c r="U35" i="14"/>
  <c r="U35" i="15"/>
  <c r="Y32" i="15"/>
  <c r="Y32" i="14"/>
  <c r="X35" i="6"/>
  <c r="X34" i="14"/>
  <c r="X34" i="15"/>
  <c r="N33" i="2"/>
  <c r="N32" i="12"/>
  <c r="N32" i="13"/>
  <c r="L33" i="2"/>
  <c r="L32" i="13"/>
  <c r="L32" i="12"/>
  <c r="M33" i="2"/>
  <c r="M32" i="13"/>
  <c r="M32" i="12"/>
  <c r="K33" i="2"/>
  <c r="K32" i="13"/>
  <c r="K32" i="12"/>
  <c r="O33" i="2"/>
  <c r="O32" i="13"/>
  <c r="O32" i="12"/>
  <c r="T32" i="1"/>
  <c r="T31" i="24"/>
  <c r="T31" i="25"/>
  <c r="T31" i="9"/>
  <c r="T31" i="11"/>
  <c r="T31" i="10"/>
  <c r="S32" i="1"/>
  <c r="S31" i="24"/>
  <c r="S31" i="25"/>
  <c r="S31" i="9"/>
  <c r="S31" i="11"/>
  <c r="S31" i="10"/>
  <c r="Q32" i="1"/>
  <c r="Q31" i="24"/>
  <c r="Q31" i="25"/>
  <c r="Q31" i="9"/>
  <c r="Q31" i="11"/>
  <c r="Q31" i="10"/>
  <c r="R32" i="1"/>
  <c r="R31" i="24"/>
  <c r="R31" i="25"/>
  <c r="R31" i="9"/>
  <c r="R31" i="11"/>
  <c r="R31" i="10"/>
  <c r="AN24" i="24"/>
  <c r="AN24" i="25"/>
  <c r="AN24" i="9"/>
  <c r="AN24" i="11"/>
  <c r="AN24" i="10"/>
  <c r="P33" i="1"/>
  <c r="P32" i="24"/>
  <c r="P32" i="25"/>
  <c r="P32" i="9"/>
  <c r="P32" i="11"/>
  <c r="P32" i="10"/>
  <c r="AN25" i="24"/>
  <c r="AN25" i="25"/>
  <c r="AN25" i="9"/>
  <c r="AN25" i="11"/>
  <c r="AN25" i="10"/>
  <c r="AC60" i="3"/>
  <c r="BE42" i="7"/>
  <c r="AC50" i="3"/>
  <c r="BE32" i="7"/>
  <c r="AC60" i="16"/>
  <c r="BF42" i="7"/>
  <c r="D52" i="5"/>
  <c r="J108" i="5"/>
  <c r="J109" i="18"/>
  <c r="F57" i="18"/>
  <c r="AL52" i="8"/>
  <c r="AC50" i="16"/>
  <c r="J117" i="16"/>
  <c r="J107" i="3"/>
  <c r="J98" i="12"/>
  <c r="J51" i="12"/>
  <c r="J83" i="12"/>
  <c r="J107" i="10"/>
  <c r="D52" i="10"/>
  <c r="J51" i="10"/>
  <c r="BD51" i="10" s="1"/>
  <c r="J108" i="2"/>
  <c r="J83" i="2"/>
  <c r="S56" i="14"/>
  <c r="S56" i="15"/>
  <c r="P56" i="15"/>
  <c r="P56" i="14"/>
  <c r="Q55" i="14"/>
  <c r="Q55" i="15"/>
  <c r="X56" i="13"/>
  <c r="X56" i="12"/>
  <c r="V56" i="12"/>
  <c r="V56" i="13"/>
  <c r="U56" i="12"/>
  <c r="U56" i="13"/>
  <c r="W56" i="13"/>
  <c r="W56" i="12"/>
  <c r="AN56" i="9"/>
  <c r="AN56" i="11"/>
  <c r="AN56" i="10"/>
  <c r="AL56" i="9"/>
  <c r="AL56" i="11"/>
  <c r="AL56" i="10"/>
  <c r="AK56" i="9"/>
  <c r="AK56" i="11"/>
  <c r="AK56" i="10"/>
  <c r="AM51" i="9"/>
  <c r="AM51" i="11"/>
  <c r="AM51" i="10"/>
  <c r="AJ51" i="9"/>
  <c r="AJ51" i="11"/>
  <c r="AJ51" i="10"/>
  <c r="O55" i="9"/>
  <c r="O55" i="10"/>
  <c r="O55" i="11"/>
  <c r="K56" i="9"/>
  <c r="K56" i="10"/>
  <c r="K56" i="11"/>
  <c r="M56" i="9"/>
  <c r="M56" i="11"/>
  <c r="M56" i="10"/>
  <c r="N56" i="9"/>
  <c r="N56" i="10"/>
  <c r="N56" i="11"/>
  <c r="L56" i="9"/>
  <c r="L56" i="11"/>
  <c r="L56" i="10"/>
  <c r="J116" i="20"/>
  <c r="B60" i="20"/>
  <c r="AU59" i="20"/>
  <c r="B52" i="4"/>
  <c r="J117" i="3"/>
  <c r="J52" i="15"/>
  <c r="B52" i="5"/>
  <c r="AL51" i="5"/>
  <c r="J110" i="18"/>
  <c r="AL52" i="18"/>
  <c r="B53" i="17"/>
  <c r="BD52" i="6"/>
  <c r="K53" i="6"/>
  <c r="BD51" i="2"/>
  <c r="K53" i="2"/>
  <c r="AQ46" i="18"/>
  <c r="AP46" i="18"/>
  <c r="AO46" i="18"/>
  <c r="AM46" i="18"/>
  <c r="AL46" i="18"/>
  <c r="AM45" i="18"/>
  <c r="AM44" i="18"/>
  <c r="AM43" i="18"/>
  <c r="AM42" i="18"/>
  <c r="G42" i="18"/>
  <c r="G43" i="18" s="1"/>
  <c r="G44" i="18" s="1"/>
  <c r="G45" i="18" s="1"/>
  <c r="F42" i="18"/>
  <c r="F43" i="18" s="1"/>
  <c r="F44" i="18" s="1"/>
  <c r="F45" i="18" s="1"/>
  <c r="E42" i="18"/>
  <c r="E43" i="18" s="1"/>
  <c r="E44" i="18" s="1"/>
  <c r="E45" i="18" s="1"/>
  <c r="D42" i="18"/>
  <c r="D43" i="18" s="1"/>
  <c r="D44" i="18" s="1"/>
  <c r="D45" i="18" s="1"/>
  <c r="B42" i="18"/>
  <c r="AQ41" i="18"/>
  <c r="AP41" i="18"/>
  <c r="AO41" i="18"/>
  <c r="AM41" i="18"/>
  <c r="AL41" i="18"/>
  <c r="AM40" i="18"/>
  <c r="AM39" i="18"/>
  <c r="AM38" i="18"/>
  <c r="AM37" i="18"/>
  <c r="G37" i="18"/>
  <c r="G38" i="18" s="1"/>
  <c r="G39" i="18" s="1"/>
  <c r="G40" i="18" s="1"/>
  <c r="F37" i="18"/>
  <c r="F38" i="18" s="1"/>
  <c r="F39" i="18" s="1"/>
  <c r="F40" i="18" s="1"/>
  <c r="E37" i="18"/>
  <c r="E38" i="18" s="1"/>
  <c r="E39" i="18" s="1"/>
  <c r="E40" i="18" s="1"/>
  <c r="D37" i="18"/>
  <c r="D38" i="18" s="1"/>
  <c r="D39" i="18" s="1"/>
  <c r="D40" i="18" s="1"/>
  <c r="B37" i="18"/>
  <c r="B38" i="18" s="1"/>
  <c r="AQ36" i="18"/>
  <c r="AP36" i="18"/>
  <c r="AO36" i="18"/>
  <c r="AM36" i="18"/>
  <c r="AL36" i="18"/>
  <c r="AM35" i="18"/>
  <c r="AM34" i="18"/>
  <c r="AM33" i="18"/>
  <c r="E33" i="18"/>
  <c r="E34" i="18" s="1"/>
  <c r="E35" i="18" s="1"/>
  <c r="AM32" i="18"/>
  <c r="G32" i="18"/>
  <c r="G33" i="18" s="1"/>
  <c r="G34" i="18" s="1"/>
  <c r="G35" i="18" s="1"/>
  <c r="F32" i="18"/>
  <c r="F33" i="18" s="1"/>
  <c r="F34" i="18" s="1"/>
  <c r="F35" i="18" s="1"/>
  <c r="E32" i="18"/>
  <c r="D32" i="18"/>
  <c r="D33" i="18" s="1"/>
  <c r="D34" i="18" s="1"/>
  <c r="D35" i="18" s="1"/>
  <c r="B32" i="18"/>
  <c r="AQ31" i="18"/>
  <c r="AP31" i="18"/>
  <c r="AO31" i="18"/>
  <c r="AM31" i="18"/>
  <c r="AL31" i="18"/>
  <c r="AM30" i="18"/>
  <c r="AM29" i="18"/>
  <c r="G29" i="18"/>
  <c r="G30" i="18" s="1"/>
  <c r="AM28" i="18"/>
  <c r="G28" i="18"/>
  <c r="AM27" i="18"/>
  <c r="G27" i="18"/>
  <c r="F27" i="18"/>
  <c r="F28" i="18" s="1"/>
  <c r="F29" i="18" s="1"/>
  <c r="F30" i="18" s="1"/>
  <c r="E27" i="18"/>
  <c r="E28" i="18" s="1"/>
  <c r="E29" i="18" s="1"/>
  <c r="E30" i="18" s="1"/>
  <c r="D27" i="18"/>
  <c r="D28" i="18" s="1"/>
  <c r="D29" i="18" s="1"/>
  <c r="D30" i="18" s="1"/>
  <c r="B27" i="18"/>
  <c r="AQ26" i="18"/>
  <c r="AP26" i="18"/>
  <c r="AO26" i="18"/>
  <c r="AM26" i="18"/>
  <c r="AL26" i="18"/>
  <c r="AM25" i="18"/>
  <c r="AM24" i="18"/>
  <c r="AM23" i="18"/>
  <c r="AM22" i="18"/>
  <c r="G24" i="18"/>
  <c r="G25" i="18" s="1"/>
  <c r="AQ21" i="18"/>
  <c r="AP21" i="18"/>
  <c r="AO21" i="18"/>
  <c r="AM21" i="18"/>
  <c r="AL21" i="18"/>
  <c r="AQ20" i="18"/>
  <c r="AP20" i="18"/>
  <c r="AO20" i="18"/>
  <c r="AM20" i="18"/>
  <c r="AL20" i="18"/>
  <c r="AQ19" i="18"/>
  <c r="AP19" i="18"/>
  <c r="AO19" i="18"/>
  <c r="AM19" i="18"/>
  <c r="AL19" i="18"/>
  <c r="AQ18" i="18"/>
  <c r="AP18" i="18"/>
  <c r="AO18" i="18"/>
  <c r="AM18" i="18"/>
  <c r="AL18" i="18"/>
  <c r="AQ17" i="18"/>
  <c r="AP17" i="18"/>
  <c r="AO17" i="18"/>
  <c r="AM17" i="18"/>
  <c r="AL17" i="18"/>
  <c r="AQ16" i="18"/>
  <c r="AP16" i="18"/>
  <c r="AO16" i="18"/>
  <c r="AM16" i="18"/>
  <c r="AL16" i="18"/>
  <c r="AQ15" i="18"/>
  <c r="AP15" i="18"/>
  <c r="AO15" i="18"/>
  <c r="AM15" i="18"/>
  <c r="AL15" i="18"/>
  <c r="AQ14" i="18"/>
  <c r="AP14" i="18"/>
  <c r="AO14" i="18"/>
  <c r="AM14" i="18"/>
  <c r="AL14" i="18"/>
  <c r="AQ13" i="18"/>
  <c r="AP13" i="18"/>
  <c r="AO13" i="18"/>
  <c r="AM13" i="18"/>
  <c r="AL13" i="18"/>
  <c r="AQ12" i="18"/>
  <c r="AP12" i="18"/>
  <c r="AO12" i="18"/>
  <c r="AM12" i="18"/>
  <c r="AL12" i="18"/>
  <c r="AQ11" i="18"/>
  <c r="AP11" i="18"/>
  <c r="AO11" i="18"/>
  <c r="AM11" i="18"/>
  <c r="AL11" i="18"/>
  <c r="AQ10" i="18"/>
  <c r="AP10" i="18"/>
  <c r="AO10" i="18"/>
  <c r="AM10" i="18"/>
  <c r="AL10" i="18"/>
  <c r="AQ9" i="18"/>
  <c r="AP9" i="18"/>
  <c r="AO9" i="18"/>
  <c r="AM9" i="18"/>
  <c r="AL9" i="18"/>
  <c r="AQ8" i="18"/>
  <c r="AP8" i="18"/>
  <c r="AO8" i="18"/>
  <c r="AM8" i="18"/>
  <c r="AL8" i="18"/>
  <c r="AQ7" i="18"/>
  <c r="AP7" i="18"/>
  <c r="AO7" i="18"/>
  <c r="AM7" i="18"/>
  <c r="AL7" i="18"/>
  <c r="AQ6" i="18"/>
  <c r="AP6" i="18"/>
  <c r="AO6" i="18"/>
  <c r="AM6" i="18"/>
  <c r="AL6" i="18"/>
  <c r="AV46" i="17"/>
  <c r="G43" i="17"/>
  <c r="G44" i="17" s="1"/>
  <c r="G45" i="17" s="1"/>
  <c r="F43" i="17"/>
  <c r="F44" i="17" s="1"/>
  <c r="F45" i="17" s="1"/>
  <c r="B43" i="17"/>
  <c r="G42" i="17"/>
  <c r="F42" i="17"/>
  <c r="E42" i="17"/>
  <c r="E43" i="17" s="1"/>
  <c r="E44" i="17" s="1"/>
  <c r="E45" i="17" s="1"/>
  <c r="D42" i="17"/>
  <c r="D43" i="17" s="1"/>
  <c r="D44" i="17" s="1"/>
  <c r="D45" i="17" s="1"/>
  <c r="B42" i="17"/>
  <c r="AV41" i="17"/>
  <c r="AX41" i="17"/>
  <c r="D38" i="17"/>
  <c r="D39" i="17" s="1"/>
  <c r="D40" i="17" s="1"/>
  <c r="G37" i="17"/>
  <c r="G38" i="17" s="1"/>
  <c r="G39" i="17" s="1"/>
  <c r="G40" i="17" s="1"/>
  <c r="F37" i="17"/>
  <c r="F38" i="17" s="1"/>
  <c r="F39" i="17" s="1"/>
  <c r="F40" i="17" s="1"/>
  <c r="E37" i="17"/>
  <c r="E38" i="17" s="1"/>
  <c r="E39" i="17" s="1"/>
  <c r="E40" i="17" s="1"/>
  <c r="D37" i="17"/>
  <c r="B37" i="17"/>
  <c r="B38" i="17" s="1"/>
  <c r="AV36" i="17"/>
  <c r="J93" i="17"/>
  <c r="G33" i="17"/>
  <c r="G34" i="17" s="1"/>
  <c r="G35" i="17" s="1"/>
  <c r="G32" i="17"/>
  <c r="F32" i="17"/>
  <c r="F33" i="17" s="1"/>
  <c r="F34" i="17" s="1"/>
  <c r="F35" i="17" s="1"/>
  <c r="E32" i="17"/>
  <c r="E33" i="17" s="1"/>
  <c r="E34" i="17" s="1"/>
  <c r="E35" i="17" s="1"/>
  <c r="D32" i="17"/>
  <c r="D33" i="17" s="1"/>
  <c r="D34" i="17" s="1"/>
  <c r="D35" i="17" s="1"/>
  <c r="B32" i="17"/>
  <c r="B33" i="17" s="1"/>
  <c r="B34" i="17" s="1"/>
  <c r="AV31" i="17"/>
  <c r="G28" i="17"/>
  <c r="G29" i="17" s="1"/>
  <c r="G30" i="17" s="1"/>
  <c r="G27" i="17"/>
  <c r="F27" i="17"/>
  <c r="F28" i="17" s="1"/>
  <c r="E27" i="17"/>
  <c r="E28" i="17" s="1"/>
  <c r="E29" i="17" s="1"/>
  <c r="E30" i="17" s="1"/>
  <c r="D27" i="17"/>
  <c r="D28" i="17" s="1"/>
  <c r="D29" i="17" s="1"/>
  <c r="D30" i="17" s="1"/>
  <c r="B27" i="17"/>
  <c r="B28" i="17" s="1"/>
  <c r="BA26" i="17"/>
  <c r="AZ26" i="17"/>
  <c r="AY26" i="17"/>
  <c r="AX26" i="17"/>
  <c r="AV26" i="17"/>
  <c r="AU26" i="17"/>
  <c r="AV21" i="17"/>
  <c r="BA21" i="17"/>
  <c r="BA20" i="17"/>
  <c r="AZ20" i="17"/>
  <c r="AY20" i="17"/>
  <c r="AX20" i="17"/>
  <c r="AV20" i="17"/>
  <c r="AU20" i="17"/>
  <c r="BA19" i="17"/>
  <c r="AZ19" i="17"/>
  <c r="AY19" i="17"/>
  <c r="AX19" i="17"/>
  <c r="AV19" i="17"/>
  <c r="AU19" i="17"/>
  <c r="BA18" i="17"/>
  <c r="AZ18" i="17"/>
  <c r="AY18" i="17"/>
  <c r="AX18" i="17"/>
  <c r="AV18" i="17"/>
  <c r="AU18" i="17"/>
  <c r="BA17" i="17"/>
  <c r="AZ17" i="17"/>
  <c r="AY17" i="17"/>
  <c r="AX17" i="17"/>
  <c r="AV17" i="17"/>
  <c r="AU17" i="17"/>
  <c r="BA16" i="17"/>
  <c r="AZ16" i="17"/>
  <c r="AY16" i="17"/>
  <c r="AX16" i="17"/>
  <c r="AV16" i="17"/>
  <c r="AU16" i="17"/>
  <c r="BA15" i="17"/>
  <c r="AZ15" i="17"/>
  <c r="AY15" i="17"/>
  <c r="AX15" i="17"/>
  <c r="AV15" i="17"/>
  <c r="AU15" i="17"/>
  <c r="BA14" i="17"/>
  <c r="AZ14" i="17"/>
  <c r="AY14" i="17"/>
  <c r="AX14" i="17"/>
  <c r="AV14" i="17"/>
  <c r="AU14" i="17"/>
  <c r="BA13" i="17"/>
  <c r="AZ13" i="17"/>
  <c r="AY13" i="17"/>
  <c r="AX13" i="17"/>
  <c r="AV13" i="17"/>
  <c r="AU13" i="17"/>
  <c r="BA12" i="17"/>
  <c r="AZ12" i="17"/>
  <c r="AY12" i="17"/>
  <c r="AX12" i="17"/>
  <c r="AV12" i="17"/>
  <c r="AU12" i="17"/>
  <c r="BA11" i="17"/>
  <c r="AZ11" i="17"/>
  <c r="AY11" i="17"/>
  <c r="AX11" i="17"/>
  <c r="AV11" i="17"/>
  <c r="AU11" i="17"/>
  <c r="BA10" i="17"/>
  <c r="AZ10" i="17"/>
  <c r="AY10" i="17"/>
  <c r="AX10" i="17"/>
  <c r="AV10" i="17"/>
  <c r="AU10" i="17"/>
  <c r="BA9" i="17"/>
  <c r="AZ9" i="17"/>
  <c r="AY9" i="17"/>
  <c r="AX9" i="17"/>
  <c r="AV9" i="17"/>
  <c r="AU9" i="17"/>
  <c r="BA8" i="17"/>
  <c r="AZ8" i="17"/>
  <c r="AY8" i="17"/>
  <c r="AX8" i="17"/>
  <c r="AV8" i="17"/>
  <c r="AU8" i="17"/>
  <c r="BA7" i="17"/>
  <c r="AZ7" i="17"/>
  <c r="AY7" i="17"/>
  <c r="AX7" i="17"/>
  <c r="AV7" i="17"/>
  <c r="AU7" i="17"/>
  <c r="BA6" i="17"/>
  <c r="AZ6" i="17"/>
  <c r="AY6" i="17"/>
  <c r="AX6" i="17"/>
  <c r="AV6" i="17"/>
  <c r="AU6" i="17"/>
  <c r="AG46" i="16"/>
  <c r="AF46" i="16"/>
  <c r="AI46" i="16" s="1"/>
  <c r="AD46" i="16"/>
  <c r="AC46" i="16"/>
  <c r="AD45" i="16"/>
  <c r="AD44" i="16"/>
  <c r="AD43" i="16"/>
  <c r="F43" i="16"/>
  <c r="F44" i="16" s="1"/>
  <c r="F45" i="16" s="1"/>
  <c r="AD42" i="16"/>
  <c r="J42" i="16"/>
  <c r="J43" i="16" s="1"/>
  <c r="J44" i="16" s="1"/>
  <c r="J45" i="16" s="1"/>
  <c r="H42" i="16"/>
  <c r="H43" i="16" s="1"/>
  <c r="H44" i="16" s="1"/>
  <c r="H45" i="16" s="1"/>
  <c r="G42" i="16"/>
  <c r="G43" i="16" s="1"/>
  <c r="G44" i="16" s="1"/>
  <c r="G45" i="16" s="1"/>
  <c r="F42" i="16"/>
  <c r="E42" i="16"/>
  <c r="E43" i="16" s="1"/>
  <c r="E44" i="16" s="1"/>
  <c r="E45" i="16" s="1"/>
  <c r="D42" i="16"/>
  <c r="D43" i="16" s="1"/>
  <c r="D44" i="16" s="1"/>
  <c r="D45" i="16" s="1"/>
  <c r="C42" i="16"/>
  <c r="C43" i="16" s="1"/>
  <c r="C44" i="16" s="1"/>
  <c r="C45" i="16" s="1"/>
  <c r="B42" i="16"/>
  <c r="AG41" i="16"/>
  <c r="AF41" i="16"/>
  <c r="AD41" i="16"/>
  <c r="AC41" i="16"/>
  <c r="AD40" i="16"/>
  <c r="AD39" i="16"/>
  <c r="AD38" i="16"/>
  <c r="H38" i="16"/>
  <c r="H39" i="16" s="1"/>
  <c r="H40" i="16" s="1"/>
  <c r="D38" i="16"/>
  <c r="D39" i="16" s="1"/>
  <c r="D40" i="16" s="1"/>
  <c r="AD37" i="16"/>
  <c r="J37" i="16"/>
  <c r="J38" i="16" s="1"/>
  <c r="J39" i="16" s="1"/>
  <c r="J40" i="16" s="1"/>
  <c r="I37" i="16"/>
  <c r="H37" i="16"/>
  <c r="G37" i="16"/>
  <c r="G38" i="16" s="1"/>
  <c r="G39" i="16" s="1"/>
  <c r="G40" i="16" s="1"/>
  <c r="F37" i="16"/>
  <c r="F38" i="16" s="1"/>
  <c r="F39" i="16" s="1"/>
  <c r="F40" i="16" s="1"/>
  <c r="E37" i="16"/>
  <c r="E38" i="16" s="1"/>
  <c r="E39" i="16" s="1"/>
  <c r="E40" i="16" s="1"/>
  <c r="D37" i="16"/>
  <c r="C37" i="16"/>
  <c r="C38" i="16" s="1"/>
  <c r="C39" i="16" s="1"/>
  <c r="C40" i="16" s="1"/>
  <c r="B37" i="16"/>
  <c r="AF36" i="16"/>
  <c r="AD36" i="16"/>
  <c r="AG36" i="16"/>
  <c r="AD35" i="16"/>
  <c r="AD34" i="16"/>
  <c r="AD33" i="16"/>
  <c r="J33" i="16"/>
  <c r="J34" i="16" s="1"/>
  <c r="J35" i="16" s="1"/>
  <c r="F33" i="16"/>
  <c r="F34" i="16" s="1"/>
  <c r="F35" i="16" s="1"/>
  <c r="AD32" i="16"/>
  <c r="J32" i="16"/>
  <c r="H32" i="16"/>
  <c r="H33" i="16" s="1"/>
  <c r="H34" i="16" s="1"/>
  <c r="H35" i="16" s="1"/>
  <c r="G32" i="16"/>
  <c r="G33" i="16" s="1"/>
  <c r="G34" i="16" s="1"/>
  <c r="G35" i="16" s="1"/>
  <c r="F32" i="16"/>
  <c r="E32" i="16"/>
  <c r="D32" i="16"/>
  <c r="D33" i="16" s="1"/>
  <c r="C32" i="16"/>
  <c r="C33" i="16" s="1"/>
  <c r="C34" i="16" s="1"/>
  <c r="C35" i="16" s="1"/>
  <c r="B32" i="16"/>
  <c r="AD31" i="16"/>
  <c r="I31" i="16"/>
  <c r="AF31" i="16" s="1"/>
  <c r="AD30" i="16"/>
  <c r="AD29" i="16"/>
  <c r="AD28" i="16"/>
  <c r="G28" i="16"/>
  <c r="G29" i="16" s="1"/>
  <c r="G30" i="16" s="1"/>
  <c r="AD27" i="16"/>
  <c r="J27" i="16"/>
  <c r="J28" i="16" s="1"/>
  <c r="J29" i="16" s="1"/>
  <c r="J30" i="16" s="1"/>
  <c r="H27" i="16"/>
  <c r="H28" i="16" s="1"/>
  <c r="H29" i="16" s="1"/>
  <c r="H30" i="16" s="1"/>
  <c r="G27" i="16"/>
  <c r="F27" i="16"/>
  <c r="F28" i="16" s="1"/>
  <c r="F29" i="16" s="1"/>
  <c r="F30" i="16" s="1"/>
  <c r="E27" i="16"/>
  <c r="E28" i="16" s="1"/>
  <c r="E29" i="16" s="1"/>
  <c r="E30" i="16" s="1"/>
  <c r="D27" i="16"/>
  <c r="D28" i="16" s="1"/>
  <c r="D29" i="16" s="1"/>
  <c r="D30" i="16" s="1"/>
  <c r="C27" i="16"/>
  <c r="B27" i="16"/>
  <c r="AF26" i="16"/>
  <c r="AD26" i="16"/>
  <c r="I26" i="16"/>
  <c r="AG26" i="16" s="1"/>
  <c r="AD25" i="16"/>
  <c r="AD24" i="16"/>
  <c r="AD23" i="16"/>
  <c r="AD22" i="16"/>
  <c r="AG21" i="16"/>
  <c r="AF21" i="16"/>
  <c r="AD21" i="16"/>
  <c r="AC21" i="16"/>
  <c r="AG20" i="16"/>
  <c r="AF20" i="16"/>
  <c r="AD20" i="16"/>
  <c r="AC20" i="16"/>
  <c r="AG19" i="16"/>
  <c r="AF19" i="16"/>
  <c r="AD19" i="16"/>
  <c r="AC19" i="16"/>
  <c r="AG18" i="16"/>
  <c r="AF18" i="16"/>
  <c r="AD18" i="16"/>
  <c r="AC18" i="16"/>
  <c r="AG17" i="16"/>
  <c r="AF17" i="16"/>
  <c r="AD17" i="16"/>
  <c r="AC17" i="16"/>
  <c r="AG16" i="16"/>
  <c r="AF16" i="16"/>
  <c r="AD16" i="16"/>
  <c r="AC16" i="16"/>
  <c r="AG15" i="16"/>
  <c r="AF15" i="16"/>
  <c r="AD15" i="16"/>
  <c r="AC15" i="16"/>
  <c r="AG14" i="16"/>
  <c r="AF14" i="16"/>
  <c r="AD14" i="16"/>
  <c r="AC14" i="16"/>
  <c r="AG13" i="16"/>
  <c r="AF13" i="16"/>
  <c r="AD13" i="16"/>
  <c r="AC13" i="16"/>
  <c r="AG12" i="16"/>
  <c r="AF12" i="16"/>
  <c r="AD12" i="16"/>
  <c r="AC12" i="16"/>
  <c r="AG11" i="16"/>
  <c r="AF11" i="16"/>
  <c r="AD11" i="16"/>
  <c r="AC11" i="16"/>
  <c r="AG10" i="16"/>
  <c r="AF10" i="16"/>
  <c r="AD10" i="16"/>
  <c r="AC10" i="16"/>
  <c r="AG9" i="16"/>
  <c r="AF9" i="16"/>
  <c r="AD9" i="16"/>
  <c r="AC9" i="16"/>
  <c r="AG8" i="16"/>
  <c r="AF8" i="16"/>
  <c r="AD8" i="16"/>
  <c r="AC8" i="16"/>
  <c r="AG7" i="16"/>
  <c r="AF7" i="16"/>
  <c r="AD7" i="16"/>
  <c r="AC7" i="16"/>
  <c r="AG6" i="16"/>
  <c r="AF6" i="16"/>
  <c r="AD6" i="16"/>
  <c r="AC6" i="16"/>
  <c r="X35" i="15" l="1"/>
  <c r="X35" i="14"/>
  <c r="W35" i="6"/>
  <c r="W34" i="15"/>
  <c r="W34" i="14"/>
  <c r="V35" i="6"/>
  <c r="V34" i="14"/>
  <c r="V34" i="15"/>
  <c r="Y34" i="6"/>
  <c r="Y33" i="14"/>
  <c r="Y33" i="15"/>
  <c r="L34" i="2"/>
  <c r="L33" i="13"/>
  <c r="L33" i="12"/>
  <c r="M34" i="2"/>
  <c r="M33" i="13"/>
  <c r="M33" i="12"/>
  <c r="K34" i="2"/>
  <c r="K33" i="13"/>
  <c r="K33" i="12"/>
  <c r="O34" i="2"/>
  <c r="O33" i="13"/>
  <c r="O33" i="12"/>
  <c r="N34" i="2"/>
  <c r="N33" i="13"/>
  <c r="N33" i="12"/>
  <c r="S33" i="1"/>
  <c r="S32" i="24"/>
  <c r="S32" i="25"/>
  <c r="S32" i="9"/>
  <c r="S32" i="11"/>
  <c r="S32" i="10"/>
  <c r="T33" i="1"/>
  <c r="T32" i="24"/>
  <c r="T32" i="25"/>
  <c r="T32" i="9"/>
  <c r="T32" i="11"/>
  <c r="T32" i="10"/>
  <c r="R33" i="1"/>
  <c r="R32" i="24"/>
  <c r="R32" i="25"/>
  <c r="R32" i="9"/>
  <c r="R32" i="11"/>
  <c r="R32" i="10"/>
  <c r="Q33" i="1"/>
  <c r="Q32" i="24"/>
  <c r="Q32" i="25"/>
  <c r="Q32" i="9"/>
  <c r="Q32" i="11"/>
  <c r="Q32" i="10"/>
  <c r="P34" i="1"/>
  <c r="P33" i="24"/>
  <c r="P33" i="25"/>
  <c r="P33" i="9"/>
  <c r="P33" i="11"/>
  <c r="P33" i="10"/>
  <c r="J103" i="17"/>
  <c r="AY31" i="17"/>
  <c r="J88" i="17"/>
  <c r="AY36" i="17"/>
  <c r="AY41" i="17"/>
  <c r="J98" i="17"/>
  <c r="D53" i="5"/>
  <c r="J109" i="5"/>
  <c r="F58" i="18"/>
  <c r="B33" i="18"/>
  <c r="B28" i="18"/>
  <c r="J110" i="8"/>
  <c r="J109" i="8"/>
  <c r="B38" i="16"/>
  <c r="J94" i="16"/>
  <c r="B33" i="16"/>
  <c r="AG31" i="16"/>
  <c r="J88" i="16"/>
  <c r="AC26" i="16"/>
  <c r="J83" i="16"/>
  <c r="J52" i="12"/>
  <c r="BD47" i="12"/>
  <c r="J104" i="12"/>
  <c r="J108" i="10"/>
  <c r="D53" i="10"/>
  <c r="J52" i="10"/>
  <c r="J53" i="13"/>
  <c r="J109" i="2"/>
  <c r="P57" i="15"/>
  <c r="P57" i="14"/>
  <c r="Q56" i="15"/>
  <c r="Q56" i="14"/>
  <c r="S57" i="15"/>
  <c r="S57" i="14"/>
  <c r="W57" i="13"/>
  <c r="W57" i="12"/>
  <c r="U57" i="12"/>
  <c r="U57" i="13"/>
  <c r="V57" i="13"/>
  <c r="V57" i="12"/>
  <c r="AK57" i="9"/>
  <c r="AK57" i="11"/>
  <c r="AK57" i="10"/>
  <c r="AL57" i="9"/>
  <c r="AL57" i="11"/>
  <c r="AL57" i="10"/>
  <c r="AN57" i="9"/>
  <c r="AN57" i="11"/>
  <c r="AN57" i="10"/>
  <c r="AM52" i="9"/>
  <c r="AM52" i="11"/>
  <c r="AM52" i="10"/>
  <c r="AJ52" i="9"/>
  <c r="AJ52" i="11"/>
  <c r="AJ52" i="10"/>
  <c r="N57" i="9"/>
  <c r="N57" i="10"/>
  <c r="N57" i="11"/>
  <c r="O56" i="9"/>
  <c r="O56" i="10"/>
  <c r="O56" i="11"/>
  <c r="L57" i="9"/>
  <c r="L57" i="11"/>
  <c r="L57" i="10"/>
  <c r="M57" i="9"/>
  <c r="M57" i="10"/>
  <c r="M57" i="11"/>
  <c r="K57" i="9"/>
  <c r="K57" i="11"/>
  <c r="K57" i="10"/>
  <c r="AR36" i="18"/>
  <c r="AR10" i="18"/>
  <c r="AU60" i="20"/>
  <c r="J117" i="20"/>
  <c r="B61" i="20"/>
  <c r="AI26" i="16"/>
  <c r="AI41" i="16"/>
  <c r="AI6" i="16"/>
  <c r="B53" i="4"/>
  <c r="J53" i="15"/>
  <c r="B53" i="5"/>
  <c r="AL52" i="5"/>
  <c r="AL53" i="18"/>
  <c r="B54" i="17"/>
  <c r="K54" i="6"/>
  <c r="BD53" i="6"/>
  <c r="K54" i="2"/>
  <c r="BD52" i="2"/>
  <c r="AI8" i="16"/>
  <c r="AR31" i="18"/>
  <c r="BB20" i="17"/>
  <c r="AR21" i="18"/>
  <c r="AI16" i="16"/>
  <c r="AI18" i="16"/>
  <c r="AI19" i="16"/>
  <c r="AI20" i="16"/>
  <c r="AI21" i="16"/>
  <c r="BB12" i="17"/>
  <c r="BB16" i="17"/>
  <c r="BB6" i="17"/>
  <c r="BB8" i="17"/>
  <c r="BB14" i="17"/>
  <c r="AR19" i="18"/>
  <c r="AR6" i="18"/>
  <c r="AR14" i="18"/>
  <c r="AR16" i="18"/>
  <c r="AR12" i="18"/>
  <c r="AR18" i="18"/>
  <c r="AR15" i="18"/>
  <c r="AI9" i="16"/>
  <c r="AI11" i="16"/>
  <c r="AI17" i="16"/>
  <c r="AI10" i="16"/>
  <c r="AI12" i="16"/>
  <c r="AI14" i="16"/>
  <c r="BB19" i="17"/>
  <c r="AV37" i="17"/>
  <c r="AQ32" i="18"/>
  <c r="AI13" i="16"/>
  <c r="AI15" i="16"/>
  <c r="I27" i="16"/>
  <c r="AC27" i="16" s="1"/>
  <c r="AC31" i="16"/>
  <c r="BB9" i="17"/>
  <c r="AX21" i="17"/>
  <c r="AV27" i="17"/>
  <c r="AR7" i="18"/>
  <c r="AR13" i="18"/>
  <c r="BB17" i="17"/>
  <c r="AR46" i="18"/>
  <c r="AR9" i="18"/>
  <c r="AI31" i="16"/>
  <c r="BB15" i="17"/>
  <c r="BB26" i="17"/>
  <c r="AV42" i="17"/>
  <c r="AR20" i="18"/>
  <c r="AR26" i="18"/>
  <c r="BB11" i="17"/>
  <c r="AI7" i="16"/>
  <c r="BB7" i="17"/>
  <c r="BB10" i="17"/>
  <c r="AR8" i="18"/>
  <c r="AR11" i="18"/>
  <c r="AR17" i="18"/>
  <c r="AU23" i="17"/>
  <c r="AR41" i="18"/>
  <c r="B29" i="18"/>
  <c r="AQ28" i="18"/>
  <c r="AO27" i="18"/>
  <c r="AO33" i="18"/>
  <c r="B39" i="18"/>
  <c r="AO38" i="18"/>
  <c r="AO32" i="18"/>
  <c r="AO37" i="18"/>
  <c r="B43" i="18"/>
  <c r="AL32" i="18"/>
  <c r="AP32" i="18"/>
  <c r="AL42" i="18"/>
  <c r="F29" i="17"/>
  <c r="F30" i="17" s="1"/>
  <c r="B35" i="17"/>
  <c r="B39" i="17"/>
  <c r="BA46" i="17"/>
  <c r="AZ46" i="17"/>
  <c r="AU46" i="17"/>
  <c r="AX31" i="17"/>
  <c r="BA36" i="17"/>
  <c r="AZ36" i="17"/>
  <c r="AU36" i="17"/>
  <c r="BB13" i="17"/>
  <c r="AV32" i="17"/>
  <c r="BB18" i="17"/>
  <c r="AX36" i="17"/>
  <c r="BA41" i="17"/>
  <c r="AZ41" i="17"/>
  <c r="AU41" i="17"/>
  <c r="AV22" i="17"/>
  <c r="B44" i="17"/>
  <c r="BA31" i="17"/>
  <c r="AZ31" i="17"/>
  <c r="AU31" i="17"/>
  <c r="AX46" i="17"/>
  <c r="B29" i="17"/>
  <c r="AY46" i="17"/>
  <c r="AU21" i="17"/>
  <c r="AY22" i="17"/>
  <c r="AY21" i="17"/>
  <c r="AZ21" i="17"/>
  <c r="AI36" i="16"/>
  <c r="AG22" i="16"/>
  <c r="I38" i="16"/>
  <c r="AC38" i="16" s="1"/>
  <c r="B39" i="16"/>
  <c r="I33" i="16"/>
  <c r="AC33" i="16" s="1"/>
  <c r="D34" i="16"/>
  <c r="D35" i="16" s="1"/>
  <c r="AC37" i="16"/>
  <c r="B28" i="16"/>
  <c r="I32" i="16"/>
  <c r="AC32" i="16" s="1"/>
  <c r="C28" i="16"/>
  <c r="C29" i="16" s="1"/>
  <c r="C30" i="16" s="1"/>
  <c r="E33" i="16"/>
  <c r="E34" i="16" s="1"/>
  <c r="E35" i="16" s="1"/>
  <c r="AC36" i="16"/>
  <c r="AF37" i="16"/>
  <c r="B43" i="16"/>
  <c r="AG37" i="16"/>
  <c r="I42" i="16"/>
  <c r="AF42" i="16" s="1"/>
  <c r="J46" i="9"/>
  <c r="J103" i="9" s="1"/>
  <c r="J41" i="9"/>
  <c r="J98" i="9" s="1"/>
  <c r="J93" i="9"/>
  <c r="J88" i="9"/>
  <c r="J26" i="9"/>
  <c r="J83" i="9" s="1"/>
  <c r="W35" i="14" l="1"/>
  <c r="W35" i="15"/>
  <c r="V35" i="15"/>
  <c r="V35" i="14"/>
  <c r="Y35" i="6"/>
  <c r="Y34" i="15"/>
  <c r="Y34" i="14"/>
  <c r="M35" i="2"/>
  <c r="M34" i="13"/>
  <c r="M34" i="12"/>
  <c r="K35" i="2"/>
  <c r="K34" i="13"/>
  <c r="K34" i="12"/>
  <c r="O35" i="2"/>
  <c r="O34" i="13"/>
  <c r="O34" i="12"/>
  <c r="N35" i="2"/>
  <c r="N34" i="13"/>
  <c r="N34" i="12"/>
  <c r="L35" i="2"/>
  <c r="L34" i="12"/>
  <c r="L34" i="13"/>
  <c r="R34" i="1"/>
  <c r="R33" i="24"/>
  <c r="R33" i="25"/>
  <c r="R33" i="9"/>
  <c r="R33" i="11"/>
  <c r="R33" i="10"/>
  <c r="P35" i="1"/>
  <c r="P34" i="24"/>
  <c r="P34" i="25"/>
  <c r="P34" i="9"/>
  <c r="P34" i="11"/>
  <c r="P34" i="10"/>
  <c r="Q34" i="1"/>
  <c r="Q33" i="24"/>
  <c r="Q33" i="25"/>
  <c r="Q33" i="9"/>
  <c r="Q33" i="11"/>
  <c r="Q33" i="10"/>
  <c r="T34" i="1"/>
  <c r="T33" i="24"/>
  <c r="T33" i="25"/>
  <c r="T33" i="9"/>
  <c r="T33" i="11"/>
  <c r="T33" i="10"/>
  <c r="S34" i="1"/>
  <c r="S33" i="24"/>
  <c r="S33" i="25"/>
  <c r="S33" i="9"/>
  <c r="S33" i="11"/>
  <c r="S33" i="10"/>
  <c r="J99" i="17"/>
  <c r="J94" i="17"/>
  <c r="J84" i="17"/>
  <c r="J104" i="17"/>
  <c r="AU47" i="17"/>
  <c r="J89" i="17"/>
  <c r="D54" i="5"/>
  <c r="J110" i="5"/>
  <c r="J111" i="18"/>
  <c r="F59" i="18"/>
  <c r="J89" i="18"/>
  <c r="B34" i="18"/>
  <c r="J90" i="18"/>
  <c r="J84" i="18"/>
  <c r="J85" i="18"/>
  <c r="AL53" i="8"/>
  <c r="J111" i="8"/>
  <c r="J99" i="16"/>
  <c r="J95" i="16"/>
  <c r="J89" i="16"/>
  <c r="B34" i="16"/>
  <c r="J90" i="16"/>
  <c r="AG27" i="16"/>
  <c r="J84" i="16"/>
  <c r="AF27" i="16"/>
  <c r="BD48" i="12"/>
  <c r="J105" i="12"/>
  <c r="J53" i="12"/>
  <c r="J109" i="10"/>
  <c r="BD52" i="10"/>
  <c r="D54" i="10"/>
  <c r="J53" i="10"/>
  <c r="BD53" i="10" s="1"/>
  <c r="J54" i="13"/>
  <c r="J110" i="2"/>
  <c r="S58" i="15"/>
  <c r="S58" i="14"/>
  <c r="Q57" i="15"/>
  <c r="Q57" i="14"/>
  <c r="P58" i="15"/>
  <c r="P58" i="14"/>
  <c r="U58" i="13"/>
  <c r="U58" i="12"/>
  <c r="X57" i="12"/>
  <c r="X57" i="13"/>
  <c r="V58" i="13"/>
  <c r="V58" i="12"/>
  <c r="W58" i="12"/>
  <c r="W58" i="13"/>
  <c r="AN58" i="9"/>
  <c r="AN58" i="11"/>
  <c r="AN58" i="10"/>
  <c r="AL58" i="9"/>
  <c r="AL58" i="11"/>
  <c r="AL58" i="10"/>
  <c r="AK58" i="9"/>
  <c r="AK58" i="11"/>
  <c r="AK58" i="10"/>
  <c r="AM53" i="9"/>
  <c r="AM53" i="11"/>
  <c r="AM53" i="10"/>
  <c r="AJ53" i="9"/>
  <c r="AJ53" i="11"/>
  <c r="AJ53" i="10"/>
  <c r="K58" i="9"/>
  <c r="K58" i="11"/>
  <c r="K58" i="10"/>
  <c r="O57" i="9"/>
  <c r="O57" i="11"/>
  <c r="O57" i="10"/>
  <c r="M58" i="9"/>
  <c r="M58" i="10"/>
  <c r="M58" i="11"/>
  <c r="L58" i="9"/>
  <c r="L58" i="10"/>
  <c r="L58" i="11"/>
  <c r="N58" i="9"/>
  <c r="N58" i="11"/>
  <c r="N58" i="10"/>
  <c r="J118" i="20"/>
  <c r="AU61" i="20"/>
  <c r="B54" i="4"/>
  <c r="J54" i="15"/>
  <c r="AL53" i="5"/>
  <c r="B54" i="5"/>
  <c r="J112" i="18"/>
  <c r="AL54" i="18"/>
  <c r="B55" i="17"/>
  <c r="K55" i="6"/>
  <c r="BD54" i="6"/>
  <c r="K55" i="2"/>
  <c r="BD53" i="2"/>
  <c r="AL27" i="18"/>
  <c r="AP28" i="18"/>
  <c r="AQ27" i="18"/>
  <c r="AY23" i="17"/>
  <c r="BA23" i="17"/>
  <c r="AZ23" i="17"/>
  <c r="AX23" i="17"/>
  <c r="AP27" i="18"/>
  <c r="AL33" i="18"/>
  <c r="AL28" i="18"/>
  <c r="AC42" i="16"/>
  <c r="AC22" i="16"/>
  <c r="AO28" i="18"/>
  <c r="BB21" i="17"/>
  <c r="BB41" i="17"/>
  <c r="AQ38" i="18"/>
  <c r="AP37" i="18"/>
  <c r="AQ37" i="18"/>
  <c r="AL37" i="18"/>
  <c r="AR32" i="18"/>
  <c r="AQ42" i="18"/>
  <c r="AO42" i="18"/>
  <c r="B44" i="18"/>
  <c r="AQ43" i="18"/>
  <c r="AO29" i="18"/>
  <c r="B30" i="18"/>
  <c r="AP38" i="18"/>
  <c r="AL38" i="18"/>
  <c r="AP42" i="18"/>
  <c r="AP33" i="18"/>
  <c r="AP39" i="18"/>
  <c r="AO39" i="18"/>
  <c r="B40" i="18"/>
  <c r="AQ33" i="18"/>
  <c r="BA42" i="17"/>
  <c r="AX43" i="17"/>
  <c r="AZ22" i="17"/>
  <c r="AU22" i="17"/>
  <c r="AZ33" i="17"/>
  <c r="BA33" i="17"/>
  <c r="B30" i="17"/>
  <c r="B40" i="17"/>
  <c r="AV43" i="17"/>
  <c r="AZ27" i="17"/>
  <c r="AV38" i="17"/>
  <c r="BA27" i="17"/>
  <c r="AY27" i="17"/>
  <c r="BB31" i="17"/>
  <c r="AV33" i="17"/>
  <c r="AX33" i="17"/>
  <c r="AU27" i="17"/>
  <c r="B45" i="17"/>
  <c r="BB36" i="17"/>
  <c r="AV28" i="17"/>
  <c r="AU33" i="17"/>
  <c r="AX27" i="17"/>
  <c r="AX28" i="17"/>
  <c r="BB46" i="17"/>
  <c r="AX22" i="17"/>
  <c r="BA22" i="17"/>
  <c r="AV23" i="17"/>
  <c r="AY28" i="17"/>
  <c r="AG42" i="16"/>
  <c r="AI42" i="16" s="1"/>
  <c r="AG33" i="16"/>
  <c r="AI37" i="16"/>
  <c r="AF38" i="16"/>
  <c r="AG38" i="16"/>
  <c r="I43" i="16"/>
  <c r="AF43" i="16" s="1"/>
  <c r="B44" i="16"/>
  <c r="I28" i="16"/>
  <c r="AG28" i="16" s="1"/>
  <c r="B29" i="16"/>
  <c r="AF32" i="16"/>
  <c r="AG32" i="16"/>
  <c r="AG23" i="16"/>
  <c r="AF22" i="16"/>
  <c r="AI22" i="16" s="1"/>
  <c r="AF33" i="16"/>
  <c r="I39" i="16"/>
  <c r="AG39" i="16" s="1"/>
  <c r="B40" i="16"/>
  <c r="F42" i="15"/>
  <c r="F43" i="15" s="1"/>
  <c r="F44" i="15" s="1"/>
  <c r="F45" i="15" s="1"/>
  <c r="E42" i="15"/>
  <c r="E43" i="15" s="1"/>
  <c r="E44" i="15" s="1"/>
  <c r="E45" i="15" s="1"/>
  <c r="D42" i="15"/>
  <c r="D43" i="15" s="1"/>
  <c r="D44" i="15" s="1"/>
  <c r="D45" i="15" s="1"/>
  <c r="F37" i="15"/>
  <c r="F38" i="15" s="1"/>
  <c r="F39" i="15" s="1"/>
  <c r="F40" i="15" s="1"/>
  <c r="E37" i="15"/>
  <c r="E38" i="15" s="1"/>
  <c r="E39" i="15" s="1"/>
  <c r="E40" i="15" s="1"/>
  <c r="D37" i="15"/>
  <c r="D38" i="15" s="1"/>
  <c r="D39" i="15" s="1"/>
  <c r="D40" i="15" s="1"/>
  <c r="F32" i="15"/>
  <c r="F33" i="15" s="1"/>
  <c r="F34" i="15" s="1"/>
  <c r="F35" i="15" s="1"/>
  <c r="E32" i="15"/>
  <c r="E33" i="15" s="1"/>
  <c r="E34" i="15" s="1"/>
  <c r="E35" i="15" s="1"/>
  <c r="D32" i="15"/>
  <c r="D33" i="15" s="1"/>
  <c r="D34" i="15" s="1"/>
  <c r="D35" i="15" s="1"/>
  <c r="F27" i="15"/>
  <c r="F28" i="15" s="1"/>
  <c r="F29" i="15" s="1"/>
  <c r="F30" i="15" s="1"/>
  <c r="E27" i="15"/>
  <c r="E28" i="15" s="1"/>
  <c r="E29" i="15" s="1"/>
  <c r="E30" i="15" s="1"/>
  <c r="D27" i="15"/>
  <c r="D28" i="15" s="1"/>
  <c r="D29" i="15" s="1"/>
  <c r="D30" i="15" s="1"/>
  <c r="BI22" i="15"/>
  <c r="BK21" i="15"/>
  <c r="BJ21" i="15"/>
  <c r="BI21" i="15"/>
  <c r="BH21" i="15"/>
  <c r="BG21" i="15"/>
  <c r="BE21" i="15"/>
  <c r="BD21" i="15"/>
  <c r="BK20" i="15"/>
  <c r="BJ20" i="15"/>
  <c r="BI20" i="15"/>
  <c r="BH20" i="15"/>
  <c r="BG20" i="15"/>
  <c r="BE20" i="15"/>
  <c r="BD20" i="15"/>
  <c r="BK19" i="15"/>
  <c r="BJ19" i="15"/>
  <c r="BI19" i="15"/>
  <c r="BH19" i="15"/>
  <c r="BG19" i="15"/>
  <c r="BE19" i="15"/>
  <c r="BD19" i="15"/>
  <c r="BK18" i="15"/>
  <c r="BJ18" i="15"/>
  <c r="BI18" i="15"/>
  <c r="BH18" i="15"/>
  <c r="BG18" i="15"/>
  <c r="BE18" i="15"/>
  <c r="BD18" i="15"/>
  <c r="BK17" i="15"/>
  <c r="BJ17" i="15"/>
  <c r="BI17" i="15"/>
  <c r="BH17" i="15"/>
  <c r="BG17" i="15"/>
  <c r="BE17" i="15"/>
  <c r="BD17" i="15"/>
  <c r="BK16" i="15"/>
  <c r="BJ16" i="15"/>
  <c r="BI16" i="15"/>
  <c r="BH16" i="15"/>
  <c r="BG16" i="15"/>
  <c r="BE16" i="15"/>
  <c r="BD16" i="15"/>
  <c r="BK15" i="15"/>
  <c r="BJ15" i="15"/>
  <c r="BI15" i="15"/>
  <c r="BH15" i="15"/>
  <c r="BG15" i="15"/>
  <c r="BE15" i="15"/>
  <c r="BD15" i="15"/>
  <c r="BK14" i="15"/>
  <c r="BJ14" i="15"/>
  <c r="BI14" i="15"/>
  <c r="BH14" i="15"/>
  <c r="BG14" i="15"/>
  <c r="BE14" i="15"/>
  <c r="BD14" i="15"/>
  <c r="BK13" i="15"/>
  <c r="BJ13" i="15"/>
  <c r="BI13" i="15"/>
  <c r="BH13" i="15"/>
  <c r="BG13" i="15"/>
  <c r="BE13" i="15"/>
  <c r="BD13" i="15"/>
  <c r="BK12" i="15"/>
  <c r="BJ12" i="15"/>
  <c r="BI12" i="15"/>
  <c r="BH12" i="15"/>
  <c r="BG12" i="15"/>
  <c r="BE12" i="15"/>
  <c r="BD12" i="15"/>
  <c r="BK11" i="15"/>
  <c r="BJ11" i="15"/>
  <c r="BI11" i="15"/>
  <c r="BH11" i="15"/>
  <c r="BG11" i="15"/>
  <c r="BE11" i="15"/>
  <c r="BD11" i="15"/>
  <c r="BK10" i="15"/>
  <c r="BJ10" i="15"/>
  <c r="BI10" i="15"/>
  <c r="BH10" i="15"/>
  <c r="BG10" i="15"/>
  <c r="BE10" i="15"/>
  <c r="BD10" i="15"/>
  <c r="BK9" i="15"/>
  <c r="BJ9" i="15"/>
  <c r="BI9" i="15"/>
  <c r="BH9" i="15"/>
  <c r="BG9" i="15"/>
  <c r="BE9" i="15"/>
  <c r="BD9" i="15"/>
  <c r="BK8" i="15"/>
  <c r="BJ8" i="15"/>
  <c r="BI8" i="15"/>
  <c r="BH8" i="15"/>
  <c r="BG8" i="15"/>
  <c r="BE8" i="15"/>
  <c r="BD8" i="15"/>
  <c r="BK7" i="15"/>
  <c r="BJ7" i="15"/>
  <c r="BI7" i="15"/>
  <c r="BH7" i="15"/>
  <c r="BG7" i="15"/>
  <c r="BE7" i="15"/>
  <c r="BD7" i="15"/>
  <c r="BK6" i="15"/>
  <c r="BJ6" i="15"/>
  <c r="BI6" i="15"/>
  <c r="BH6" i="15"/>
  <c r="BG6" i="15"/>
  <c r="BE6" i="15"/>
  <c r="BD6" i="15"/>
  <c r="J46" i="14"/>
  <c r="J41" i="14"/>
  <c r="J36" i="14"/>
  <c r="J93" i="14" s="1"/>
  <c r="J31" i="14"/>
  <c r="F42" i="14"/>
  <c r="F43" i="14" s="1"/>
  <c r="F44" i="14" s="1"/>
  <c r="F45" i="14" s="1"/>
  <c r="E42" i="14"/>
  <c r="E43" i="14" s="1"/>
  <c r="E44" i="14" s="1"/>
  <c r="E45" i="14" s="1"/>
  <c r="D42" i="14"/>
  <c r="D43" i="14" s="1"/>
  <c r="D44" i="14" s="1"/>
  <c r="D45" i="14" s="1"/>
  <c r="F38" i="14"/>
  <c r="F39" i="14" s="1"/>
  <c r="F40" i="14" s="1"/>
  <c r="F37" i="14"/>
  <c r="E37" i="14"/>
  <c r="E38" i="14" s="1"/>
  <c r="E39" i="14" s="1"/>
  <c r="E40" i="14" s="1"/>
  <c r="D37" i="14"/>
  <c r="D38" i="14" s="1"/>
  <c r="D39" i="14" s="1"/>
  <c r="D40" i="14" s="1"/>
  <c r="BG36" i="14"/>
  <c r="F32" i="14"/>
  <c r="F33" i="14" s="1"/>
  <c r="F34" i="14" s="1"/>
  <c r="F35" i="14" s="1"/>
  <c r="E32" i="14"/>
  <c r="E33" i="14" s="1"/>
  <c r="E34" i="14" s="1"/>
  <c r="E35" i="14" s="1"/>
  <c r="D32" i="14"/>
  <c r="D33" i="14" s="1"/>
  <c r="D34" i="14" s="1"/>
  <c r="D35" i="14" s="1"/>
  <c r="F27" i="14"/>
  <c r="F28" i="14" s="1"/>
  <c r="F29" i="14" s="1"/>
  <c r="F30" i="14" s="1"/>
  <c r="E27" i="14"/>
  <c r="E28" i="14" s="1"/>
  <c r="E29" i="14" s="1"/>
  <c r="E30" i="14" s="1"/>
  <c r="D27" i="14"/>
  <c r="D28" i="14" s="1"/>
  <c r="D29" i="14" s="1"/>
  <c r="D30" i="14" s="1"/>
  <c r="BK21" i="14"/>
  <c r="BJ21" i="14"/>
  <c r="BI21" i="14"/>
  <c r="BH21" i="14"/>
  <c r="BG21" i="14"/>
  <c r="BE21" i="14"/>
  <c r="BD21" i="14"/>
  <c r="BK20" i="14"/>
  <c r="BJ20" i="14"/>
  <c r="BI20" i="14"/>
  <c r="BH20" i="14"/>
  <c r="BG20" i="14"/>
  <c r="BE20" i="14"/>
  <c r="BD20" i="14"/>
  <c r="BK19" i="14"/>
  <c r="BJ19" i="14"/>
  <c r="BI19" i="14"/>
  <c r="BH19" i="14"/>
  <c r="BG19" i="14"/>
  <c r="BE19" i="14"/>
  <c r="BD19" i="14"/>
  <c r="BK18" i="14"/>
  <c r="BJ18" i="14"/>
  <c r="BI18" i="14"/>
  <c r="BH18" i="14"/>
  <c r="BG18" i="14"/>
  <c r="BE18" i="14"/>
  <c r="BD18" i="14"/>
  <c r="BK17" i="14"/>
  <c r="BJ17" i="14"/>
  <c r="BI17" i="14"/>
  <c r="BH17" i="14"/>
  <c r="BG17" i="14"/>
  <c r="BE17" i="14"/>
  <c r="BD17" i="14"/>
  <c r="BK16" i="14"/>
  <c r="BJ16" i="14"/>
  <c r="BI16" i="14"/>
  <c r="BH16" i="14"/>
  <c r="BG16" i="14"/>
  <c r="BE16" i="14"/>
  <c r="BD16" i="14"/>
  <c r="BK15" i="14"/>
  <c r="BJ15" i="14"/>
  <c r="BI15" i="14"/>
  <c r="BH15" i="14"/>
  <c r="BG15" i="14"/>
  <c r="BE15" i="14"/>
  <c r="BD15" i="14"/>
  <c r="BK14" i="14"/>
  <c r="BJ14" i="14"/>
  <c r="BI14" i="14"/>
  <c r="BH14" i="14"/>
  <c r="BG14" i="14"/>
  <c r="BE14" i="14"/>
  <c r="BD14" i="14"/>
  <c r="BK13" i="14"/>
  <c r="BJ13" i="14"/>
  <c r="BI13" i="14"/>
  <c r="BH13" i="14"/>
  <c r="BG13" i="14"/>
  <c r="BE13" i="14"/>
  <c r="BD13" i="14"/>
  <c r="BK12" i="14"/>
  <c r="BJ12" i="14"/>
  <c r="BI12" i="14"/>
  <c r="BH12" i="14"/>
  <c r="BG12" i="14"/>
  <c r="BE12" i="14"/>
  <c r="BD12" i="14"/>
  <c r="BK11" i="14"/>
  <c r="BJ11" i="14"/>
  <c r="BI11" i="14"/>
  <c r="BH11" i="14"/>
  <c r="BG11" i="14"/>
  <c r="BE11" i="14"/>
  <c r="BD11" i="14"/>
  <c r="BK10" i="14"/>
  <c r="BJ10" i="14"/>
  <c r="BI10" i="14"/>
  <c r="BH10" i="14"/>
  <c r="BG10" i="14"/>
  <c r="BE10" i="14"/>
  <c r="BD10" i="14"/>
  <c r="BK9" i="14"/>
  <c r="BJ9" i="14"/>
  <c r="BI9" i="14"/>
  <c r="BH9" i="14"/>
  <c r="BG9" i="14"/>
  <c r="BE9" i="14"/>
  <c r="BD9" i="14"/>
  <c r="BK8" i="14"/>
  <c r="BJ8" i="14"/>
  <c r="BI8" i="14"/>
  <c r="BH8" i="14"/>
  <c r="BG8" i="14"/>
  <c r="BE8" i="14"/>
  <c r="BD8" i="14"/>
  <c r="BK7" i="14"/>
  <c r="BJ7" i="14"/>
  <c r="BI7" i="14"/>
  <c r="BH7" i="14"/>
  <c r="BG7" i="14"/>
  <c r="BE7" i="14"/>
  <c r="BD7" i="14"/>
  <c r="BK6" i="14"/>
  <c r="BJ6" i="14"/>
  <c r="BI6" i="14"/>
  <c r="BH6" i="14"/>
  <c r="BG6" i="14"/>
  <c r="BE6" i="14"/>
  <c r="BD6" i="14"/>
  <c r="J103" i="13"/>
  <c r="J41" i="13"/>
  <c r="J36" i="13"/>
  <c r="J93" i="13" s="1"/>
  <c r="J31" i="13"/>
  <c r="J83" i="13"/>
  <c r="E43" i="13"/>
  <c r="E44" i="13" s="1"/>
  <c r="E45" i="13" s="1"/>
  <c r="F42" i="13"/>
  <c r="F43" i="13" s="1"/>
  <c r="F44" i="13" s="1"/>
  <c r="F45" i="13" s="1"/>
  <c r="E42" i="13"/>
  <c r="D42" i="13"/>
  <c r="F37" i="13"/>
  <c r="F38" i="13" s="1"/>
  <c r="F39" i="13" s="1"/>
  <c r="F40" i="13" s="1"/>
  <c r="E37" i="13"/>
  <c r="E38" i="13" s="1"/>
  <c r="E39" i="13" s="1"/>
  <c r="E40" i="13" s="1"/>
  <c r="D37" i="13"/>
  <c r="F33" i="13"/>
  <c r="F34" i="13" s="1"/>
  <c r="F35" i="13" s="1"/>
  <c r="F32" i="13"/>
  <c r="E32" i="13"/>
  <c r="E33" i="13" s="1"/>
  <c r="E34" i="13" s="1"/>
  <c r="E35" i="13" s="1"/>
  <c r="D32" i="13"/>
  <c r="F27" i="13"/>
  <c r="F28" i="13" s="1"/>
  <c r="F29" i="13" s="1"/>
  <c r="F30" i="13" s="1"/>
  <c r="E27" i="13"/>
  <c r="E28" i="13" s="1"/>
  <c r="E29" i="13" s="1"/>
  <c r="E30" i="13" s="1"/>
  <c r="D27" i="13"/>
  <c r="BD26" i="13"/>
  <c r="BK21" i="13"/>
  <c r="BJ21" i="13"/>
  <c r="BI21" i="13"/>
  <c r="BH21" i="13"/>
  <c r="BG21" i="13"/>
  <c r="BE21" i="13"/>
  <c r="BD21" i="13"/>
  <c r="BK20" i="13"/>
  <c r="BJ20" i="13"/>
  <c r="BI20" i="13"/>
  <c r="BH20" i="13"/>
  <c r="BG20" i="13"/>
  <c r="BE20" i="13"/>
  <c r="BD20" i="13"/>
  <c r="BK19" i="13"/>
  <c r="BJ19" i="13"/>
  <c r="BI19" i="13"/>
  <c r="BH19" i="13"/>
  <c r="BG19" i="13"/>
  <c r="BE19" i="13"/>
  <c r="BD19" i="13"/>
  <c r="BK18" i="13"/>
  <c r="BJ18" i="13"/>
  <c r="BI18" i="13"/>
  <c r="BH18" i="13"/>
  <c r="BG18" i="13"/>
  <c r="BE18" i="13"/>
  <c r="BD18" i="13"/>
  <c r="BK17" i="13"/>
  <c r="BJ17" i="13"/>
  <c r="BI17" i="13"/>
  <c r="BH17" i="13"/>
  <c r="BG17" i="13"/>
  <c r="BE17" i="13"/>
  <c r="BD17" i="13"/>
  <c r="BK16" i="13"/>
  <c r="BJ16" i="13"/>
  <c r="BI16" i="13"/>
  <c r="BH16" i="13"/>
  <c r="BG16" i="13"/>
  <c r="BE16" i="13"/>
  <c r="BD16" i="13"/>
  <c r="BK15" i="13"/>
  <c r="BJ15" i="13"/>
  <c r="BI15" i="13"/>
  <c r="BH15" i="13"/>
  <c r="BG15" i="13"/>
  <c r="BE15" i="13"/>
  <c r="BD15" i="13"/>
  <c r="BK14" i="13"/>
  <c r="BJ14" i="13"/>
  <c r="BI14" i="13"/>
  <c r="BH14" i="13"/>
  <c r="BG14" i="13"/>
  <c r="BE14" i="13"/>
  <c r="BD14" i="13"/>
  <c r="BK13" i="13"/>
  <c r="BJ13" i="13"/>
  <c r="BI13" i="13"/>
  <c r="BH13" i="13"/>
  <c r="BG13" i="13"/>
  <c r="BE13" i="13"/>
  <c r="BD13" i="13"/>
  <c r="BK12" i="13"/>
  <c r="BJ12" i="13"/>
  <c r="BI12" i="13"/>
  <c r="BH12" i="13"/>
  <c r="BG12" i="13"/>
  <c r="BE12" i="13"/>
  <c r="BD12" i="13"/>
  <c r="BK11" i="13"/>
  <c r="BJ11" i="13"/>
  <c r="BI11" i="13"/>
  <c r="BH11" i="13"/>
  <c r="BG11" i="13"/>
  <c r="BE11" i="13"/>
  <c r="BD11" i="13"/>
  <c r="BK10" i="13"/>
  <c r="BJ10" i="13"/>
  <c r="BI10" i="13"/>
  <c r="BH10" i="13"/>
  <c r="BG10" i="13"/>
  <c r="BE10" i="13"/>
  <c r="BD10" i="13"/>
  <c r="BK9" i="13"/>
  <c r="BJ9" i="13"/>
  <c r="BI9" i="13"/>
  <c r="BH9" i="13"/>
  <c r="BG9" i="13"/>
  <c r="BE9" i="13"/>
  <c r="BD9" i="13"/>
  <c r="BK8" i="13"/>
  <c r="BJ8" i="13"/>
  <c r="BI8" i="13"/>
  <c r="BH8" i="13"/>
  <c r="BG8" i="13"/>
  <c r="BE8" i="13"/>
  <c r="BD8" i="13"/>
  <c r="BK7" i="13"/>
  <c r="BJ7" i="13"/>
  <c r="BI7" i="13"/>
  <c r="BH7" i="13"/>
  <c r="BG7" i="13"/>
  <c r="BE7" i="13"/>
  <c r="BD7" i="13"/>
  <c r="BK6" i="13"/>
  <c r="BJ6" i="13"/>
  <c r="BI6" i="13"/>
  <c r="BH6" i="13"/>
  <c r="BG6" i="13"/>
  <c r="BE6" i="13"/>
  <c r="BD6" i="13"/>
  <c r="BD31" i="12"/>
  <c r="BD26" i="12"/>
  <c r="BJ46" i="12"/>
  <c r="BI46" i="12"/>
  <c r="H42" i="12"/>
  <c r="H43" i="12" s="1"/>
  <c r="H44" i="12" s="1"/>
  <c r="H45" i="12" s="1"/>
  <c r="F42" i="12"/>
  <c r="F43" i="12" s="1"/>
  <c r="F44" i="12" s="1"/>
  <c r="F45" i="12" s="1"/>
  <c r="E42" i="12"/>
  <c r="E43" i="12" s="1"/>
  <c r="E44" i="12" s="1"/>
  <c r="E45" i="12" s="1"/>
  <c r="BD41" i="12"/>
  <c r="BH41" i="12"/>
  <c r="H40" i="12"/>
  <c r="H38" i="12"/>
  <c r="H39" i="12" s="1"/>
  <c r="F38" i="12"/>
  <c r="F39" i="12" s="1"/>
  <c r="F40" i="12" s="1"/>
  <c r="H37" i="12"/>
  <c r="F37" i="12"/>
  <c r="E37" i="12"/>
  <c r="E38" i="12" s="1"/>
  <c r="E39" i="12" s="1"/>
  <c r="E40" i="12" s="1"/>
  <c r="BH36" i="12"/>
  <c r="BD36" i="12"/>
  <c r="BJ36" i="12"/>
  <c r="BG36" i="12"/>
  <c r="F33" i="12"/>
  <c r="F34" i="12" s="1"/>
  <c r="F35" i="12" s="1"/>
  <c r="E33" i="12"/>
  <c r="E34" i="12" s="1"/>
  <c r="E35" i="12" s="1"/>
  <c r="H32" i="12"/>
  <c r="H33" i="12" s="1"/>
  <c r="H34" i="12" s="1"/>
  <c r="H35" i="12" s="1"/>
  <c r="F32" i="12"/>
  <c r="E32" i="12"/>
  <c r="H27" i="12"/>
  <c r="H28" i="12" s="1"/>
  <c r="H29" i="12" s="1"/>
  <c r="H30" i="12" s="1"/>
  <c r="F27" i="12"/>
  <c r="F28" i="12" s="1"/>
  <c r="F29" i="12" s="1"/>
  <c r="F30" i="12" s="1"/>
  <c r="E27" i="12"/>
  <c r="E28" i="12" s="1"/>
  <c r="E29" i="12" s="1"/>
  <c r="E30" i="12" s="1"/>
  <c r="BK21" i="12"/>
  <c r="BJ21" i="12"/>
  <c r="BI21" i="12"/>
  <c r="BH21" i="12"/>
  <c r="BG21" i="12"/>
  <c r="BE21" i="12"/>
  <c r="BD21" i="12"/>
  <c r="BK20" i="12"/>
  <c r="BJ20" i="12"/>
  <c r="BI20" i="12"/>
  <c r="BH20" i="12"/>
  <c r="BG20" i="12"/>
  <c r="BE20" i="12"/>
  <c r="BD20" i="12"/>
  <c r="BK19" i="12"/>
  <c r="BJ19" i="12"/>
  <c r="BI19" i="12"/>
  <c r="BH19" i="12"/>
  <c r="BG19" i="12"/>
  <c r="BE19" i="12"/>
  <c r="BD19" i="12"/>
  <c r="BK18" i="12"/>
  <c r="BJ18" i="12"/>
  <c r="BI18" i="12"/>
  <c r="BH18" i="12"/>
  <c r="BG18" i="12"/>
  <c r="BE18" i="12"/>
  <c r="BD18" i="12"/>
  <c r="BK17" i="12"/>
  <c r="BJ17" i="12"/>
  <c r="BI17" i="12"/>
  <c r="BH17" i="12"/>
  <c r="BG17" i="12"/>
  <c r="BE17" i="12"/>
  <c r="BD17" i="12"/>
  <c r="BK16" i="12"/>
  <c r="BJ16" i="12"/>
  <c r="BI16" i="12"/>
  <c r="BH16" i="12"/>
  <c r="BG16" i="12"/>
  <c r="BE16" i="12"/>
  <c r="BD16" i="12"/>
  <c r="BK15" i="12"/>
  <c r="BJ15" i="12"/>
  <c r="BI15" i="12"/>
  <c r="BH15" i="12"/>
  <c r="BG15" i="12"/>
  <c r="BE15" i="12"/>
  <c r="BD15" i="12"/>
  <c r="BK14" i="12"/>
  <c r="BJ14" i="12"/>
  <c r="BI14" i="12"/>
  <c r="BH14" i="12"/>
  <c r="BG14" i="12"/>
  <c r="BE14" i="12"/>
  <c r="BD14" i="12"/>
  <c r="BK13" i="12"/>
  <c r="BJ13" i="12"/>
  <c r="BI13" i="12"/>
  <c r="BH13" i="12"/>
  <c r="BG13" i="12"/>
  <c r="BE13" i="12"/>
  <c r="BD13" i="12"/>
  <c r="BK12" i="12"/>
  <c r="BJ12" i="12"/>
  <c r="BI12" i="12"/>
  <c r="BH12" i="12"/>
  <c r="BG12" i="12"/>
  <c r="BE12" i="12"/>
  <c r="BD12" i="12"/>
  <c r="BK11" i="12"/>
  <c r="BJ11" i="12"/>
  <c r="BI11" i="12"/>
  <c r="BH11" i="12"/>
  <c r="BG11" i="12"/>
  <c r="BE11" i="12"/>
  <c r="BD11" i="12"/>
  <c r="BK10" i="12"/>
  <c r="BJ10" i="12"/>
  <c r="BI10" i="12"/>
  <c r="BH10" i="12"/>
  <c r="BG10" i="12"/>
  <c r="BE10" i="12"/>
  <c r="BD10" i="12"/>
  <c r="BK9" i="12"/>
  <c r="BJ9" i="12"/>
  <c r="BI9" i="12"/>
  <c r="BH9" i="12"/>
  <c r="BG9" i="12"/>
  <c r="BE9" i="12"/>
  <c r="BD9" i="12"/>
  <c r="BK8" i="12"/>
  <c r="BJ8" i="12"/>
  <c r="BI8" i="12"/>
  <c r="BH8" i="12"/>
  <c r="BG8" i="12"/>
  <c r="BE8" i="12"/>
  <c r="BD8" i="12"/>
  <c r="BK7" i="12"/>
  <c r="BJ7" i="12"/>
  <c r="BI7" i="12"/>
  <c r="BH7" i="12"/>
  <c r="BG7" i="12"/>
  <c r="BE7" i="12"/>
  <c r="BD7" i="12"/>
  <c r="BK6" i="12"/>
  <c r="BJ6" i="12"/>
  <c r="BI6" i="12"/>
  <c r="BH6" i="12"/>
  <c r="BG6" i="12"/>
  <c r="BE6" i="12"/>
  <c r="BD6" i="12"/>
  <c r="J46" i="11"/>
  <c r="E43" i="11"/>
  <c r="E44" i="11" s="1"/>
  <c r="E45" i="11" s="1"/>
  <c r="F42" i="11"/>
  <c r="F43" i="11" s="1"/>
  <c r="F44" i="11" s="1"/>
  <c r="F45" i="11" s="1"/>
  <c r="E42" i="11"/>
  <c r="J41" i="11"/>
  <c r="F37" i="11"/>
  <c r="F38" i="11" s="1"/>
  <c r="F39" i="11" s="1"/>
  <c r="F40" i="11" s="1"/>
  <c r="E37" i="11"/>
  <c r="E38" i="11" s="1"/>
  <c r="E39" i="11" s="1"/>
  <c r="E40" i="11" s="1"/>
  <c r="J36" i="11"/>
  <c r="J93" i="11" s="1"/>
  <c r="F32" i="11"/>
  <c r="F33" i="11" s="1"/>
  <c r="F34" i="11" s="1"/>
  <c r="F35" i="11" s="1"/>
  <c r="E32" i="11"/>
  <c r="E33" i="11" s="1"/>
  <c r="E34" i="11" s="1"/>
  <c r="E35" i="11" s="1"/>
  <c r="J31" i="11"/>
  <c r="F27" i="11"/>
  <c r="F28" i="11" s="1"/>
  <c r="F29" i="11" s="1"/>
  <c r="F30" i="11" s="1"/>
  <c r="E27" i="11"/>
  <c r="E28" i="11" s="1"/>
  <c r="E29" i="11" s="1"/>
  <c r="E30" i="11" s="1"/>
  <c r="J26" i="11"/>
  <c r="BK21" i="11"/>
  <c r="BJ21" i="11"/>
  <c r="BI21" i="11"/>
  <c r="BH21" i="11"/>
  <c r="BG21" i="11"/>
  <c r="BE21" i="11"/>
  <c r="BD21" i="11"/>
  <c r="BK20" i="11"/>
  <c r="BJ20" i="11"/>
  <c r="BI20" i="11"/>
  <c r="BH20" i="11"/>
  <c r="BG20" i="11"/>
  <c r="BE20" i="11"/>
  <c r="BD20" i="11"/>
  <c r="BK19" i="11"/>
  <c r="BJ19" i="11"/>
  <c r="BI19" i="11"/>
  <c r="BH19" i="11"/>
  <c r="BG19" i="11"/>
  <c r="BE19" i="11"/>
  <c r="BD19" i="11"/>
  <c r="BK18" i="11"/>
  <c r="BJ18" i="11"/>
  <c r="BI18" i="11"/>
  <c r="BH18" i="11"/>
  <c r="BG18" i="11"/>
  <c r="BE18" i="11"/>
  <c r="BD18" i="11"/>
  <c r="BK17" i="11"/>
  <c r="BJ17" i="11"/>
  <c r="BI17" i="11"/>
  <c r="BH17" i="11"/>
  <c r="BG17" i="11"/>
  <c r="BE17" i="11"/>
  <c r="BD17" i="11"/>
  <c r="BK16" i="11"/>
  <c r="BJ16" i="11"/>
  <c r="BI16" i="11"/>
  <c r="BH16" i="11"/>
  <c r="BG16" i="11"/>
  <c r="BE16" i="11"/>
  <c r="BD16" i="11"/>
  <c r="BK15" i="11"/>
  <c r="BJ15" i="11"/>
  <c r="BI15" i="11"/>
  <c r="BH15" i="11"/>
  <c r="BG15" i="11"/>
  <c r="BE15" i="11"/>
  <c r="BD15" i="11"/>
  <c r="BK14" i="11"/>
  <c r="BJ14" i="11"/>
  <c r="BI14" i="11"/>
  <c r="BH14" i="11"/>
  <c r="BG14" i="11"/>
  <c r="BE14" i="11"/>
  <c r="BD14" i="11"/>
  <c r="BK13" i="11"/>
  <c r="BJ13" i="11"/>
  <c r="BI13" i="11"/>
  <c r="BH13" i="11"/>
  <c r="BG13" i="11"/>
  <c r="BE13" i="11"/>
  <c r="BD13" i="11"/>
  <c r="BK12" i="11"/>
  <c r="BJ12" i="11"/>
  <c r="BI12" i="11"/>
  <c r="BH12" i="11"/>
  <c r="BG12" i="11"/>
  <c r="BE12" i="11"/>
  <c r="BD12" i="11"/>
  <c r="BK11" i="11"/>
  <c r="BJ11" i="11"/>
  <c r="BI11" i="11"/>
  <c r="BH11" i="11"/>
  <c r="BG11" i="11"/>
  <c r="BE11" i="11"/>
  <c r="BD11" i="11"/>
  <c r="BK10" i="11"/>
  <c r="BJ10" i="11"/>
  <c r="BI10" i="11"/>
  <c r="BH10" i="11"/>
  <c r="BG10" i="11"/>
  <c r="BE10" i="11"/>
  <c r="BD10" i="11"/>
  <c r="BK9" i="11"/>
  <c r="BJ9" i="11"/>
  <c r="BI9" i="11"/>
  <c r="BH9" i="11"/>
  <c r="BG9" i="11"/>
  <c r="BE9" i="11"/>
  <c r="BD9" i="11"/>
  <c r="BK8" i="11"/>
  <c r="BJ8" i="11"/>
  <c r="BI8" i="11"/>
  <c r="BH8" i="11"/>
  <c r="BG8" i="11"/>
  <c r="BE8" i="11"/>
  <c r="BD8" i="11"/>
  <c r="BK7" i="11"/>
  <c r="BJ7" i="11"/>
  <c r="BI7" i="11"/>
  <c r="BH7" i="11"/>
  <c r="BG7" i="11"/>
  <c r="BE7" i="11"/>
  <c r="BD7" i="11"/>
  <c r="BK6" i="11"/>
  <c r="BJ6" i="11"/>
  <c r="BI6" i="11"/>
  <c r="BH6" i="11"/>
  <c r="BG6" i="11"/>
  <c r="BE6" i="11"/>
  <c r="BD6" i="11"/>
  <c r="J46" i="10"/>
  <c r="J103" i="10" s="1"/>
  <c r="H42" i="10"/>
  <c r="H43" i="10" s="1"/>
  <c r="H44" i="10" s="1"/>
  <c r="H45" i="10" s="1"/>
  <c r="F42" i="10"/>
  <c r="F43" i="10" s="1"/>
  <c r="F44" i="10" s="1"/>
  <c r="F45" i="10" s="1"/>
  <c r="E42" i="10"/>
  <c r="E43" i="10" s="1"/>
  <c r="E44" i="10" s="1"/>
  <c r="E45" i="10" s="1"/>
  <c r="D42" i="10"/>
  <c r="J41" i="10"/>
  <c r="J98" i="10" s="1"/>
  <c r="H37" i="10"/>
  <c r="H38" i="10" s="1"/>
  <c r="H39" i="10" s="1"/>
  <c r="H40" i="10" s="1"/>
  <c r="F37" i="10"/>
  <c r="F38" i="10" s="1"/>
  <c r="F39" i="10" s="1"/>
  <c r="F40" i="10" s="1"/>
  <c r="E37" i="10"/>
  <c r="E38" i="10" s="1"/>
  <c r="E39" i="10" s="1"/>
  <c r="E40" i="10" s="1"/>
  <c r="D37" i="10"/>
  <c r="J36" i="10"/>
  <c r="H32" i="10"/>
  <c r="H33" i="10" s="1"/>
  <c r="H34" i="10" s="1"/>
  <c r="H35" i="10" s="1"/>
  <c r="F32" i="10"/>
  <c r="F33" i="10" s="1"/>
  <c r="F34" i="10" s="1"/>
  <c r="F35" i="10" s="1"/>
  <c r="E32" i="10"/>
  <c r="E33" i="10" s="1"/>
  <c r="E34" i="10" s="1"/>
  <c r="E35" i="10" s="1"/>
  <c r="D32" i="10"/>
  <c r="J31" i="10"/>
  <c r="H27" i="10"/>
  <c r="H28" i="10" s="1"/>
  <c r="H29" i="10" s="1"/>
  <c r="H30" i="10" s="1"/>
  <c r="F27" i="10"/>
  <c r="F28" i="10" s="1"/>
  <c r="F29" i="10" s="1"/>
  <c r="F30" i="10" s="1"/>
  <c r="E27" i="10"/>
  <c r="E28" i="10" s="1"/>
  <c r="E29" i="10" s="1"/>
  <c r="E30" i="10" s="1"/>
  <c r="D27" i="10"/>
  <c r="BK21" i="10"/>
  <c r="BJ21" i="10"/>
  <c r="BI21" i="10"/>
  <c r="BH21" i="10"/>
  <c r="BG21" i="10"/>
  <c r="BE21" i="10"/>
  <c r="BD21" i="10"/>
  <c r="BK20" i="10"/>
  <c r="BJ20" i="10"/>
  <c r="BI20" i="10"/>
  <c r="BH20" i="10"/>
  <c r="BG20" i="10"/>
  <c r="BE20" i="10"/>
  <c r="BD20" i="10"/>
  <c r="BK19" i="10"/>
  <c r="BJ19" i="10"/>
  <c r="BI19" i="10"/>
  <c r="BH19" i="10"/>
  <c r="BG19" i="10"/>
  <c r="BE19" i="10"/>
  <c r="BD19" i="10"/>
  <c r="BK18" i="10"/>
  <c r="BJ18" i="10"/>
  <c r="BI18" i="10"/>
  <c r="BH18" i="10"/>
  <c r="BG18" i="10"/>
  <c r="BE18" i="10"/>
  <c r="BD18" i="10"/>
  <c r="BK17" i="10"/>
  <c r="BJ17" i="10"/>
  <c r="BI17" i="10"/>
  <c r="BH17" i="10"/>
  <c r="BG17" i="10"/>
  <c r="BE17" i="10"/>
  <c r="BD17" i="10"/>
  <c r="BK16" i="10"/>
  <c r="BJ16" i="10"/>
  <c r="BI16" i="10"/>
  <c r="BH16" i="10"/>
  <c r="BG16" i="10"/>
  <c r="BE16" i="10"/>
  <c r="BD16" i="10"/>
  <c r="BK15" i="10"/>
  <c r="BJ15" i="10"/>
  <c r="BI15" i="10"/>
  <c r="BH15" i="10"/>
  <c r="BG15" i="10"/>
  <c r="BE15" i="10"/>
  <c r="BD15" i="10"/>
  <c r="BK14" i="10"/>
  <c r="BJ14" i="10"/>
  <c r="BI14" i="10"/>
  <c r="BH14" i="10"/>
  <c r="BG14" i="10"/>
  <c r="BE14" i="10"/>
  <c r="BD14" i="10"/>
  <c r="BK13" i="10"/>
  <c r="BJ13" i="10"/>
  <c r="BI13" i="10"/>
  <c r="BH13" i="10"/>
  <c r="BG13" i="10"/>
  <c r="BE13" i="10"/>
  <c r="BD13" i="10"/>
  <c r="BK12" i="10"/>
  <c r="BJ12" i="10"/>
  <c r="BI12" i="10"/>
  <c r="BH12" i="10"/>
  <c r="BG12" i="10"/>
  <c r="BE12" i="10"/>
  <c r="BD12" i="10"/>
  <c r="BK11" i="10"/>
  <c r="BJ11" i="10"/>
  <c r="BI11" i="10"/>
  <c r="BH11" i="10"/>
  <c r="BG11" i="10"/>
  <c r="BE11" i="10"/>
  <c r="BD11" i="10"/>
  <c r="BK10" i="10"/>
  <c r="BJ10" i="10"/>
  <c r="BI10" i="10"/>
  <c r="BH10" i="10"/>
  <c r="BG10" i="10"/>
  <c r="BE10" i="10"/>
  <c r="BD10" i="10"/>
  <c r="BK9" i="10"/>
  <c r="BJ9" i="10"/>
  <c r="BI9" i="10"/>
  <c r="BH9" i="10"/>
  <c r="BG9" i="10"/>
  <c r="BE9" i="10"/>
  <c r="BD9" i="10"/>
  <c r="BK8" i="10"/>
  <c r="BJ8" i="10"/>
  <c r="BI8" i="10"/>
  <c r="BH8" i="10"/>
  <c r="BG8" i="10"/>
  <c r="BE8" i="10"/>
  <c r="BD8" i="10"/>
  <c r="BK7" i="10"/>
  <c r="BJ7" i="10"/>
  <c r="BI7" i="10"/>
  <c r="BH7" i="10"/>
  <c r="BG7" i="10"/>
  <c r="BE7" i="10"/>
  <c r="BD7" i="10"/>
  <c r="BK6" i="10"/>
  <c r="BJ6" i="10"/>
  <c r="BI6" i="10"/>
  <c r="BH6" i="10"/>
  <c r="BG6" i="10"/>
  <c r="BE6" i="10"/>
  <c r="BD6" i="10"/>
  <c r="Y35" i="14" l="1"/>
  <c r="Y35" i="15"/>
  <c r="K35" i="12"/>
  <c r="K35" i="13"/>
  <c r="O35" i="13"/>
  <c r="O35" i="12"/>
  <c r="N35" i="13"/>
  <c r="N35" i="12"/>
  <c r="L35" i="12"/>
  <c r="L35" i="13"/>
  <c r="M35" i="13"/>
  <c r="M35" i="12"/>
  <c r="T35" i="1"/>
  <c r="T34" i="24"/>
  <c r="T34" i="25"/>
  <c r="T34" i="9"/>
  <c r="T34" i="11"/>
  <c r="T34" i="10"/>
  <c r="P35" i="24"/>
  <c r="P35" i="25"/>
  <c r="P35" i="9"/>
  <c r="P35" i="11"/>
  <c r="P35" i="10"/>
  <c r="R35" i="1"/>
  <c r="R34" i="24"/>
  <c r="R34" i="25"/>
  <c r="R34" i="9"/>
  <c r="R34" i="11"/>
  <c r="R34" i="10"/>
  <c r="Q35" i="1"/>
  <c r="Q34" i="24"/>
  <c r="Q34" i="25"/>
  <c r="Q34" i="9"/>
  <c r="Q34" i="11"/>
  <c r="Q34" i="10"/>
  <c r="S35" i="1"/>
  <c r="S34" i="24"/>
  <c r="S34" i="25"/>
  <c r="S34" i="9"/>
  <c r="S34" i="11"/>
  <c r="S34" i="10"/>
  <c r="BD36" i="14"/>
  <c r="AR38" i="18"/>
  <c r="J105" i="17"/>
  <c r="AU48" i="17"/>
  <c r="J95" i="17"/>
  <c r="J90" i="17"/>
  <c r="AY33" i="17"/>
  <c r="BB33" i="17" s="1"/>
  <c r="J85" i="17"/>
  <c r="BA28" i="17"/>
  <c r="AZ28" i="17"/>
  <c r="AU28" i="17"/>
  <c r="J100" i="17"/>
  <c r="D55" i="5"/>
  <c r="J111" i="5"/>
  <c r="AR28" i="18"/>
  <c r="F60" i="18"/>
  <c r="J86" i="18"/>
  <c r="B35" i="18"/>
  <c r="AP29" i="18"/>
  <c r="AL54" i="8"/>
  <c r="J112" i="8"/>
  <c r="AI27" i="16"/>
  <c r="J100" i="16"/>
  <c r="J96" i="16"/>
  <c r="B35" i="16"/>
  <c r="I34" i="16"/>
  <c r="J85" i="16"/>
  <c r="AC28" i="16"/>
  <c r="AF28" i="16"/>
  <c r="BD41" i="14"/>
  <c r="J98" i="14"/>
  <c r="BD46" i="14"/>
  <c r="J103" i="14"/>
  <c r="BD31" i="14"/>
  <c r="J88" i="14"/>
  <c r="J106" i="12"/>
  <c r="BD49" i="12"/>
  <c r="J54" i="12"/>
  <c r="J110" i="10"/>
  <c r="D55" i="10"/>
  <c r="J54" i="10"/>
  <c r="D43" i="10"/>
  <c r="D38" i="10"/>
  <c r="BD36" i="10"/>
  <c r="J93" i="10"/>
  <c r="D33" i="10"/>
  <c r="BD31" i="10"/>
  <c r="J88" i="10"/>
  <c r="D28" i="10"/>
  <c r="D43" i="13"/>
  <c r="BH41" i="13"/>
  <c r="J98" i="13"/>
  <c r="J55" i="13"/>
  <c r="D38" i="13"/>
  <c r="D33" i="13"/>
  <c r="BD31" i="13"/>
  <c r="J88" i="13"/>
  <c r="D28" i="13"/>
  <c r="BD31" i="11"/>
  <c r="J88" i="11"/>
  <c r="BI41" i="11"/>
  <c r="J98" i="11"/>
  <c r="J103" i="11"/>
  <c r="BD26" i="11"/>
  <c r="J83" i="11"/>
  <c r="J111" i="2"/>
  <c r="AR27" i="18"/>
  <c r="Q58" i="14"/>
  <c r="Q58" i="15"/>
  <c r="P59" i="14"/>
  <c r="P59" i="15"/>
  <c r="S59" i="14"/>
  <c r="S59" i="15"/>
  <c r="X58" i="12"/>
  <c r="X58" i="13"/>
  <c r="V59" i="12"/>
  <c r="V59" i="13"/>
  <c r="U59" i="13"/>
  <c r="U59" i="12"/>
  <c r="W59" i="12"/>
  <c r="W59" i="13"/>
  <c r="AK59" i="9"/>
  <c r="AK59" i="11"/>
  <c r="AK59" i="10"/>
  <c r="AL59" i="9"/>
  <c r="AL59" i="11"/>
  <c r="AL59" i="10"/>
  <c r="AN59" i="9"/>
  <c r="AN59" i="11"/>
  <c r="AN59" i="10"/>
  <c r="AM54" i="9"/>
  <c r="AM54" i="11"/>
  <c r="AM54" i="10"/>
  <c r="AJ54" i="9"/>
  <c r="AJ54" i="11"/>
  <c r="AJ54" i="10"/>
  <c r="N59" i="9"/>
  <c r="N59" i="11"/>
  <c r="N59" i="10"/>
  <c r="K59" i="9"/>
  <c r="K59" i="10"/>
  <c r="K59" i="11"/>
  <c r="L59" i="9"/>
  <c r="L59" i="10"/>
  <c r="L59" i="11"/>
  <c r="M59" i="9"/>
  <c r="M59" i="11"/>
  <c r="M59" i="10"/>
  <c r="O58" i="9"/>
  <c r="O58" i="11"/>
  <c r="O58" i="10"/>
  <c r="AR33" i="18"/>
  <c r="AI33" i="16"/>
  <c r="BJ41" i="10"/>
  <c r="B55" i="4"/>
  <c r="AX63" i="15"/>
  <c r="BD31" i="15"/>
  <c r="J88" i="15"/>
  <c r="BJ36" i="15"/>
  <c r="J93" i="15"/>
  <c r="BJ41" i="15"/>
  <c r="J98" i="15"/>
  <c r="J103" i="15"/>
  <c r="AS63" i="15"/>
  <c r="J55" i="15"/>
  <c r="B55" i="5"/>
  <c r="AL54" i="5"/>
  <c r="J113" i="18"/>
  <c r="AL55" i="18"/>
  <c r="B56" i="17"/>
  <c r="BD55" i="6"/>
  <c r="K56" i="6"/>
  <c r="BD54" i="2"/>
  <c r="K56" i="2"/>
  <c r="BL6" i="12"/>
  <c r="BL14" i="12"/>
  <c r="BL10" i="12"/>
  <c r="BL18" i="12"/>
  <c r="BB23" i="17"/>
  <c r="BL11" i="14"/>
  <c r="BL19" i="14"/>
  <c r="BL9" i="15"/>
  <c r="BL17" i="15"/>
  <c r="BL9" i="13"/>
  <c r="BL17" i="13"/>
  <c r="BL10" i="10"/>
  <c r="BL18" i="10"/>
  <c r="J28" i="12"/>
  <c r="BD28" i="12" s="1"/>
  <c r="J38" i="12"/>
  <c r="BD38" i="12" s="1"/>
  <c r="BL8" i="10"/>
  <c r="BE41" i="11"/>
  <c r="BL12" i="12"/>
  <c r="BL20" i="12"/>
  <c r="BL7" i="15"/>
  <c r="BL7" i="10"/>
  <c r="BL15" i="10"/>
  <c r="BL12" i="11"/>
  <c r="BL20" i="11"/>
  <c r="BI46" i="11"/>
  <c r="BL11" i="12"/>
  <c r="BL19" i="12"/>
  <c r="BL6" i="13"/>
  <c r="BL14" i="13"/>
  <c r="BL8" i="14"/>
  <c r="BL16" i="14"/>
  <c r="BL6" i="15"/>
  <c r="BL14" i="15"/>
  <c r="BG46" i="15"/>
  <c r="AY43" i="17"/>
  <c r="AX42" i="17"/>
  <c r="AU42" i="17"/>
  <c r="BL13" i="12"/>
  <c r="BL8" i="13"/>
  <c r="BL9" i="14"/>
  <c r="BA44" i="17"/>
  <c r="BL6" i="10"/>
  <c r="BL14" i="10"/>
  <c r="BL13" i="13"/>
  <c r="BL21" i="13"/>
  <c r="BL7" i="14"/>
  <c r="BL15" i="14"/>
  <c r="BL13" i="15"/>
  <c r="BL21" i="15"/>
  <c r="AX39" i="17"/>
  <c r="BL21" i="12"/>
  <c r="BI46" i="13"/>
  <c r="BL16" i="10"/>
  <c r="BL21" i="11"/>
  <c r="BL15" i="13"/>
  <c r="BL15" i="15"/>
  <c r="BL13" i="10"/>
  <c r="BL21" i="10"/>
  <c r="BL9" i="12"/>
  <c r="BL17" i="12"/>
  <c r="BL12" i="13"/>
  <c r="BL20" i="13"/>
  <c r="BL6" i="14"/>
  <c r="BL14" i="14"/>
  <c r="BJ36" i="14"/>
  <c r="BL12" i="15"/>
  <c r="BL20" i="15"/>
  <c r="BH41" i="15"/>
  <c r="BL8" i="15"/>
  <c r="BL16" i="15"/>
  <c r="J42" i="12"/>
  <c r="BI42" i="12" s="1"/>
  <c r="BL17" i="14"/>
  <c r="BL12" i="10"/>
  <c r="BL20" i="10"/>
  <c r="BL9" i="11"/>
  <c r="BL17" i="11"/>
  <c r="BK36" i="11"/>
  <c r="BL8" i="12"/>
  <c r="BL16" i="12"/>
  <c r="BL11" i="13"/>
  <c r="BL19" i="13"/>
  <c r="BL13" i="14"/>
  <c r="BL21" i="14"/>
  <c r="BL11" i="15"/>
  <c r="BL19" i="15"/>
  <c r="AF23" i="16"/>
  <c r="AI23" i="16" s="1"/>
  <c r="BL9" i="10"/>
  <c r="BL17" i="10"/>
  <c r="BL16" i="13"/>
  <c r="BL10" i="14"/>
  <c r="BL18" i="14"/>
  <c r="BL13" i="11"/>
  <c r="BL7" i="13"/>
  <c r="BL11" i="10"/>
  <c r="BL19" i="10"/>
  <c r="BL8" i="11"/>
  <c r="BL16" i="11"/>
  <c r="BL7" i="12"/>
  <c r="BL15" i="12"/>
  <c r="J33" i="12"/>
  <c r="BD33" i="12" s="1"/>
  <c r="J32" i="12"/>
  <c r="BD32" i="12" s="1"/>
  <c r="J37" i="12"/>
  <c r="J94" i="12" s="1"/>
  <c r="BL10" i="13"/>
  <c r="BL18" i="13"/>
  <c r="BH36" i="13"/>
  <c r="BL12" i="14"/>
  <c r="BL20" i="14"/>
  <c r="BL10" i="15"/>
  <c r="BL18" i="15"/>
  <c r="BA43" i="17"/>
  <c r="BH46" i="14"/>
  <c r="BJ22" i="15"/>
  <c r="BD22" i="15"/>
  <c r="BH22" i="14"/>
  <c r="BB22" i="17"/>
  <c r="AQ39" i="18"/>
  <c r="AR39" i="18" s="1"/>
  <c r="AL39" i="18"/>
  <c r="AR37" i="18"/>
  <c r="AO43" i="18"/>
  <c r="AL43" i="18"/>
  <c r="AO40" i="18"/>
  <c r="AL30" i="18"/>
  <c r="B45" i="18"/>
  <c r="AL44" i="18"/>
  <c r="AQ29" i="18"/>
  <c r="AR29" i="18" s="1"/>
  <c r="AR42" i="18"/>
  <c r="AP43" i="18"/>
  <c r="AL29" i="18"/>
  <c r="AZ44" i="17"/>
  <c r="AU44" i="17"/>
  <c r="AX44" i="17"/>
  <c r="AZ43" i="17"/>
  <c r="AU43" i="17"/>
  <c r="AZ42" i="17"/>
  <c r="AY42" i="17"/>
  <c r="AZ38" i="17"/>
  <c r="AU38" i="17"/>
  <c r="AY38" i="17"/>
  <c r="AX38" i="17"/>
  <c r="BA38" i="17"/>
  <c r="AV39" i="17"/>
  <c r="AV40" i="17"/>
  <c r="AY39" i="17"/>
  <c r="AU34" i="17"/>
  <c r="BA34" i="17"/>
  <c r="AZ34" i="17"/>
  <c r="AY34" i="17"/>
  <c r="AX34" i="17"/>
  <c r="AY32" i="17"/>
  <c r="AZ32" i="17"/>
  <c r="AX32" i="17"/>
  <c r="AU32" i="17"/>
  <c r="BA32" i="17"/>
  <c r="AV34" i="17"/>
  <c r="AV35" i="17"/>
  <c r="BB27" i="17"/>
  <c r="AV29" i="17"/>
  <c r="AV30" i="17"/>
  <c r="AU37" i="17"/>
  <c r="BA37" i="17"/>
  <c r="AZ37" i="17"/>
  <c r="AY37" i="17"/>
  <c r="AX37" i="17"/>
  <c r="BA39" i="17"/>
  <c r="AX29" i="17"/>
  <c r="AV25" i="17"/>
  <c r="AV24" i="17"/>
  <c r="AU39" i="17"/>
  <c r="AZ39" i="17"/>
  <c r="AV44" i="17"/>
  <c r="AV45" i="17"/>
  <c r="AI38" i="16"/>
  <c r="I40" i="16"/>
  <c r="AG40" i="16" s="1"/>
  <c r="AC23" i="16"/>
  <c r="AI28" i="16"/>
  <c r="AF39" i="16"/>
  <c r="AI39" i="16" s="1"/>
  <c r="I24" i="16"/>
  <c r="BF6" i="7" s="1"/>
  <c r="B45" i="16"/>
  <c r="I44" i="16"/>
  <c r="AG44" i="16" s="1"/>
  <c r="AC39" i="16"/>
  <c r="AI32" i="16"/>
  <c r="AG43" i="16"/>
  <c r="AI43" i="16" s="1"/>
  <c r="B30" i="16"/>
  <c r="I29" i="16"/>
  <c r="AG29" i="16" s="1"/>
  <c r="AC43" i="16"/>
  <c r="BG41" i="15"/>
  <c r="BD41" i="15"/>
  <c r="BH26" i="13"/>
  <c r="BD27" i="13"/>
  <c r="BI22" i="13"/>
  <c r="BG46" i="13"/>
  <c r="BJ36" i="13"/>
  <c r="BD36" i="13"/>
  <c r="BJ46" i="15"/>
  <c r="BD46" i="15"/>
  <c r="BG36" i="15"/>
  <c r="BJ42" i="15"/>
  <c r="BD36" i="15"/>
  <c r="BD32" i="15"/>
  <c r="BD33" i="15"/>
  <c r="BJ37" i="15"/>
  <c r="BH36" i="15"/>
  <c r="BH46" i="15"/>
  <c r="BH22" i="15"/>
  <c r="BE23" i="15"/>
  <c r="BG22" i="15"/>
  <c r="BE22" i="15"/>
  <c r="BJ46" i="14"/>
  <c r="BG41" i="14"/>
  <c r="BJ41" i="14"/>
  <c r="J42" i="14"/>
  <c r="BH36" i="14"/>
  <c r="J37" i="14"/>
  <c r="BD37" i="14" s="1"/>
  <c r="J32" i="14"/>
  <c r="BG46" i="14"/>
  <c r="BH41" i="14"/>
  <c r="BD22" i="14"/>
  <c r="BJ22" i="14"/>
  <c r="BG22" i="14"/>
  <c r="BI22" i="14"/>
  <c r="BE22" i="14"/>
  <c r="BH46" i="13"/>
  <c r="J42" i="13"/>
  <c r="BG42" i="13" s="1"/>
  <c r="BI41" i="13"/>
  <c r="BJ46" i="13"/>
  <c r="BD46" i="13"/>
  <c r="BJ41" i="13"/>
  <c r="BD41" i="13"/>
  <c r="BG41" i="13"/>
  <c r="J37" i="13"/>
  <c r="BI37" i="13" s="1"/>
  <c r="BG36" i="13"/>
  <c r="J33" i="13"/>
  <c r="J38" i="13"/>
  <c r="BD38" i="13" s="1"/>
  <c r="D39" i="13"/>
  <c r="J32" i="13"/>
  <c r="BD32" i="13" s="1"/>
  <c r="BK36" i="13"/>
  <c r="BI36" i="13"/>
  <c r="BI26" i="13"/>
  <c r="BE36" i="13"/>
  <c r="BH42" i="13"/>
  <c r="BJ26" i="13"/>
  <c r="BE46" i="13"/>
  <c r="BE41" i="13"/>
  <c r="BK41" i="13"/>
  <c r="BK46" i="13"/>
  <c r="BD46" i="12"/>
  <c r="BG46" i="12"/>
  <c r="BH46" i="12"/>
  <c r="BG37" i="12"/>
  <c r="BJ41" i="12"/>
  <c r="BI41" i="12"/>
  <c r="BG41" i="12"/>
  <c r="BI36" i="12"/>
  <c r="BD42" i="12"/>
  <c r="BD37" i="12"/>
  <c r="BI26" i="12"/>
  <c r="BH26" i="12"/>
  <c r="BJ26" i="12"/>
  <c r="BJ22" i="12"/>
  <c r="BE22" i="12"/>
  <c r="BE46" i="12"/>
  <c r="BJ37" i="12"/>
  <c r="BE41" i="12"/>
  <c r="BE36" i="12"/>
  <c r="BK36" i="12"/>
  <c r="BK41" i="12"/>
  <c r="BK46" i="12"/>
  <c r="BH37" i="12"/>
  <c r="BH42" i="12"/>
  <c r="BK46" i="11"/>
  <c r="BJ46" i="11"/>
  <c r="BD46" i="11"/>
  <c r="BG46" i="11"/>
  <c r="BJ41" i="11"/>
  <c r="BD41" i="11"/>
  <c r="BK41" i="11"/>
  <c r="BH36" i="11"/>
  <c r="BI36" i="11"/>
  <c r="BL7" i="11"/>
  <c r="BL11" i="11"/>
  <c r="BL15" i="11"/>
  <c r="BL19" i="11"/>
  <c r="BL6" i="11"/>
  <c r="BL10" i="11"/>
  <c r="BL14" i="11"/>
  <c r="BL18" i="11"/>
  <c r="BG36" i="11"/>
  <c r="BD36" i="11"/>
  <c r="J27" i="11"/>
  <c r="BD27" i="11" s="1"/>
  <c r="BJ36" i="11"/>
  <c r="J32" i="11"/>
  <c r="BD32" i="11" s="1"/>
  <c r="BE36" i="11"/>
  <c r="BG41" i="11"/>
  <c r="BH46" i="11"/>
  <c r="BH41" i="11"/>
  <c r="BE46" i="11"/>
  <c r="BD41" i="10"/>
  <c r="BG41" i="10"/>
  <c r="BI41" i="10"/>
  <c r="BH41" i="10"/>
  <c r="BI36" i="10"/>
  <c r="BG36" i="10"/>
  <c r="BH36" i="10"/>
  <c r="J32" i="10"/>
  <c r="BD46" i="10"/>
  <c r="BG46" i="10"/>
  <c r="BH46" i="10"/>
  <c r="BK46" i="10"/>
  <c r="BE36" i="10"/>
  <c r="BK36" i="10"/>
  <c r="BJ46" i="10"/>
  <c r="BE41" i="10"/>
  <c r="BJ36" i="10"/>
  <c r="BK41" i="10"/>
  <c r="BE46" i="10"/>
  <c r="BI46" i="10"/>
  <c r="BI46" i="9"/>
  <c r="E43" i="9"/>
  <c r="E44" i="9" s="1"/>
  <c r="E45" i="9" s="1"/>
  <c r="H42" i="9"/>
  <c r="H43" i="9" s="1"/>
  <c r="H44" i="9" s="1"/>
  <c r="H45" i="9" s="1"/>
  <c r="G42" i="9"/>
  <c r="G43" i="9" s="1"/>
  <c r="G44" i="9" s="1"/>
  <c r="G45" i="9" s="1"/>
  <c r="F42" i="9"/>
  <c r="F43" i="9" s="1"/>
  <c r="F44" i="9" s="1"/>
  <c r="F45" i="9" s="1"/>
  <c r="E42" i="9"/>
  <c r="D42" i="9"/>
  <c r="D43" i="9" s="1"/>
  <c r="D44" i="9" s="1"/>
  <c r="D45" i="9" s="1"/>
  <c r="C42" i="9"/>
  <c r="C43" i="9" s="1"/>
  <c r="C44" i="9" s="1"/>
  <c r="C45" i="9" s="1"/>
  <c r="B42" i="9"/>
  <c r="BI41" i="9"/>
  <c r="H37" i="9"/>
  <c r="H38" i="9" s="1"/>
  <c r="H39" i="9" s="1"/>
  <c r="H40" i="9" s="1"/>
  <c r="G37" i="9"/>
  <c r="G38" i="9" s="1"/>
  <c r="G39" i="9" s="1"/>
  <c r="G40" i="9" s="1"/>
  <c r="F37" i="9"/>
  <c r="F38" i="9" s="1"/>
  <c r="F39" i="9" s="1"/>
  <c r="F40" i="9" s="1"/>
  <c r="E37" i="9"/>
  <c r="E38" i="9" s="1"/>
  <c r="E39" i="9" s="1"/>
  <c r="E40" i="9" s="1"/>
  <c r="D37" i="9"/>
  <c r="D38" i="9" s="1"/>
  <c r="D39" i="9" s="1"/>
  <c r="D40" i="9" s="1"/>
  <c r="C37" i="9"/>
  <c r="C38" i="9" s="1"/>
  <c r="C39" i="9" s="1"/>
  <c r="C40" i="9" s="1"/>
  <c r="B37" i="9"/>
  <c r="BG36" i="9"/>
  <c r="H32" i="9"/>
  <c r="H33" i="9" s="1"/>
  <c r="H34" i="9" s="1"/>
  <c r="H35" i="9" s="1"/>
  <c r="G32" i="9"/>
  <c r="G33" i="9" s="1"/>
  <c r="G34" i="9" s="1"/>
  <c r="G35" i="9" s="1"/>
  <c r="F32" i="9"/>
  <c r="F33" i="9" s="1"/>
  <c r="F34" i="9" s="1"/>
  <c r="F35" i="9" s="1"/>
  <c r="E32" i="9"/>
  <c r="E33" i="9" s="1"/>
  <c r="E34" i="9" s="1"/>
  <c r="E35" i="9" s="1"/>
  <c r="D32" i="9"/>
  <c r="C32" i="9"/>
  <c r="C33" i="9" s="1"/>
  <c r="C34" i="9" s="1"/>
  <c r="C35" i="9" s="1"/>
  <c r="BD31" i="9"/>
  <c r="H28" i="9"/>
  <c r="H29" i="9" s="1"/>
  <c r="H30" i="9" s="1"/>
  <c r="F28" i="9"/>
  <c r="F29" i="9" s="1"/>
  <c r="F30" i="9" s="1"/>
  <c r="H27" i="9"/>
  <c r="G27" i="9"/>
  <c r="G28" i="9" s="1"/>
  <c r="G29" i="9" s="1"/>
  <c r="G30" i="9" s="1"/>
  <c r="F27" i="9"/>
  <c r="E27" i="9"/>
  <c r="E28" i="9" s="1"/>
  <c r="E29" i="9" s="1"/>
  <c r="E30" i="9" s="1"/>
  <c r="D27" i="9"/>
  <c r="B27" i="9" s="1"/>
  <c r="C27" i="9"/>
  <c r="C28" i="9" s="1"/>
  <c r="C29" i="9" s="1"/>
  <c r="C30" i="9" s="1"/>
  <c r="BD26" i="9"/>
  <c r="BK21" i="9"/>
  <c r="BJ21" i="9"/>
  <c r="BI21" i="9"/>
  <c r="BH21" i="9"/>
  <c r="BG21" i="9"/>
  <c r="BE21" i="9"/>
  <c r="BD21" i="9"/>
  <c r="BK20" i="9"/>
  <c r="BJ20" i="9"/>
  <c r="BI20" i="9"/>
  <c r="BH20" i="9"/>
  <c r="BG20" i="9"/>
  <c r="BE20" i="9"/>
  <c r="BD20" i="9"/>
  <c r="BK19" i="9"/>
  <c r="BJ19" i="9"/>
  <c r="BI19" i="9"/>
  <c r="BH19" i="9"/>
  <c r="BG19" i="9"/>
  <c r="BE19" i="9"/>
  <c r="BD19" i="9"/>
  <c r="BK18" i="9"/>
  <c r="BJ18" i="9"/>
  <c r="BI18" i="9"/>
  <c r="BH18" i="9"/>
  <c r="BG18" i="9"/>
  <c r="BE18" i="9"/>
  <c r="BD18" i="9"/>
  <c r="BK17" i="9"/>
  <c r="BJ17" i="9"/>
  <c r="BI17" i="9"/>
  <c r="BH17" i="9"/>
  <c r="BG17" i="9"/>
  <c r="BE17" i="9"/>
  <c r="BD17" i="9"/>
  <c r="BK16" i="9"/>
  <c r="BJ16" i="9"/>
  <c r="BI16" i="9"/>
  <c r="BH16" i="9"/>
  <c r="BG16" i="9"/>
  <c r="BE16" i="9"/>
  <c r="BD16" i="9"/>
  <c r="BK15" i="9"/>
  <c r="BJ15" i="9"/>
  <c r="BI15" i="9"/>
  <c r="BH15" i="9"/>
  <c r="BG15" i="9"/>
  <c r="BE15" i="9"/>
  <c r="BD15" i="9"/>
  <c r="BK14" i="9"/>
  <c r="BJ14" i="9"/>
  <c r="BI14" i="9"/>
  <c r="BH14" i="9"/>
  <c r="BG14" i="9"/>
  <c r="BE14" i="9"/>
  <c r="BD14" i="9"/>
  <c r="BK13" i="9"/>
  <c r="BJ13" i="9"/>
  <c r="BI13" i="9"/>
  <c r="BH13" i="9"/>
  <c r="BG13" i="9"/>
  <c r="BE13" i="9"/>
  <c r="BD13" i="9"/>
  <c r="BK12" i="9"/>
  <c r="BJ12" i="9"/>
  <c r="BI12" i="9"/>
  <c r="BH12" i="9"/>
  <c r="BG12" i="9"/>
  <c r="BE12" i="9"/>
  <c r="BD12" i="9"/>
  <c r="BK11" i="9"/>
  <c r="BJ11" i="9"/>
  <c r="BI11" i="9"/>
  <c r="BH11" i="9"/>
  <c r="BG11" i="9"/>
  <c r="BE11" i="9"/>
  <c r="BD11" i="9"/>
  <c r="BK10" i="9"/>
  <c r="BJ10" i="9"/>
  <c r="BI10" i="9"/>
  <c r="BH10" i="9"/>
  <c r="BG10" i="9"/>
  <c r="BE10" i="9"/>
  <c r="BD10" i="9"/>
  <c r="BK9" i="9"/>
  <c r="BJ9" i="9"/>
  <c r="BI9" i="9"/>
  <c r="BH9" i="9"/>
  <c r="BG9" i="9"/>
  <c r="BE9" i="9"/>
  <c r="BD9" i="9"/>
  <c r="BK8" i="9"/>
  <c r="BJ8" i="9"/>
  <c r="BI8" i="9"/>
  <c r="BH8" i="9"/>
  <c r="BG8" i="9"/>
  <c r="BE8" i="9"/>
  <c r="BD8" i="9"/>
  <c r="BK7" i="9"/>
  <c r="BJ7" i="9"/>
  <c r="BI7" i="9"/>
  <c r="BH7" i="9"/>
  <c r="BG7" i="9"/>
  <c r="BE7" i="9"/>
  <c r="BD7" i="9"/>
  <c r="BK6" i="9"/>
  <c r="BJ6" i="9"/>
  <c r="BI6" i="9"/>
  <c r="BH6" i="9"/>
  <c r="BG6" i="9"/>
  <c r="BE6" i="9"/>
  <c r="BD6" i="9"/>
  <c r="T35" i="24" l="1"/>
  <c r="T35" i="25"/>
  <c r="T35" i="9"/>
  <c r="T35" i="11"/>
  <c r="T35" i="10"/>
  <c r="R35" i="24"/>
  <c r="R35" i="25"/>
  <c r="R35" i="9"/>
  <c r="R35" i="11"/>
  <c r="R35" i="10"/>
  <c r="S35" i="24"/>
  <c r="S35" i="25"/>
  <c r="S35" i="9"/>
  <c r="S35" i="11"/>
  <c r="S35" i="10"/>
  <c r="Q35" i="24"/>
  <c r="Q35" i="25"/>
  <c r="Q35" i="9"/>
  <c r="Q35" i="11"/>
  <c r="Q35" i="10"/>
  <c r="D33" i="9"/>
  <c r="B32" i="9"/>
  <c r="BB28" i="17"/>
  <c r="BJ37" i="14"/>
  <c r="J96" i="17"/>
  <c r="J101" i="17"/>
  <c r="AY44" i="17"/>
  <c r="J91" i="17"/>
  <c r="J86" i="17"/>
  <c r="BA29" i="17"/>
  <c r="AZ29" i="17"/>
  <c r="AU29" i="17"/>
  <c r="AY29" i="17"/>
  <c r="J106" i="17"/>
  <c r="AU49" i="17"/>
  <c r="D56" i="5"/>
  <c r="J112" i="5"/>
  <c r="AQ34" i="18"/>
  <c r="AO34" i="18"/>
  <c r="AP34" i="18"/>
  <c r="J91" i="18"/>
  <c r="AP35" i="18"/>
  <c r="AL34" i="18"/>
  <c r="J87" i="18"/>
  <c r="AL55" i="8"/>
  <c r="J113" i="8"/>
  <c r="AF29" i="16"/>
  <c r="J101" i="16"/>
  <c r="J97" i="16"/>
  <c r="J86" i="16"/>
  <c r="AF34" i="16"/>
  <c r="AC34" i="16"/>
  <c r="AG34" i="16"/>
  <c r="I35" i="16"/>
  <c r="J91" i="16"/>
  <c r="D28" i="9"/>
  <c r="B28" i="9" s="1"/>
  <c r="BD32" i="14"/>
  <c r="J89" i="14"/>
  <c r="BD42" i="14"/>
  <c r="J99" i="14"/>
  <c r="BG37" i="14"/>
  <c r="J94" i="14"/>
  <c r="J104" i="14"/>
  <c r="BD47" i="14"/>
  <c r="J107" i="12"/>
  <c r="BD50" i="12"/>
  <c r="BG42" i="12"/>
  <c r="J55" i="12"/>
  <c r="BJ42" i="12"/>
  <c r="J99" i="12"/>
  <c r="J95" i="12"/>
  <c r="J89" i="12"/>
  <c r="J90" i="12"/>
  <c r="J29" i="12"/>
  <c r="J86" i="12" s="1"/>
  <c r="J85" i="12"/>
  <c r="BD54" i="10"/>
  <c r="J111" i="10"/>
  <c r="D44" i="10"/>
  <c r="J55" i="10"/>
  <c r="D39" i="10"/>
  <c r="J89" i="10"/>
  <c r="D34" i="10"/>
  <c r="D29" i="10"/>
  <c r="J99" i="13"/>
  <c r="J104" i="13"/>
  <c r="BD47" i="13"/>
  <c r="D44" i="13"/>
  <c r="J94" i="13"/>
  <c r="J95" i="13"/>
  <c r="J89" i="13"/>
  <c r="D34" i="13"/>
  <c r="J90" i="13"/>
  <c r="J84" i="13"/>
  <c r="D29" i="13"/>
  <c r="J33" i="11"/>
  <c r="BD33" i="11" s="1"/>
  <c r="J104" i="11"/>
  <c r="BD47" i="11"/>
  <c r="J89" i="11"/>
  <c r="J84" i="11"/>
  <c r="J112" i="2"/>
  <c r="P60" i="15"/>
  <c r="P60" i="14"/>
  <c r="S60" i="14"/>
  <c r="S60" i="15"/>
  <c r="Q59" i="14"/>
  <c r="Q59" i="15"/>
  <c r="V60" i="12"/>
  <c r="V60" i="13"/>
  <c r="U60" i="12"/>
  <c r="U60" i="13"/>
  <c r="W60" i="13"/>
  <c r="W60" i="12"/>
  <c r="X59" i="13"/>
  <c r="X59" i="12"/>
  <c r="AN60" i="9"/>
  <c r="AN60" i="11"/>
  <c r="AN60" i="10"/>
  <c r="AL60" i="9"/>
  <c r="AL60" i="11"/>
  <c r="AL60" i="10"/>
  <c r="AK60" i="9"/>
  <c r="AK60" i="11"/>
  <c r="AK60" i="10"/>
  <c r="AM55" i="9"/>
  <c r="AM55" i="11"/>
  <c r="AM55" i="10"/>
  <c r="AJ55" i="9"/>
  <c r="AJ55" i="11"/>
  <c r="AJ55" i="10"/>
  <c r="K60" i="9"/>
  <c r="K60" i="10"/>
  <c r="K60" i="11"/>
  <c r="O59" i="9"/>
  <c r="O59" i="10"/>
  <c r="O59" i="11"/>
  <c r="M60" i="9"/>
  <c r="M60" i="11"/>
  <c r="M60" i="10"/>
  <c r="L60" i="9"/>
  <c r="L60" i="11"/>
  <c r="L60" i="10"/>
  <c r="N60" i="9"/>
  <c r="N60" i="10"/>
  <c r="N60" i="11"/>
  <c r="BB32" i="17"/>
  <c r="AZ25" i="17"/>
  <c r="J82" i="17"/>
  <c r="AC24" i="16"/>
  <c r="J81" i="16"/>
  <c r="J80" i="12"/>
  <c r="BJ23" i="12"/>
  <c r="B56" i="4"/>
  <c r="J56" i="15"/>
  <c r="J95" i="15"/>
  <c r="J99" i="15"/>
  <c r="J91" i="15"/>
  <c r="J89" i="15"/>
  <c r="J90" i="15"/>
  <c r="J85" i="15"/>
  <c r="AN63" i="15"/>
  <c r="J94" i="15"/>
  <c r="J104" i="15"/>
  <c r="BD47" i="15"/>
  <c r="AL55" i="5"/>
  <c r="B56" i="5"/>
  <c r="AL56" i="18"/>
  <c r="J114" i="18"/>
  <c r="B57" i="17"/>
  <c r="K57" i="6"/>
  <c r="BD56" i="6"/>
  <c r="K57" i="2"/>
  <c r="BD55" i="2"/>
  <c r="BJ31" i="13"/>
  <c r="AP30" i="18"/>
  <c r="AF24" i="16"/>
  <c r="AG24" i="16"/>
  <c r="BL10" i="9"/>
  <c r="BL18" i="9"/>
  <c r="BL6" i="9"/>
  <c r="BL14" i="9"/>
  <c r="BL21" i="9"/>
  <c r="BL12" i="9"/>
  <c r="BL20" i="9"/>
  <c r="BH38" i="12"/>
  <c r="AO44" i="18"/>
  <c r="BL11" i="9"/>
  <c r="BL19" i="9"/>
  <c r="BE41" i="9"/>
  <c r="BE42" i="12"/>
  <c r="BB42" i="17"/>
  <c r="AO30" i="18"/>
  <c r="BL13" i="9"/>
  <c r="BL9" i="9"/>
  <c r="BL17" i="9"/>
  <c r="BE36" i="9"/>
  <c r="BE37" i="12"/>
  <c r="J43" i="12"/>
  <c r="J100" i="12" s="1"/>
  <c r="BE22" i="13"/>
  <c r="J28" i="14"/>
  <c r="J85" i="14" s="1"/>
  <c r="BK22" i="15"/>
  <c r="BL22" i="15" s="1"/>
  <c r="AC40" i="16"/>
  <c r="BL8" i="9"/>
  <c r="BL16" i="9"/>
  <c r="BE42" i="13"/>
  <c r="AF40" i="16"/>
  <c r="AI40" i="16" s="1"/>
  <c r="AX35" i="17"/>
  <c r="AX30" i="17"/>
  <c r="BB43" i="17"/>
  <c r="BE22" i="11"/>
  <c r="BH28" i="15"/>
  <c r="BL7" i="9"/>
  <c r="BL15" i="9"/>
  <c r="J33" i="14"/>
  <c r="J90" i="14" s="1"/>
  <c r="BB44" i="17"/>
  <c r="AQ44" i="18"/>
  <c r="BH23" i="14"/>
  <c r="J38" i="14"/>
  <c r="BG38" i="14" s="1"/>
  <c r="BI23" i="12"/>
  <c r="BG23" i="12"/>
  <c r="BD23" i="12"/>
  <c r="BD22" i="12"/>
  <c r="BH22" i="12"/>
  <c r="BI22" i="12"/>
  <c r="BG22" i="12"/>
  <c r="AP44" i="18"/>
  <c r="AR43" i="18"/>
  <c r="AP40" i="18"/>
  <c r="AQ40" i="18"/>
  <c r="AL40" i="18"/>
  <c r="AQ30" i="18"/>
  <c r="AR30" i="18" s="1"/>
  <c r="AL45" i="18"/>
  <c r="AU45" i="17"/>
  <c r="BB39" i="17"/>
  <c r="BA40" i="17"/>
  <c r="BA45" i="17"/>
  <c r="AX40" i="17"/>
  <c r="AY40" i="17"/>
  <c r="AY45" i="17"/>
  <c r="BA25" i="17"/>
  <c r="BB37" i="17"/>
  <c r="BB38" i="17"/>
  <c r="AX25" i="17"/>
  <c r="AU40" i="17"/>
  <c r="AU25" i="17"/>
  <c r="AY25" i="17"/>
  <c r="BB34" i="17"/>
  <c r="AX45" i="17"/>
  <c r="AC29" i="16"/>
  <c r="I25" i="16"/>
  <c r="BF7" i="7" s="1"/>
  <c r="AC44" i="16"/>
  <c r="I45" i="16"/>
  <c r="J102" i="16" s="1"/>
  <c r="AI29" i="16"/>
  <c r="I30" i="16"/>
  <c r="AG30" i="16" s="1"/>
  <c r="AF44" i="16"/>
  <c r="AI44" i="16" s="1"/>
  <c r="BK28" i="15"/>
  <c r="BD28" i="15"/>
  <c r="J43" i="13"/>
  <c r="BD43" i="13" s="1"/>
  <c r="BK22" i="13"/>
  <c r="BJ27" i="13"/>
  <c r="BD22" i="13"/>
  <c r="BJ22" i="13"/>
  <c r="BH22" i="13"/>
  <c r="BG22" i="13"/>
  <c r="BJ42" i="13"/>
  <c r="BD42" i="13"/>
  <c r="J28" i="13"/>
  <c r="BJ28" i="13" s="1"/>
  <c r="BI42" i="13"/>
  <c r="BK42" i="13"/>
  <c r="BE22" i="10"/>
  <c r="BH43" i="15"/>
  <c r="BH42" i="15"/>
  <c r="BD42" i="15"/>
  <c r="BG42" i="15"/>
  <c r="BG37" i="15"/>
  <c r="BH37" i="15"/>
  <c r="BD37" i="15"/>
  <c r="BE25" i="15"/>
  <c r="BE24" i="15"/>
  <c r="BG23" i="15"/>
  <c r="BH38" i="15"/>
  <c r="BG38" i="15"/>
  <c r="BJ38" i="15"/>
  <c r="BD38" i="15"/>
  <c r="BD34" i="15"/>
  <c r="BH31" i="15"/>
  <c r="J44" i="14"/>
  <c r="J43" i="14"/>
  <c r="BG42" i="14"/>
  <c r="BH37" i="14"/>
  <c r="BH42" i="14"/>
  <c r="BJ42" i="14"/>
  <c r="BD33" i="14"/>
  <c r="BE23" i="14"/>
  <c r="BJ31" i="14"/>
  <c r="BK22" i="14"/>
  <c r="BL22" i="14" s="1"/>
  <c r="BE24" i="14"/>
  <c r="BH31" i="14"/>
  <c r="BL46" i="13"/>
  <c r="BG37" i="13"/>
  <c r="BL41" i="13"/>
  <c r="BJ37" i="13"/>
  <c r="BH38" i="13"/>
  <c r="BH37" i="13"/>
  <c r="BD37" i="13"/>
  <c r="BK37" i="13"/>
  <c r="BJ38" i="13"/>
  <c r="BI38" i="13"/>
  <c r="D40" i="13"/>
  <c r="J39" i="13"/>
  <c r="BH39" i="13" s="1"/>
  <c r="BL36" i="13"/>
  <c r="BI31" i="13"/>
  <c r="BE37" i="13"/>
  <c r="BE23" i="13"/>
  <c r="J34" i="13"/>
  <c r="BD33" i="13"/>
  <c r="BI27" i="13"/>
  <c r="BK38" i="13"/>
  <c r="BG38" i="13"/>
  <c r="BH27" i="13"/>
  <c r="BJ32" i="13"/>
  <c r="BL46" i="12"/>
  <c r="BI37" i="12"/>
  <c r="BL41" i="12"/>
  <c r="BL36" i="12"/>
  <c r="BK42" i="12"/>
  <c r="BJ38" i="12"/>
  <c r="BI38" i="12"/>
  <c r="BK38" i="12"/>
  <c r="BK22" i="12"/>
  <c r="BH23" i="12"/>
  <c r="BK37" i="12"/>
  <c r="BE23" i="12"/>
  <c r="BG38" i="12"/>
  <c r="BL46" i="11"/>
  <c r="J28" i="11"/>
  <c r="BD28" i="11" s="1"/>
  <c r="BL36" i="11"/>
  <c r="J42" i="11"/>
  <c r="J99" i="11" s="1"/>
  <c r="BL41" i="11"/>
  <c r="J37" i="11"/>
  <c r="J94" i="11" s="1"/>
  <c r="BL41" i="10"/>
  <c r="J37" i="10"/>
  <c r="J94" i="10" s="1"/>
  <c r="BL46" i="10"/>
  <c r="J42" i="10"/>
  <c r="J99" i="10" s="1"/>
  <c r="BD32" i="10"/>
  <c r="BL36" i="10"/>
  <c r="J28" i="10"/>
  <c r="BD28" i="10" s="1"/>
  <c r="J27" i="10"/>
  <c r="J43" i="10"/>
  <c r="BK46" i="9"/>
  <c r="BJ46" i="9"/>
  <c r="BD46" i="9"/>
  <c r="BG46" i="9"/>
  <c r="BJ41" i="9"/>
  <c r="BD41" i="9"/>
  <c r="BK41" i="9"/>
  <c r="BG41" i="9"/>
  <c r="BK36" i="9"/>
  <c r="BJ36" i="9"/>
  <c r="BD36" i="9"/>
  <c r="BI36" i="9"/>
  <c r="J89" i="9"/>
  <c r="B38" i="9"/>
  <c r="J37" i="9"/>
  <c r="J94" i="9" s="1"/>
  <c r="B43" i="9"/>
  <c r="J42" i="9"/>
  <c r="J99" i="9" s="1"/>
  <c r="BH36" i="9"/>
  <c r="BH46" i="9"/>
  <c r="BH41" i="9"/>
  <c r="BE46" i="9"/>
  <c r="Y46" i="2"/>
  <c r="Y41" i="2"/>
  <c r="Y36" i="2"/>
  <c r="AX36" i="2"/>
  <c r="AX24" i="2"/>
  <c r="AN46" i="2"/>
  <c r="AN47" i="2" s="1"/>
  <c r="AN48" i="2" s="1"/>
  <c r="AN49" i="2" s="1"/>
  <c r="AN50" i="2" s="1"/>
  <c r="AN51" i="2" s="1"/>
  <c r="AN52" i="2" s="1"/>
  <c r="AN53" i="2" s="1"/>
  <c r="AN54" i="2" s="1"/>
  <c r="AN55" i="2" s="1"/>
  <c r="AN56" i="2" s="1"/>
  <c r="AN57" i="2" s="1"/>
  <c r="AN58" i="2" s="1"/>
  <c r="AN59" i="2" s="1"/>
  <c r="AN60" i="2" s="1"/>
  <c r="AN61" i="2" s="1"/>
  <c r="AN41" i="2"/>
  <c r="AN36" i="2"/>
  <c r="AN31" i="2"/>
  <c r="AN26" i="2"/>
  <c r="AN24" i="2" s="1"/>
  <c r="O36" i="2"/>
  <c r="AN25" i="2" l="1"/>
  <c r="AN24" i="13"/>
  <c r="AN24" i="12"/>
  <c r="AX25" i="2"/>
  <c r="AX24" i="12"/>
  <c r="AX24" i="13"/>
  <c r="D34" i="9"/>
  <c r="B33" i="9"/>
  <c r="AR44" i="18"/>
  <c r="BJ28" i="14"/>
  <c r="BG43" i="12"/>
  <c r="BK43" i="12"/>
  <c r="BD43" i="12"/>
  <c r="BJ43" i="12"/>
  <c r="BI43" i="12"/>
  <c r="BB29" i="17"/>
  <c r="J102" i="17"/>
  <c r="AZ45" i="17"/>
  <c r="J107" i="17"/>
  <c r="AU50" i="17"/>
  <c r="J92" i="17"/>
  <c r="AY35" i="17"/>
  <c r="AU35" i="17"/>
  <c r="BA35" i="17"/>
  <c r="AZ35" i="17"/>
  <c r="J87" i="17"/>
  <c r="AY30" i="17"/>
  <c r="BA30" i="17"/>
  <c r="AZ30" i="17"/>
  <c r="AU30" i="17"/>
  <c r="J97" i="17"/>
  <c r="AZ40" i="17"/>
  <c r="BB40" i="17" s="1"/>
  <c r="D57" i="5"/>
  <c r="J113" i="5"/>
  <c r="AR34" i="18"/>
  <c r="AO35" i="18"/>
  <c r="AL35" i="18"/>
  <c r="AQ35" i="18"/>
  <c r="J92" i="18"/>
  <c r="AL56" i="8"/>
  <c r="J114" i="8"/>
  <c r="AL57" i="8"/>
  <c r="AF45" i="16"/>
  <c r="AC45" i="16"/>
  <c r="AG45" i="16"/>
  <c r="AG35" i="16"/>
  <c r="AC35" i="16"/>
  <c r="AF35" i="16"/>
  <c r="AI34" i="16"/>
  <c r="J92" i="16"/>
  <c r="AC30" i="16"/>
  <c r="J87" i="16"/>
  <c r="J84" i="9"/>
  <c r="D29" i="9"/>
  <c r="B29" i="9" s="1"/>
  <c r="BH28" i="14"/>
  <c r="BD28" i="14"/>
  <c r="BD44" i="14"/>
  <c r="J101" i="14"/>
  <c r="J105" i="14"/>
  <c r="BD48" i="14"/>
  <c r="BJ43" i="14"/>
  <c r="J100" i="14"/>
  <c r="BJ38" i="14"/>
  <c r="J95" i="14"/>
  <c r="J100" i="15"/>
  <c r="BD29" i="12"/>
  <c r="BH43" i="12"/>
  <c r="BL42" i="12"/>
  <c r="J44" i="12"/>
  <c r="BJ44" i="12" s="1"/>
  <c r="J56" i="12"/>
  <c r="J108" i="12"/>
  <c r="BD51" i="12"/>
  <c r="J39" i="12"/>
  <c r="J34" i="12"/>
  <c r="J91" i="12" s="1"/>
  <c r="J30" i="12"/>
  <c r="J87" i="12" s="1"/>
  <c r="J100" i="10"/>
  <c r="J112" i="10"/>
  <c r="D45" i="10"/>
  <c r="BD55" i="10"/>
  <c r="D57" i="10"/>
  <c r="J56" i="10"/>
  <c r="BD56" i="10" s="1"/>
  <c r="D40" i="10"/>
  <c r="D35" i="10"/>
  <c r="BD27" i="10"/>
  <c r="J84" i="10"/>
  <c r="J85" i="10"/>
  <c r="D30" i="10"/>
  <c r="BH43" i="13"/>
  <c r="D45" i="13"/>
  <c r="J45" i="13" s="1"/>
  <c r="J57" i="13"/>
  <c r="J100" i="13"/>
  <c r="J105" i="13"/>
  <c r="BD48" i="13"/>
  <c r="J44" i="13"/>
  <c r="J96" i="13"/>
  <c r="J91" i="13"/>
  <c r="D35" i="13"/>
  <c r="J85" i="13"/>
  <c r="D30" i="13"/>
  <c r="J90" i="11"/>
  <c r="J105" i="11"/>
  <c r="BD48" i="11"/>
  <c r="J34" i="11"/>
  <c r="BD34" i="11" s="1"/>
  <c r="J85" i="11"/>
  <c r="J113" i="2"/>
  <c r="Q60" i="15"/>
  <c r="Q60" i="14"/>
  <c r="S61" i="14"/>
  <c r="S61" i="15"/>
  <c r="P61" i="15"/>
  <c r="P61" i="14"/>
  <c r="W61" i="13"/>
  <c r="W61" i="12"/>
  <c r="X60" i="13"/>
  <c r="X60" i="12"/>
  <c r="U61" i="12"/>
  <c r="U61" i="13"/>
  <c r="V61" i="13"/>
  <c r="V61" i="12"/>
  <c r="AK61" i="9"/>
  <c r="AK61" i="11"/>
  <c r="AK61" i="10"/>
  <c r="AL61" i="9"/>
  <c r="AL61" i="11"/>
  <c r="AL61" i="10"/>
  <c r="AN61" i="9"/>
  <c r="AN61" i="11"/>
  <c r="AN61" i="10"/>
  <c r="AM56" i="9"/>
  <c r="AM56" i="11"/>
  <c r="AM56" i="10"/>
  <c r="AJ56" i="9"/>
  <c r="AJ56" i="11"/>
  <c r="AJ56" i="10"/>
  <c r="K61" i="9"/>
  <c r="K61" i="11"/>
  <c r="K61" i="10"/>
  <c r="L61" i="9"/>
  <c r="L61" i="11"/>
  <c r="L61" i="10"/>
  <c r="M61" i="9"/>
  <c r="M61" i="10"/>
  <c r="M61" i="11"/>
  <c r="O60" i="9"/>
  <c r="O60" i="10"/>
  <c r="O60" i="11"/>
  <c r="N61" i="9"/>
  <c r="N61" i="10"/>
  <c r="N61" i="11"/>
  <c r="AG25" i="16"/>
  <c r="J82" i="16"/>
  <c r="J82" i="13"/>
  <c r="J81" i="13"/>
  <c r="J82" i="12"/>
  <c r="J81" i="12"/>
  <c r="BE23" i="11"/>
  <c r="B57" i="4"/>
  <c r="J57" i="15"/>
  <c r="J101" i="15"/>
  <c r="BI23" i="15"/>
  <c r="J80" i="15"/>
  <c r="J86" i="15"/>
  <c r="J92" i="15"/>
  <c r="BD48" i="15"/>
  <c r="J105" i="15"/>
  <c r="J96" i="15"/>
  <c r="BD30" i="15"/>
  <c r="AL56" i="5"/>
  <c r="B57" i="5"/>
  <c r="J115" i="18"/>
  <c r="AL57" i="18"/>
  <c r="B58" i="17"/>
  <c r="BD57" i="6"/>
  <c r="K58" i="6"/>
  <c r="AX47" i="2"/>
  <c r="AX48" i="2" s="1"/>
  <c r="AX49" i="2" s="1"/>
  <c r="AX50" i="2" s="1"/>
  <c r="AX52" i="2" s="1"/>
  <c r="AX53" i="2" s="1"/>
  <c r="AX54" i="2" s="1"/>
  <c r="AX55" i="2" s="1"/>
  <c r="AX57" i="2" s="1"/>
  <c r="AX58" i="2" s="1"/>
  <c r="AX59" i="2" s="1"/>
  <c r="AX60" i="2" s="1"/>
  <c r="AX63" i="2" s="1"/>
  <c r="K58" i="2"/>
  <c r="BD56" i="2"/>
  <c r="BJ23" i="14"/>
  <c r="BG23" i="14"/>
  <c r="BI23" i="14"/>
  <c r="AI24" i="16"/>
  <c r="BK23" i="15"/>
  <c r="BK23" i="14"/>
  <c r="BD23" i="14"/>
  <c r="BD23" i="13"/>
  <c r="BH23" i="13"/>
  <c r="BI23" i="13"/>
  <c r="BJ23" i="13"/>
  <c r="BG23" i="13"/>
  <c r="AC25" i="16"/>
  <c r="AF25" i="16"/>
  <c r="BH23" i="15"/>
  <c r="BJ23" i="15"/>
  <c r="BD23" i="15"/>
  <c r="J45" i="14"/>
  <c r="J102" i="14" s="1"/>
  <c r="J34" i="14"/>
  <c r="J39" i="14"/>
  <c r="J24" i="9"/>
  <c r="J81" i="9" s="1"/>
  <c r="BD38" i="14"/>
  <c r="BK23" i="12"/>
  <c r="BL23" i="12" s="1"/>
  <c r="BH38" i="14"/>
  <c r="J85" i="9"/>
  <c r="J43" i="9"/>
  <c r="J100" i="9" s="1"/>
  <c r="BE38" i="13"/>
  <c r="BG44" i="14"/>
  <c r="BD43" i="14"/>
  <c r="BL22" i="12"/>
  <c r="BB25" i="17"/>
  <c r="AR40" i="18"/>
  <c r="AQ45" i="18"/>
  <c r="AO45" i="18"/>
  <c r="AP45" i="18"/>
  <c r="BB45" i="17"/>
  <c r="AF30" i="16"/>
  <c r="AI30" i="16" s="1"/>
  <c r="BD43" i="15"/>
  <c r="BK43" i="13"/>
  <c r="BI43" i="13"/>
  <c r="BJ43" i="13"/>
  <c r="BG43" i="13"/>
  <c r="BL42" i="13"/>
  <c r="BL22" i="13"/>
  <c r="BH28" i="13"/>
  <c r="BI28" i="13"/>
  <c r="BD28" i="13"/>
  <c r="J29" i="13"/>
  <c r="BI29" i="13" s="1"/>
  <c r="BJ43" i="15"/>
  <c r="BG43" i="15"/>
  <c r="BH32" i="15"/>
  <c r="BJ28" i="15"/>
  <c r="BI28" i="15"/>
  <c r="BE26" i="15"/>
  <c r="BH44" i="15"/>
  <c r="BJ44" i="14"/>
  <c r="BH44" i="14"/>
  <c r="BG43" i="14"/>
  <c r="BH43" i="14"/>
  <c r="BE26" i="14"/>
  <c r="BK28" i="14"/>
  <c r="BE25" i="14"/>
  <c r="BI28" i="14"/>
  <c r="BH32" i="14"/>
  <c r="BJ32" i="14"/>
  <c r="J40" i="13"/>
  <c r="BH40" i="13" s="1"/>
  <c r="BL37" i="13"/>
  <c r="BI39" i="13"/>
  <c r="BD39" i="13"/>
  <c r="BJ39" i="13"/>
  <c r="BL38" i="13"/>
  <c r="BI32" i="13"/>
  <c r="BJ33" i="13"/>
  <c r="BD24" i="13"/>
  <c r="BE43" i="13"/>
  <c r="BK23" i="13"/>
  <c r="BD34" i="13"/>
  <c r="BK44" i="13"/>
  <c r="BK26" i="13"/>
  <c r="BG26" i="13"/>
  <c r="BG39" i="13"/>
  <c r="BE39" i="13"/>
  <c r="BL37" i="12"/>
  <c r="BL38" i="12"/>
  <c r="BI28" i="12"/>
  <c r="BH28" i="12"/>
  <c r="BJ28" i="12"/>
  <c r="BE43" i="12"/>
  <c r="BE38" i="12"/>
  <c r="J43" i="11"/>
  <c r="J100" i="11" s="1"/>
  <c r="J38" i="11"/>
  <c r="J95" i="11" s="1"/>
  <c r="BD42" i="11"/>
  <c r="J29" i="11"/>
  <c r="BD29" i="11" s="1"/>
  <c r="BD37" i="11"/>
  <c r="J35" i="11"/>
  <c r="BD35" i="11" s="1"/>
  <c r="BD37" i="10"/>
  <c r="BD43" i="10"/>
  <c r="J33" i="10"/>
  <c r="BD33" i="10" s="1"/>
  <c r="BD42" i="10"/>
  <c r="J44" i="10"/>
  <c r="BE23" i="10"/>
  <c r="J34" i="10"/>
  <c r="BD34" i="10" s="1"/>
  <c r="J29" i="10"/>
  <c r="BD29" i="10" s="1"/>
  <c r="J38" i="10"/>
  <c r="J95" i="10" s="1"/>
  <c r="BL46" i="9"/>
  <c r="BL41" i="9"/>
  <c r="BL36" i="9"/>
  <c r="BD32" i="9"/>
  <c r="BJ22" i="9"/>
  <c r="BD28" i="9"/>
  <c r="BH22" i="9"/>
  <c r="BK22" i="9"/>
  <c r="BI22" i="9"/>
  <c r="B44" i="9"/>
  <c r="B39" i="9"/>
  <c r="J38" i="9"/>
  <c r="J95" i="9" s="1"/>
  <c r="BI23" i="9"/>
  <c r="BD22" i="9"/>
  <c r="BG22" i="9"/>
  <c r="BD27" i="9"/>
  <c r="BE22" i="9"/>
  <c r="Y43" i="2"/>
  <c r="Y42" i="2"/>
  <c r="Y38" i="2"/>
  <c r="Y37" i="2"/>
  <c r="J46" i="1"/>
  <c r="J103" i="1" s="1"/>
  <c r="J41" i="1"/>
  <c r="J98" i="1" s="1"/>
  <c r="J36" i="1"/>
  <c r="J93" i="1" s="1"/>
  <c r="J83" i="1"/>
  <c r="AX46" i="6"/>
  <c r="AX47" i="6" s="1"/>
  <c r="AX48" i="6" s="1"/>
  <c r="AX49" i="6" s="1"/>
  <c r="AX50" i="6" s="1"/>
  <c r="AX51" i="6" s="1"/>
  <c r="AX52" i="6" s="1"/>
  <c r="AX53" i="6" s="1"/>
  <c r="AX54" i="6" s="1"/>
  <c r="AX55" i="6" s="1"/>
  <c r="AX56" i="6" s="1"/>
  <c r="AX57" i="6" s="1"/>
  <c r="AX58" i="6" s="1"/>
  <c r="AX59" i="6" s="1"/>
  <c r="AX60" i="6" s="1"/>
  <c r="AX61" i="6" s="1"/>
  <c r="AX41" i="6"/>
  <c r="AX36" i="6"/>
  <c r="AT25" i="1"/>
  <c r="AP43" i="1"/>
  <c r="AP44" i="1" s="1"/>
  <c r="AP45" i="1" s="1"/>
  <c r="AO43" i="1"/>
  <c r="AR42" i="1"/>
  <c r="AR43" i="1" s="1"/>
  <c r="AR44" i="1" s="1"/>
  <c r="AR45" i="1" s="1"/>
  <c r="AQ42" i="1"/>
  <c r="AQ43" i="1" s="1"/>
  <c r="AQ44" i="1" s="1"/>
  <c r="AQ45" i="1" s="1"/>
  <c r="AP42" i="1"/>
  <c r="AO42" i="1"/>
  <c r="AQ38" i="1"/>
  <c r="AQ39" i="1" s="1"/>
  <c r="AQ40" i="1" s="1"/>
  <c r="AP38" i="1"/>
  <c r="AP39" i="1" s="1"/>
  <c r="AP40" i="1" s="1"/>
  <c r="AO38" i="1"/>
  <c r="AO39" i="1" s="1"/>
  <c r="AO40" i="1" s="1"/>
  <c r="AR37" i="1"/>
  <c r="AR38" i="1" s="1"/>
  <c r="AR39" i="1" s="1"/>
  <c r="AR40" i="1" s="1"/>
  <c r="AQ37" i="1"/>
  <c r="AP37" i="1"/>
  <c r="AO37" i="1"/>
  <c r="AR33" i="1"/>
  <c r="AR34" i="1" s="1"/>
  <c r="AR35" i="1" s="1"/>
  <c r="AQ33" i="1"/>
  <c r="AQ34" i="1" s="1"/>
  <c r="AQ35" i="1" s="1"/>
  <c r="AP33" i="1"/>
  <c r="AP34" i="1" s="1"/>
  <c r="AP35" i="1" s="1"/>
  <c r="AO33" i="1"/>
  <c r="AO34" i="1" s="1"/>
  <c r="AO35" i="1" s="1"/>
  <c r="AR32" i="1"/>
  <c r="AQ32" i="1"/>
  <c r="AP32" i="1"/>
  <c r="AO32" i="1"/>
  <c r="AQ28" i="1"/>
  <c r="AQ29" i="1" s="1"/>
  <c r="AQ30" i="1" s="1"/>
  <c r="AP28" i="1"/>
  <c r="AP29" i="1" s="1"/>
  <c r="AP30" i="1" s="1"/>
  <c r="AO28" i="1"/>
  <c r="AO29" i="1" s="1"/>
  <c r="AO30" i="1" s="1"/>
  <c r="AR27" i="1"/>
  <c r="AR28" i="1" s="1"/>
  <c r="AR29" i="1" s="1"/>
  <c r="AR30" i="1" s="1"/>
  <c r="AQ27" i="1"/>
  <c r="AP27" i="1"/>
  <c r="AO27" i="1"/>
  <c r="AS46" i="1"/>
  <c r="AS41" i="1"/>
  <c r="AS36" i="1"/>
  <c r="AS31" i="1"/>
  <c r="AS37" i="1"/>
  <c r="AM42" i="1"/>
  <c r="AL42" i="1"/>
  <c r="AL43" i="1" s="1"/>
  <c r="AL44" i="1" s="1"/>
  <c r="AL45" i="1" s="1"/>
  <c r="AK42" i="1"/>
  <c r="AK43" i="1" s="1"/>
  <c r="AK44" i="1" s="1"/>
  <c r="AK45" i="1" s="1"/>
  <c r="AJ42" i="1"/>
  <c r="AM37" i="1"/>
  <c r="AM38" i="1" s="1"/>
  <c r="AM39" i="1" s="1"/>
  <c r="AM40" i="1" s="1"/>
  <c r="AL37" i="1"/>
  <c r="AL38" i="1" s="1"/>
  <c r="AL39" i="1" s="1"/>
  <c r="AL40" i="1" s="1"/>
  <c r="AK37" i="1"/>
  <c r="AK38" i="1" s="1"/>
  <c r="AK39" i="1" s="1"/>
  <c r="AK40" i="1" s="1"/>
  <c r="AJ37" i="1"/>
  <c r="AJ38" i="1" s="1"/>
  <c r="AM32" i="1"/>
  <c r="AM33" i="1" s="1"/>
  <c r="AM34" i="1" s="1"/>
  <c r="AM35" i="1" s="1"/>
  <c r="AL32" i="1"/>
  <c r="AL33" i="1" s="1"/>
  <c r="AL34" i="1" s="1"/>
  <c r="AL35" i="1" s="1"/>
  <c r="AK32" i="1"/>
  <c r="AK33" i="1" s="1"/>
  <c r="AK34" i="1" s="1"/>
  <c r="AK35" i="1" s="1"/>
  <c r="AJ32" i="1"/>
  <c r="AJ33" i="1" s="1"/>
  <c r="AJ34" i="1" s="1"/>
  <c r="AJ35" i="1" s="1"/>
  <c r="AM27" i="1"/>
  <c r="AM28" i="1" s="1"/>
  <c r="AM29" i="1" s="1"/>
  <c r="AM30" i="1" s="1"/>
  <c r="AL27" i="1"/>
  <c r="AL28" i="1" s="1"/>
  <c r="AL29" i="1" s="1"/>
  <c r="AL30" i="1" s="1"/>
  <c r="AK27" i="1"/>
  <c r="AK28" i="1" s="1"/>
  <c r="AK29" i="1" s="1"/>
  <c r="AK30" i="1" s="1"/>
  <c r="X42" i="1"/>
  <c r="W42" i="1"/>
  <c r="V42" i="1"/>
  <c r="U42" i="1"/>
  <c r="X37" i="1"/>
  <c r="W37" i="1"/>
  <c r="V37" i="1"/>
  <c r="U37" i="1"/>
  <c r="X32" i="1"/>
  <c r="X33" i="1" s="1"/>
  <c r="X34" i="1" s="1"/>
  <c r="X35" i="1" s="1"/>
  <c r="W32" i="1"/>
  <c r="W33" i="1" s="1"/>
  <c r="W34" i="1" s="1"/>
  <c r="W35" i="1" s="1"/>
  <c r="V32" i="1"/>
  <c r="V33" i="1" s="1"/>
  <c r="V34" i="1" s="1"/>
  <c r="V35" i="1" s="1"/>
  <c r="U32" i="1"/>
  <c r="U33" i="1" s="1"/>
  <c r="U34" i="1" s="1"/>
  <c r="U35" i="1" s="1"/>
  <c r="X27" i="1"/>
  <c r="X28" i="1" s="1"/>
  <c r="X29" i="1" s="1"/>
  <c r="X30" i="1" s="1"/>
  <c r="W27" i="1"/>
  <c r="W28" i="1" s="1"/>
  <c r="W29" i="1" s="1"/>
  <c r="W30" i="1" s="1"/>
  <c r="V27" i="1"/>
  <c r="V28" i="1" s="1"/>
  <c r="V29" i="1" s="1"/>
  <c r="V30" i="1" s="1"/>
  <c r="U27" i="1"/>
  <c r="U28" i="1" s="1"/>
  <c r="U29" i="1" s="1"/>
  <c r="U30" i="1" s="1"/>
  <c r="AN25" i="13" l="1"/>
  <c r="AN25" i="12"/>
  <c r="AX25" i="13"/>
  <c r="AX25" i="12"/>
  <c r="AX25" i="1"/>
  <c r="AT25" i="24"/>
  <c r="AT25" i="25"/>
  <c r="AT25" i="9"/>
  <c r="D35" i="9"/>
  <c r="B35" i="9" s="1"/>
  <c r="B34" i="9"/>
  <c r="J91" i="9" s="1"/>
  <c r="BL43" i="12"/>
  <c r="BB35" i="17"/>
  <c r="J91" i="11"/>
  <c r="BB30" i="17"/>
  <c r="J108" i="17"/>
  <c r="AU51" i="17"/>
  <c r="D58" i="5"/>
  <c r="J114" i="5"/>
  <c r="AR35" i="18"/>
  <c r="J115" i="8"/>
  <c r="AI25" i="16"/>
  <c r="AI35" i="16"/>
  <c r="AI45" i="16"/>
  <c r="BD25" i="12"/>
  <c r="BD33" i="9"/>
  <c r="J90" i="9"/>
  <c r="D30" i="9"/>
  <c r="B30" i="9" s="1"/>
  <c r="J86" i="9"/>
  <c r="BG39" i="14"/>
  <c r="J96" i="14"/>
  <c r="J106" i="14"/>
  <c r="BD49" i="14"/>
  <c r="BD34" i="14"/>
  <c r="J91" i="14"/>
  <c r="J29" i="14"/>
  <c r="BH29" i="14" s="1"/>
  <c r="BG44" i="15"/>
  <c r="BD44" i="15"/>
  <c r="BG39" i="15"/>
  <c r="BJ44" i="15"/>
  <c r="BD35" i="15"/>
  <c r="BD39" i="15"/>
  <c r="BJ39" i="15"/>
  <c r="BH39" i="15"/>
  <c r="BK44" i="12"/>
  <c r="BD30" i="12"/>
  <c r="J45" i="12"/>
  <c r="BD45" i="12" s="1"/>
  <c r="BD52" i="12"/>
  <c r="J109" i="12"/>
  <c r="BG44" i="12"/>
  <c r="BD44" i="12"/>
  <c r="BI44" i="12"/>
  <c r="J57" i="12"/>
  <c r="J101" i="12"/>
  <c r="BH44" i="12"/>
  <c r="BH39" i="12"/>
  <c r="BI39" i="12"/>
  <c r="BJ39" i="12"/>
  <c r="BD39" i="12"/>
  <c r="BG39" i="12"/>
  <c r="BK39" i="12"/>
  <c r="BD34" i="12"/>
  <c r="J96" i="12"/>
  <c r="J40" i="12"/>
  <c r="BK40" i="12" s="1"/>
  <c r="J35" i="12"/>
  <c r="BD35" i="12" s="1"/>
  <c r="D58" i="10"/>
  <c r="J57" i="10"/>
  <c r="BD57" i="10" s="1"/>
  <c r="J101" i="10"/>
  <c r="J113" i="10"/>
  <c r="J91" i="10"/>
  <c r="J90" i="10"/>
  <c r="J86" i="10"/>
  <c r="BI45" i="13"/>
  <c r="BH45" i="13"/>
  <c r="BJ45" i="13"/>
  <c r="BG45" i="13"/>
  <c r="BD45" i="13"/>
  <c r="J58" i="13"/>
  <c r="J106" i="13"/>
  <c r="BD49" i="13"/>
  <c r="BG44" i="13"/>
  <c r="BD44" i="13"/>
  <c r="BH44" i="13"/>
  <c r="BJ44" i="13"/>
  <c r="BI44" i="13"/>
  <c r="J101" i="13"/>
  <c r="J102" i="13"/>
  <c r="J97" i="13"/>
  <c r="J86" i="13"/>
  <c r="J106" i="11"/>
  <c r="BD49" i="11"/>
  <c r="J92" i="11"/>
  <c r="J86" i="11"/>
  <c r="J114" i="2"/>
  <c r="V38" i="1"/>
  <c r="V37" i="9"/>
  <c r="V37" i="11"/>
  <c r="BH37" i="11" s="1"/>
  <c r="V37" i="10"/>
  <c r="BH37" i="10" s="1"/>
  <c r="W38" i="1"/>
  <c r="W37" i="9"/>
  <c r="W37" i="11"/>
  <c r="BI37" i="11" s="1"/>
  <c r="W37" i="10"/>
  <c r="BI37" i="10" s="1"/>
  <c r="X38" i="1"/>
  <c r="X37" i="9"/>
  <c r="BJ37" i="9" s="1"/>
  <c r="X37" i="11"/>
  <c r="BJ37" i="11" s="1"/>
  <c r="X37" i="10"/>
  <c r="BJ37" i="10" s="1"/>
  <c r="X43" i="1"/>
  <c r="X42" i="9"/>
  <c r="X42" i="11"/>
  <c r="X42" i="10"/>
  <c r="V43" i="1"/>
  <c r="V42" i="9"/>
  <c r="V42" i="11"/>
  <c r="V42" i="10"/>
  <c r="W43" i="1"/>
  <c r="W42" i="9"/>
  <c r="W42" i="11"/>
  <c r="W42" i="10"/>
  <c r="U38" i="1"/>
  <c r="U37" i="9"/>
  <c r="U37" i="11"/>
  <c r="U37" i="10"/>
  <c r="U43" i="1"/>
  <c r="U42" i="9"/>
  <c r="BG42" i="9" s="1"/>
  <c r="U42" i="11"/>
  <c r="U42" i="10"/>
  <c r="Q61" i="14"/>
  <c r="Q61" i="15"/>
  <c r="Y48" i="13"/>
  <c r="BE48" i="13" s="1"/>
  <c r="Y48" i="12"/>
  <c r="BE48" i="12" s="1"/>
  <c r="X61" i="12"/>
  <c r="X61" i="13"/>
  <c r="AM43" i="1"/>
  <c r="AM42" i="9"/>
  <c r="AM42" i="11"/>
  <c r="AM42" i="10"/>
  <c r="AM57" i="9"/>
  <c r="AM57" i="11"/>
  <c r="AM57" i="10"/>
  <c r="AJ43" i="1"/>
  <c r="AJ42" i="9"/>
  <c r="AJ42" i="11"/>
  <c r="AJ42" i="10"/>
  <c r="AJ57" i="9"/>
  <c r="AJ57" i="11"/>
  <c r="AJ57" i="10"/>
  <c r="O63" i="1"/>
  <c r="O61" i="9"/>
  <c r="O63" i="9" s="1"/>
  <c r="O61" i="11"/>
  <c r="O61" i="10"/>
  <c r="O63" i="10" s="1"/>
  <c r="J25" i="9"/>
  <c r="J82" i="9" s="1"/>
  <c r="BL23" i="14"/>
  <c r="BD24" i="12"/>
  <c r="AT25" i="11"/>
  <c r="AT25" i="10"/>
  <c r="B58" i="4"/>
  <c r="J102" i="15"/>
  <c r="BH30" i="15"/>
  <c r="BK29" i="15"/>
  <c r="J106" i="15"/>
  <c r="BD49" i="15"/>
  <c r="J87" i="15"/>
  <c r="BK30" i="15"/>
  <c r="J58" i="15"/>
  <c r="BD29" i="15"/>
  <c r="BH29" i="15"/>
  <c r="J97" i="15"/>
  <c r="AL57" i="5"/>
  <c r="B58" i="5"/>
  <c r="J116" i="18"/>
  <c r="AL58" i="18"/>
  <c r="B59" i="17"/>
  <c r="K59" i="6"/>
  <c r="BD58" i="6"/>
  <c r="K59" i="2"/>
  <c r="BD57" i="2"/>
  <c r="BK39" i="13"/>
  <c r="BL39" i="13" s="1"/>
  <c r="BL43" i="13"/>
  <c r="BE44" i="12"/>
  <c r="BL23" i="15"/>
  <c r="BL23" i="13"/>
  <c r="BG45" i="14"/>
  <c r="BJ45" i="14"/>
  <c r="BD45" i="14"/>
  <c r="BH45" i="14"/>
  <c r="BJ29" i="14"/>
  <c r="J30" i="14"/>
  <c r="BD34" i="9"/>
  <c r="J39" i="9"/>
  <c r="J96" i="9" s="1"/>
  <c r="J35" i="13"/>
  <c r="BD35" i="13" s="1"/>
  <c r="J35" i="14"/>
  <c r="J92" i="14" s="1"/>
  <c r="BD39" i="14"/>
  <c r="BJ39" i="14"/>
  <c r="BH39" i="14"/>
  <c r="AR45" i="18"/>
  <c r="BH29" i="13"/>
  <c r="BD29" i="13"/>
  <c r="BJ29" i="13"/>
  <c r="J30" i="13"/>
  <c r="BH30" i="13" s="1"/>
  <c r="BJ40" i="13"/>
  <c r="BD40" i="13"/>
  <c r="BH45" i="15"/>
  <c r="BG45" i="15"/>
  <c r="BD45" i="15"/>
  <c r="BK31" i="15"/>
  <c r="BE27" i="15"/>
  <c r="BI29" i="15"/>
  <c r="BJ29" i="15"/>
  <c r="BH33" i="15"/>
  <c r="BJ33" i="14"/>
  <c r="BH33" i="14"/>
  <c r="BE27" i="14"/>
  <c r="BI40" i="13"/>
  <c r="BK40" i="13"/>
  <c r="BE40" i="13"/>
  <c r="BK27" i="13"/>
  <c r="BG27" i="13"/>
  <c r="BD25" i="13"/>
  <c r="BI33" i="13"/>
  <c r="BL26" i="13"/>
  <c r="BE44" i="13"/>
  <c r="BJ35" i="13"/>
  <c r="BJ34" i="13"/>
  <c r="BG40" i="13"/>
  <c r="BE26" i="13"/>
  <c r="BK45" i="13"/>
  <c r="BE45" i="13"/>
  <c r="BH29" i="12"/>
  <c r="BG26" i="12"/>
  <c r="BK26" i="12"/>
  <c r="BJ29" i="12"/>
  <c r="BI29" i="12"/>
  <c r="BE39" i="12"/>
  <c r="J44" i="11"/>
  <c r="J101" i="11" s="1"/>
  <c r="BD43" i="11"/>
  <c r="BD38" i="11"/>
  <c r="J39" i="11"/>
  <c r="J96" i="11" s="1"/>
  <c r="J30" i="11"/>
  <c r="BD30" i="11" s="1"/>
  <c r="BD44" i="10"/>
  <c r="J30" i="10"/>
  <c r="J39" i="10"/>
  <c r="J96" i="10" s="1"/>
  <c r="J35" i="10"/>
  <c r="BD35" i="10" s="1"/>
  <c r="J40" i="10"/>
  <c r="BD40" i="10" s="1"/>
  <c r="BD38" i="10"/>
  <c r="BD42" i="9"/>
  <c r="BI37" i="9"/>
  <c r="BH37" i="9"/>
  <c r="BG37" i="9"/>
  <c r="BD37" i="9"/>
  <c r="BD23" i="9"/>
  <c r="BJ23" i="9"/>
  <c r="BD24" i="9"/>
  <c r="BG23" i="9"/>
  <c r="BH23" i="9"/>
  <c r="BK23" i="9"/>
  <c r="B40" i="9"/>
  <c r="BL22" i="9"/>
  <c r="BD29" i="9"/>
  <c r="BD43" i="9"/>
  <c r="J92" i="9"/>
  <c r="BE23" i="9"/>
  <c r="B45" i="9"/>
  <c r="J44" i="9"/>
  <c r="J101" i="9" s="1"/>
  <c r="Y45" i="2"/>
  <c r="Y44" i="2"/>
  <c r="Y39" i="2"/>
  <c r="Y40" i="2"/>
  <c r="AS43" i="1"/>
  <c r="AS42" i="1"/>
  <c r="AO44" i="1"/>
  <c r="AS40" i="1"/>
  <c r="AS38" i="1"/>
  <c r="AS39" i="1"/>
  <c r="AN43" i="1"/>
  <c r="AN42" i="1"/>
  <c r="AN38" i="1"/>
  <c r="AN37" i="1"/>
  <c r="AJ39" i="1"/>
  <c r="AN32" i="1"/>
  <c r="AX46" i="1"/>
  <c r="AX41" i="1"/>
  <c r="AX36" i="1"/>
  <c r="AX25" i="24" l="1"/>
  <c r="AX25" i="25"/>
  <c r="AX25" i="9"/>
  <c r="BD35" i="14"/>
  <c r="J109" i="17"/>
  <c r="AU52" i="17"/>
  <c r="D59" i="5"/>
  <c r="J115" i="5"/>
  <c r="AL58" i="8"/>
  <c r="J116" i="8"/>
  <c r="AL59" i="8"/>
  <c r="J87" i="9"/>
  <c r="BK29" i="14"/>
  <c r="BD29" i="14"/>
  <c r="BI29" i="14"/>
  <c r="J107" i="14"/>
  <c r="BD50" i="14"/>
  <c r="J86" i="14"/>
  <c r="BD30" i="14"/>
  <c r="BJ30" i="14"/>
  <c r="J87" i="14"/>
  <c r="BJ40" i="15"/>
  <c r="BH40" i="15"/>
  <c r="BG40" i="15"/>
  <c r="BD40" i="15"/>
  <c r="BG40" i="12"/>
  <c r="BL44" i="12"/>
  <c r="BL39" i="12"/>
  <c r="BK45" i="12"/>
  <c r="J58" i="12"/>
  <c r="BG45" i="12"/>
  <c r="BI45" i="12"/>
  <c r="BJ45" i="12"/>
  <c r="BH45" i="12"/>
  <c r="J110" i="12"/>
  <c r="BD53" i="12"/>
  <c r="J102" i="12"/>
  <c r="BD40" i="12"/>
  <c r="BI40" i="12"/>
  <c r="BJ40" i="12"/>
  <c r="BH40" i="12"/>
  <c r="J97" i="12"/>
  <c r="J92" i="12"/>
  <c r="J114" i="10"/>
  <c r="D59" i="10"/>
  <c r="J58" i="10"/>
  <c r="BD58" i="10" s="1"/>
  <c r="J97" i="10"/>
  <c r="J92" i="10"/>
  <c r="J87" i="10"/>
  <c r="BL45" i="13"/>
  <c r="BL44" i="13"/>
  <c r="J59" i="13"/>
  <c r="J107" i="13"/>
  <c r="BD50" i="13"/>
  <c r="J92" i="13"/>
  <c r="J87" i="13"/>
  <c r="J40" i="11"/>
  <c r="J97" i="11" s="1"/>
  <c r="J107" i="11"/>
  <c r="BD50" i="11"/>
  <c r="J87" i="11"/>
  <c r="J115" i="2"/>
  <c r="BG42" i="10"/>
  <c r="BG37" i="11"/>
  <c r="BG42" i="11"/>
  <c r="U44" i="1"/>
  <c r="U43" i="9"/>
  <c r="U43" i="11"/>
  <c r="U43" i="10"/>
  <c r="U39" i="1"/>
  <c r="U38" i="9"/>
  <c r="U38" i="11"/>
  <c r="U38" i="10"/>
  <c r="BG37" i="10"/>
  <c r="W44" i="1"/>
  <c r="W43" i="9"/>
  <c r="W43" i="11"/>
  <c r="W43" i="10"/>
  <c r="V44" i="1"/>
  <c r="V43" i="9"/>
  <c r="V43" i="11"/>
  <c r="V43" i="10"/>
  <c r="X44" i="1"/>
  <c r="X43" i="9"/>
  <c r="X43" i="11"/>
  <c r="X43" i="10"/>
  <c r="X39" i="1"/>
  <c r="X38" i="9"/>
  <c r="X38" i="11"/>
  <c r="BJ38" i="11" s="1"/>
  <c r="X38" i="10"/>
  <c r="BJ38" i="10" s="1"/>
  <c r="W39" i="1"/>
  <c r="W38" i="9"/>
  <c r="BI38" i="9" s="1"/>
  <c r="W38" i="11"/>
  <c r="BI38" i="11" s="1"/>
  <c r="W38" i="10"/>
  <c r="BI38" i="10" s="1"/>
  <c r="V39" i="1"/>
  <c r="V38" i="9"/>
  <c r="V38" i="11"/>
  <c r="BH38" i="11" s="1"/>
  <c r="V38" i="10"/>
  <c r="BH38" i="10" s="1"/>
  <c r="Y49" i="13"/>
  <c r="BE49" i="13" s="1"/>
  <c r="Y49" i="12"/>
  <c r="BE49" i="12" s="1"/>
  <c r="AM58" i="9"/>
  <c r="AM58" i="11"/>
  <c r="AM58" i="10"/>
  <c r="AM44" i="1"/>
  <c r="AM43" i="9"/>
  <c r="AM43" i="11"/>
  <c r="AM43" i="10"/>
  <c r="AN43" i="9"/>
  <c r="AN43" i="11"/>
  <c r="AN43" i="10"/>
  <c r="AN42" i="9"/>
  <c r="AN42" i="11"/>
  <c r="AN42" i="10"/>
  <c r="AJ58" i="9"/>
  <c r="AJ58" i="11"/>
  <c r="AJ58" i="10"/>
  <c r="AJ44" i="1"/>
  <c r="AJ43" i="9"/>
  <c r="AJ43" i="11"/>
  <c r="AJ43" i="10"/>
  <c r="B59" i="4"/>
  <c r="J59" i="15"/>
  <c r="J107" i="15"/>
  <c r="BD50" i="15"/>
  <c r="BJ45" i="15"/>
  <c r="B59" i="5"/>
  <c r="AL58" i="5"/>
  <c r="AL59" i="18"/>
  <c r="J117" i="18"/>
  <c r="B60" i="17"/>
  <c r="K60" i="6"/>
  <c r="BD59" i="6"/>
  <c r="BD58" i="2"/>
  <c r="K60" i="2"/>
  <c r="BE27" i="13"/>
  <c r="BH30" i="14"/>
  <c r="J40" i="14"/>
  <c r="BE45" i="12"/>
  <c r="BE26" i="12"/>
  <c r="BG40" i="14"/>
  <c r="BD30" i="13"/>
  <c r="BI30" i="13"/>
  <c r="BJ30" i="13"/>
  <c r="BJ30" i="15"/>
  <c r="BH35" i="15"/>
  <c r="BH34" i="15"/>
  <c r="BI30" i="15"/>
  <c r="BG28" i="15"/>
  <c r="BL28" i="15" s="1"/>
  <c r="BE28" i="15"/>
  <c r="BK32" i="15"/>
  <c r="BK30" i="14"/>
  <c r="BI30" i="14"/>
  <c r="BG28" i="14"/>
  <c r="BL28" i="14" s="1"/>
  <c r="BE28" i="14"/>
  <c r="BJ35" i="14"/>
  <c r="BJ34" i="14"/>
  <c r="BH35" i="14"/>
  <c r="BH34" i="14"/>
  <c r="BL40" i="13"/>
  <c r="BI35" i="13"/>
  <c r="BI34" i="13"/>
  <c r="BH31" i="13"/>
  <c r="BL27" i="13"/>
  <c r="BK28" i="13"/>
  <c r="BG28" i="13"/>
  <c r="BL26" i="12"/>
  <c r="BI30" i="12"/>
  <c r="BJ30" i="12"/>
  <c r="BE40" i="12"/>
  <c r="BH30" i="12"/>
  <c r="BD44" i="11"/>
  <c r="BD39" i="11"/>
  <c r="BD40" i="11"/>
  <c r="J45" i="11"/>
  <c r="BD45" i="11" s="1"/>
  <c r="J45" i="10"/>
  <c r="J102" i="10" s="1"/>
  <c r="BD39" i="10"/>
  <c r="BD30" i="10"/>
  <c r="BG38" i="9"/>
  <c r="BJ38" i="9"/>
  <c r="BD35" i="9"/>
  <c r="BD30" i="9"/>
  <c r="BL23" i="9"/>
  <c r="J45" i="9"/>
  <c r="J102" i="9" s="1"/>
  <c r="BD25" i="9"/>
  <c r="BD38" i="9"/>
  <c r="BD39" i="9"/>
  <c r="J40" i="9"/>
  <c r="J97" i="9" s="1"/>
  <c r="BH38" i="9"/>
  <c r="AO45" i="1"/>
  <c r="AS45" i="1" s="1"/>
  <c r="AS44" i="1"/>
  <c r="AJ40" i="1"/>
  <c r="AN40" i="1" s="1"/>
  <c r="AN39" i="1"/>
  <c r="J110" i="17" l="1"/>
  <c r="AU53" i="17"/>
  <c r="D60" i="5"/>
  <c r="J116" i="5"/>
  <c r="J117" i="8"/>
  <c r="BJ40" i="14"/>
  <c r="J97" i="14"/>
  <c r="J108" i="14"/>
  <c r="BD51" i="14"/>
  <c r="J59" i="12"/>
  <c r="J111" i="12"/>
  <c r="BD54" i="12"/>
  <c r="BL40" i="12"/>
  <c r="BL45" i="12"/>
  <c r="J115" i="10"/>
  <c r="D60" i="10"/>
  <c r="J59" i="10"/>
  <c r="BD59" i="10" s="1"/>
  <c r="J108" i="13"/>
  <c r="BD51" i="13"/>
  <c r="J60" i="13"/>
  <c r="J108" i="11"/>
  <c r="BD51" i="11"/>
  <c r="J102" i="11"/>
  <c r="J116" i="2"/>
  <c r="BG38" i="10"/>
  <c r="BG38" i="11"/>
  <c r="V40" i="1"/>
  <c r="V39" i="9"/>
  <c r="BH39" i="9" s="1"/>
  <c r="V39" i="11"/>
  <c r="BH39" i="11" s="1"/>
  <c r="V39" i="10"/>
  <c r="BH39" i="10" s="1"/>
  <c r="W40" i="1"/>
  <c r="W39" i="9"/>
  <c r="BI39" i="9" s="1"/>
  <c r="W39" i="11"/>
  <c r="BI39" i="11" s="1"/>
  <c r="W39" i="10"/>
  <c r="BI39" i="10" s="1"/>
  <c r="X40" i="1"/>
  <c r="X39" i="9"/>
  <c r="BJ39" i="9" s="1"/>
  <c r="X39" i="11"/>
  <c r="BJ39" i="11" s="1"/>
  <c r="X39" i="10"/>
  <c r="BJ39" i="10" s="1"/>
  <c r="X45" i="1"/>
  <c r="X44" i="9"/>
  <c r="X44" i="11"/>
  <c r="X44" i="10"/>
  <c r="V45" i="1"/>
  <c r="V44" i="9"/>
  <c r="V44" i="11"/>
  <c r="V44" i="10"/>
  <c r="W45" i="1"/>
  <c r="W44" i="9"/>
  <c r="W44" i="11"/>
  <c r="W44" i="10"/>
  <c r="U40" i="1"/>
  <c r="U39" i="9"/>
  <c r="U39" i="11"/>
  <c r="U39" i="10"/>
  <c r="U45" i="1"/>
  <c r="U44" i="9"/>
  <c r="U44" i="11"/>
  <c r="U44" i="10"/>
  <c r="Y50" i="13"/>
  <c r="BE50" i="13" s="1"/>
  <c r="Y50" i="12"/>
  <c r="BE50" i="12" s="1"/>
  <c r="AM45" i="1"/>
  <c r="AM44" i="9"/>
  <c r="AM44" i="11"/>
  <c r="AM44" i="10"/>
  <c r="AM59" i="9"/>
  <c r="AM59" i="11"/>
  <c r="AM59" i="10"/>
  <c r="AJ59" i="9"/>
  <c r="AJ59" i="11"/>
  <c r="AJ59" i="10"/>
  <c r="AJ44" i="9"/>
  <c r="AJ44" i="11"/>
  <c r="AJ44" i="10"/>
  <c r="AN44" i="1"/>
  <c r="AJ45" i="1"/>
  <c r="B60" i="4"/>
  <c r="J108" i="15"/>
  <c r="BD51" i="15"/>
  <c r="J60" i="15"/>
  <c r="B60" i="5"/>
  <c r="AL59" i="5"/>
  <c r="AL60" i="18"/>
  <c r="B61" i="17"/>
  <c r="K61" i="6"/>
  <c r="BD60" i="6"/>
  <c r="BD61" i="6"/>
  <c r="BD59" i="2"/>
  <c r="K61" i="2"/>
  <c r="BE27" i="12"/>
  <c r="BH40" i="14"/>
  <c r="BD40" i="14"/>
  <c r="BI31" i="15"/>
  <c r="BK33" i="15"/>
  <c r="BG29" i="15"/>
  <c r="BL29" i="15" s="1"/>
  <c r="BE29" i="15"/>
  <c r="BJ31" i="15"/>
  <c r="BG29" i="14"/>
  <c r="BL29" i="14" s="1"/>
  <c r="BE29" i="14"/>
  <c r="BK31" i="14"/>
  <c r="BI31" i="14"/>
  <c r="BE28" i="13"/>
  <c r="BH32" i="13"/>
  <c r="BK29" i="13"/>
  <c r="BG29" i="13"/>
  <c r="BL28" i="13"/>
  <c r="BJ31" i="12"/>
  <c r="BH31" i="12"/>
  <c r="BK28" i="12"/>
  <c r="BG28" i="12"/>
  <c r="BI31" i="12"/>
  <c r="BD45" i="10"/>
  <c r="BD44" i="9"/>
  <c r="BD45" i="9"/>
  <c r="BD40" i="9"/>
  <c r="AW42" i="6"/>
  <c r="AW43" i="6" s="1"/>
  <c r="AV42" i="6"/>
  <c r="AV43" i="6" s="1"/>
  <c r="AU42" i="6"/>
  <c r="AT42" i="6"/>
  <c r="AT43" i="6" s="1"/>
  <c r="AT44" i="6" s="1"/>
  <c r="AW37" i="6"/>
  <c r="AW38" i="6" s="1"/>
  <c r="AV37" i="6"/>
  <c r="AV38" i="6" s="1"/>
  <c r="AU37" i="6"/>
  <c r="AW32" i="6"/>
  <c r="AW33" i="6" s="1"/>
  <c r="AW34" i="6" s="1"/>
  <c r="AW35" i="6" s="1"/>
  <c r="AV32" i="6"/>
  <c r="AV33" i="6" s="1"/>
  <c r="AV34" i="6" s="1"/>
  <c r="AV35" i="6" s="1"/>
  <c r="AU32" i="6"/>
  <c r="AU33" i="6" s="1"/>
  <c r="AU34" i="6" s="1"/>
  <c r="AU35" i="6" s="1"/>
  <c r="AT32" i="6"/>
  <c r="AT33" i="6" s="1"/>
  <c r="AT34" i="6" s="1"/>
  <c r="AT35" i="6" s="1"/>
  <c r="AW27" i="6"/>
  <c r="AW28" i="6" s="1"/>
  <c r="AW29" i="6" s="1"/>
  <c r="AW30" i="6" s="1"/>
  <c r="AV27" i="6"/>
  <c r="AV28" i="6" s="1"/>
  <c r="AV29" i="6" s="1"/>
  <c r="AV30" i="6" s="1"/>
  <c r="AU27" i="6"/>
  <c r="AU28" i="6" s="1"/>
  <c r="AU29" i="6" s="1"/>
  <c r="AU30" i="6" s="1"/>
  <c r="AT27" i="6"/>
  <c r="AT28" i="6" s="1"/>
  <c r="AT29" i="6" s="1"/>
  <c r="AT30" i="6" s="1"/>
  <c r="AT37" i="6"/>
  <c r="AT38" i="6" s="1"/>
  <c r="AT39" i="6" s="1"/>
  <c r="AT40" i="6" s="1"/>
  <c r="AS46" i="6"/>
  <c r="AS47" i="6" s="1"/>
  <c r="AS48" i="6" s="1"/>
  <c r="AS49" i="6" s="1"/>
  <c r="AS50" i="6" s="1"/>
  <c r="AS51" i="6" s="1"/>
  <c r="AS52" i="6" s="1"/>
  <c r="AS53" i="6" s="1"/>
  <c r="AS54" i="6" s="1"/>
  <c r="AS55" i="6" s="1"/>
  <c r="AS56" i="6" s="1"/>
  <c r="AS57" i="6" s="1"/>
  <c r="AS58" i="6" s="1"/>
  <c r="AS59" i="6" s="1"/>
  <c r="AS60" i="6" s="1"/>
  <c r="AS61" i="6" s="1"/>
  <c r="AS41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4" i="6"/>
  <c r="AW42" i="1"/>
  <c r="AW43" i="1" s="1"/>
  <c r="AW44" i="1" s="1"/>
  <c r="AW45" i="1" s="1"/>
  <c r="AV42" i="1"/>
  <c r="AV43" i="1" s="1"/>
  <c r="AV44" i="1" s="1"/>
  <c r="AV45" i="1" s="1"/>
  <c r="AU42" i="1"/>
  <c r="AU43" i="1" s="1"/>
  <c r="AU44" i="1" s="1"/>
  <c r="AU45" i="1" s="1"/>
  <c r="AT42" i="1"/>
  <c r="AT43" i="1" s="1"/>
  <c r="AW37" i="1"/>
  <c r="AW38" i="1" s="1"/>
  <c r="AW39" i="1" s="1"/>
  <c r="AW40" i="1" s="1"/>
  <c r="AV37" i="1"/>
  <c r="AV38" i="1" s="1"/>
  <c r="AV39" i="1" s="1"/>
  <c r="AV40" i="1" s="1"/>
  <c r="AU37" i="1"/>
  <c r="AU38" i="1" s="1"/>
  <c r="AU39" i="1" s="1"/>
  <c r="AU40" i="1" s="1"/>
  <c r="AT37" i="1"/>
  <c r="AT38" i="1" s="1"/>
  <c r="AX31" i="1"/>
  <c r="AW32" i="1"/>
  <c r="AW33" i="1" s="1"/>
  <c r="AW34" i="1" s="1"/>
  <c r="AW35" i="1" s="1"/>
  <c r="AV32" i="1"/>
  <c r="AV33" i="1" s="1"/>
  <c r="AV34" i="1" s="1"/>
  <c r="AV35" i="1" s="1"/>
  <c r="AU32" i="1"/>
  <c r="AU33" i="1" s="1"/>
  <c r="AU34" i="1" s="1"/>
  <c r="AU35" i="1" s="1"/>
  <c r="AT32" i="1"/>
  <c r="AT33" i="1" s="1"/>
  <c r="AW27" i="1"/>
  <c r="AV27" i="1"/>
  <c r="AU27" i="1"/>
  <c r="AT27" i="1"/>
  <c r="AX26" i="1"/>
  <c r="N42" i="1"/>
  <c r="M42" i="1"/>
  <c r="M43" i="1" s="1"/>
  <c r="L42" i="1"/>
  <c r="K43" i="1"/>
  <c r="K38" i="1"/>
  <c r="K39" i="1" s="1"/>
  <c r="K40" i="1" s="1"/>
  <c r="N37" i="1"/>
  <c r="N38" i="1" s="1"/>
  <c r="N39" i="1" s="1"/>
  <c r="N40" i="1" s="1"/>
  <c r="M37" i="1"/>
  <c r="M38" i="1" s="1"/>
  <c r="M39" i="1" s="1"/>
  <c r="M40" i="1" s="1"/>
  <c r="L37" i="1"/>
  <c r="L38" i="1" s="1"/>
  <c r="L39" i="1" s="1"/>
  <c r="L40" i="1" s="1"/>
  <c r="K37" i="1"/>
  <c r="K33" i="1"/>
  <c r="K34" i="1" s="1"/>
  <c r="K35" i="1" s="1"/>
  <c r="N32" i="1"/>
  <c r="N33" i="1" s="1"/>
  <c r="N34" i="1" s="1"/>
  <c r="N35" i="1" s="1"/>
  <c r="M32" i="1"/>
  <c r="M33" i="1" s="1"/>
  <c r="M34" i="1" s="1"/>
  <c r="M35" i="1" s="1"/>
  <c r="L32" i="1"/>
  <c r="L33" i="1" s="1"/>
  <c r="L34" i="1" s="1"/>
  <c r="L35" i="1" s="1"/>
  <c r="K32" i="1"/>
  <c r="N27" i="1"/>
  <c r="N28" i="1" s="1"/>
  <c r="N29" i="1" s="1"/>
  <c r="N30" i="1" s="1"/>
  <c r="M27" i="1"/>
  <c r="M28" i="1" s="1"/>
  <c r="M29" i="1" s="1"/>
  <c r="M30" i="1" s="1"/>
  <c r="L27" i="1"/>
  <c r="L28" i="1" s="1"/>
  <c r="L29" i="1" s="1"/>
  <c r="L30" i="1" s="1"/>
  <c r="K27" i="1"/>
  <c r="O27" i="1" s="1"/>
  <c r="O41" i="1"/>
  <c r="O36" i="1"/>
  <c r="O31" i="1"/>
  <c r="O26" i="1"/>
  <c r="B27" i="3"/>
  <c r="I36" i="3"/>
  <c r="J93" i="3" s="1"/>
  <c r="J83" i="3"/>
  <c r="B32" i="3"/>
  <c r="B37" i="3"/>
  <c r="B42" i="3"/>
  <c r="BK21" i="6"/>
  <c r="BJ21" i="6"/>
  <c r="BI21" i="6"/>
  <c r="BH21" i="6"/>
  <c r="BG21" i="6"/>
  <c r="BK20" i="6"/>
  <c r="BJ20" i="6"/>
  <c r="BI20" i="6"/>
  <c r="BH20" i="6"/>
  <c r="BG20" i="6"/>
  <c r="BK19" i="6"/>
  <c r="BJ19" i="6"/>
  <c r="BI19" i="6"/>
  <c r="BH19" i="6"/>
  <c r="BG19" i="6"/>
  <c r="BK18" i="6"/>
  <c r="BJ18" i="6"/>
  <c r="BI18" i="6"/>
  <c r="BH18" i="6"/>
  <c r="BG18" i="6"/>
  <c r="BK17" i="6"/>
  <c r="BJ17" i="6"/>
  <c r="BI17" i="6"/>
  <c r="BH17" i="6"/>
  <c r="BG17" i="6"/>
  <c r="BK16" i="6"/>
  <c r="BJ16" i="6"/>
  <c r="BI16" i="6"/>
  <c r="BH16" i="6"/>
  <c r="BG16" i="6"/>
  <c r="BK15" i="6"/>
  <c r="BJ15" i="6"/>
  <c r="BI15" i="6"/>
  <c r="BH15" i="6"/>
  <c r="BG15" i="6"/>
  <c r="BK14" i="6"/>
  <c r="BJ14" i="6"/>
  <c r="BI14" i="6"/>
  <c r="BH14" i="6"/>
  <c r="BG14" i="6"/>
  <c r="BK13" i="6"/>
  <c r="BJ13" i="6"/>
  <c r="BI13" i="6"/>
  <c r="BH13" i="6"/>
  <c r="BG13" i="6"/>
  <c r="BK12" i="6"/>
  <c r="BJ12" i="6"/>
  <c r="BI12" i="6"/>
  <c r="BH12" i="6"/>
  <c r="BG12" i="6"/>
  <c r="BK11" i="6"/>
  <c r="BJ11" i="6"/>
  <c r="BI11" i="6"/>
  <c r="BH11" i="6"/>
  <c r="BG11" i="6"/>
  <c r="BK10" i="6"/>
  <c r="BJ10" i="6"/>
  <c r="BI10" i="6"/>
  <c r="BH10" i="6"/>
  <c r="BG10" i="6"/>
  <c r="BK9" i="6"/>
  <c r="BJ9" i="6"/>
  <c r="BI9" i="6"/>
  <c r="BH9" i="6"/>
  <c r="BG9" i="6"/>
  <c r="BK8" i="6"/>
  <c r="BJ8" i="6"/>
  <c r="BI8" i="6"/>
  <c r="BH8" i="6"/>
  <c r="BG8" i="6"/>
  <c r="BK7" i="6"/>
  <c r="BJ7" i="6"/>
  <c r="BI7" i="6"/>
  <c r="BH7" i="6"/>
  <c r="BG7" i="6"/>
  <c r="BK6" i="6"/>
  <c r="BJ6" i="6"/>
  <c r="BI6" i="6"/>
  <c r="BH6" i="6"/>
  <c r="BG6" i="6"/>
  <c r="BK21" i="2"/>
  <c r="BJ21" i="2"/>
  <c r="BI21" i="2"/>
  <c r="BH21" i="2"/>
  <c r="BG21" i="2"/>
  <c r="BK20" i="2"/>
  <c r="BJ20" i="2"/>
  <c r="BI20" i="2"/>
  <c r="BH20" i="2"/>
  <c r="BG20" i="2"/>
  <c r="BK19" i="2"/>
  <c r="BJ19" i="2"/>
  <c r="BI19" i="2"/>
  <c r="BH19" i="2"/>
  <c r="BG19" i="2"/>
  <c r="BK18" i="2"/>
  <c r="BJ18" i="2"/>
  <c r="BI18" i="2"/>
  <c r="BH18" i="2"/>
  <c r="BG18" i="2"/>
  <c r="BK17" i="2"/>
  <c r="BJ17" i="2"/>
  <c r="BI17" i="2"/>
  <c r="BH17" i="2"/>
  <c r="BG17" i="2"/>
  <c r="BK16" i="2"/>
  <c r="BJ16" i="2"/>
  <c r="BI16" i="2"/>
  <c r="BH16" i="2"/>
  <c r="BG16" i="2"/>
  <c r="BK15" i="2"/>
  <c r="BJ15" i="2"/>
  <c r="BI15" i="2"/>
  <c r="BH15" i="2"/>
  <c r="BG15" i="2"/>
  <c r="BK14" i="2"/>
  <c r="BJ14" i="2"/>
  <c r="BI14" i="2"/>
  <c r="BH14" i="2"/>
  <c r="BG14" i="2"/>
  <c r="BK13" i="2"/>
  <c r="BJ13" i="2"/>
  <c r="BI13" i="2"/>
  <c r="BH13" i="2"/>
  <c r="BG13" i="2"/>
  <c r="BK12" i="2"/>
  <c r="BJ12" i="2"/>
  <c r="BI12" i="2"/>
  <c r="BH12" i="2"/>
  <c r="BG12" i="2"/>
  <c r="BK11" i="2"/>
  <c r="BJ11" i="2"/>
  <c r="BI11" i="2"/>
  <c r="BH11" i="2"/>
  <c r="BG11" i="2"/>
  <c r="BK10" i="2"/>
  <c r="BJ10" i="2"/>
  <c r="BI10" i="2"/>
  <c r="BH10" i="2"/>
  <c r="BG10" i="2"/>
  <c r="BK9" i="2"/>
  <c r="BJ9" i="2"/>
  <c r="BI9" i="2"/>
  <c r="BH9" i="2"/>
  <c r="BG9" i="2"/>
  <c r="BK8" i="2"/>
  <c r="BJ8" i="2"/>
  <c r="BI8" i="2"/>
  <c r="BH8" i="2"/>
  <c r="BG8" i="2"/>
  <c r="BK7" i="2"/>
  <c r="BJ7" i="2"/>
  <c r="BI7" i="2"/>
  <c r="BH7" i="2"/>
  <c r="BG7" i="2"/>
  <c r="BK6" i="2"/>
  <c r="BJ6" i="2"/>
  <c r="BI6" i="2"/>
  <c r="BH6" i="2"/>
  <c r="BG6" i="2"/>
  <c r="BK21" i="1"/>
  <c r="BJ21" i="1"/>
  <c r="BI21" i="1"/>
  <c r="BH21" i="1"/>
  <c r="BG21" i="1"/>
  <c r="BK20" i="1"/>
  <c r="BJ20" i="1"/>
  <c r="BI20" i="1"/>
  <c r="BH20" i="1"/>
  <c r="BG20" i="1"/>
  <c r="BK19" i="1"/>
  <c r="BJ19" i="1"/>
  <c r="BI19" i="1"/>
  <c r="BH19" i="1"/>
  <c r="BG19" i="1"/>
  <c r="BK18" i="1"/>
  <c r="BJ18" i="1"/>
  <c r="BI18" i="1"/>
  <c r="BH18" i="1"/>
  <c r="BG18" i="1"/>
  <c r="BK17" i="1"/>
  <c r="BJ17" i="1"/>
  <c r="BI17" i="1"/>
  <c r="BH17" i="1"/>
  <c r="BG17" i="1"/>
  <c r="BK16" i="1"/>
  <c r="BJ16" i="1"/>
  <c r="BI16" i="1"/>
  <c r="BH16" i="1"/>
  <c r="BG16" i="1"/>
  <c r="BK15" i="1"/>
  <c r="BJ15" i="1"/>
  <c r="BI15" i="1"/>
  <c r="BH15" i="1"/>
  <c r="BG15" i="1"/>
  <c r="BK14" i="1"/>
  <c r="BJ14" i="1"/>
  <c r="BI14" i="1"/>
  <c r="BH14" i="1"/>
  <c r="BG14" i="1"/>
  <c r="BK13" i="1"/>
  <c r="BJ13" i="1"/>
  <c r="BI13" i="1"/>
  <c r="BH13" i="1"/>
  <c r="BG13" i="1"/>
  <c r="BK12" i="1"/>
  <c r="BJ12" i="1"/>
  <c r="BI12" i="1"/>
  <c r="BH12" i="1"/>
  <c r="BG12" i="1"/>
  <c r="BK11" i="1"/>
  <c r="BJ11" i="1"/>
  <c r="BI11" i="1"/>
  <c r="BH11" i="1"/>
  <c r="BG11" i="1"/>
  <c r="BK10" i="1"/>
  <c r="BJ10" i="1"/>
  <c r="BI10" i="1"/>
  <c r="BH10" i="1"/>
  <c r="BG10" i="1"/>
  <c r="BK9" i="1"/>
  <c r="BJ9" i="1"/>
  <c r="BI9" i="1"/>
  <c r="BH9" i="1"/>
  <c r="BG9" i="1"/>
  <c r="BK8" i="1"/>
  <c r="BJ8" i="1"/>
  <c r="BI8" i="1"/>
  <c r="BH8" i="1"/>
  <c r="BG8" i="1"/>
  <c r="BK7" i="1"/>
  <c r="BJ7" i="1"/>
  <c r="BI7" i="1"/>
  <c r="BH7" i="1"/>
  <c r="BG7" i="1"/>
  <c r="BK6" i="1"/>
  <c r="BJ6" i="1"/>
  <c r="BI6" i="1"/>
  <c r="BH6" i="1"/>
  <c r="BG6" i="1"/>
  <c r="AQ46" i="8"/>
  <c r="AP46" i="8"/>
  <c r="AO46" i="8"/>
  <c r="AQ41" i="8"/>
  <c r="AP41" i="8"/>
  <c r="AO41" i="8"/>
  <c r="AQ36" i="8"/>
  <c r="AP36" i="8"/>
  <c r="AO36" i="8"/>
  <c r="AQ31" i="8"/>
  <c r="AP31" i="8"/>
  <c r="AO31" i="8"/>
  <c r="AQ26" i="8"/>
  <c r="AP26" i="8"/>
  <c r="AO26" i="8"/>
  <c r="AQ21" i="8"/>
  <c r="AP21" i="8"/>
  <c r="AO21" i="8"/>
  <c r="AQ20" i="8"/>
  <c r="AP20" i="8"/>
  <c r="AO20" i="8"/>
  <c r="AQ19" i="8"/>
  <c r="AP19" i="8"/>
  <c r="AO19" i="8"/>
  <c r="AQ18" i="8"/>
  <c r="AP18" i="8"/>
  <c r="AO18" i="8"/>
  <c r="AQ17" i="8"/>
  <c r="AP17" i="8"/>
  <c r="AO17" i="8"/>
  <c r="AQ16" i="8"/>
  <c r="AP16" i="8"/>
  <c r="AO16" i="8"/>
  <c r="AQ15" i="8"/>
  <c r="AP15" i="8"/>
  <c r="AO15" i="8"/>
  <c r="AQ14" i="8"/>
  <c r="AP14" i="8"/>
  <c r="AO14" i="8"/>
  <c r="AQ13" i="8"/>
  <c r="AP13" i="8"/>
  <c r="AO13" i="8"/>
  <c r="AQ12" i="8"/>
  <c r="AP12" i="8"/>
  <c r="AO12" i="8"/>
  <c r="AQ11" i="8"/>
  <c r="AP11" i="8"/>
  <c r="AO11" i="8"/>
  <c r="AR11" i="8" s="1"/>
  <c r="AQ10" i="8"/>
  <c r="AP10" i="8"/>
  <c r="AO10" i="8"/>
  <c r="AQ9" i="8"/>
  <c r="AP9" i="8"/>
  <c r="AO9" i="8"/>
  <c r="AQ8" i="8"/>
  <c r="AP8" i="8"/>
  <c r="AO8" i="8"/>
  <c r="AQ7" i="8"/>
  <c r="AP7" i="8"/>
  <c r="AO7" i="8"/>
  <c r="AQ6" i="8"/>
  <c r="AP6" i="8"/>
  <c r="AO6" i="8"/>
  <c r="AQ21" i="5"/>
  <c r="AP21" i="5"/>
  <c r="AO21" i="5"/>
  <c r="AQ20" i="5"/>
  <c r="AP20" i="5"/>
  <c r="AO20" i="5"/>
  <c r="AQ19" i="5"/>
  <c r="AP19" i="5"/>
  <c r="AO19" i="5"/>
  <c r="AQ18" i="5"/>
  <c r="AP18" i="5"/>
  <c r="AO18" i="5"/>
  <c r="AQ17" i="5"/>
  <c r="AP17" i="5"/>
  <c r="AO17" i="5"/>
  <c r="AQ16" i="5"/>
  <c r="AP16" i="5"/>
  <c r="AO16" i="5"/>
  <c r="AQ15" i="5"/>
  <c r="AP15" i="5"/>
  <c r="AO15" i="5"/>
  <c r="AQ14" i="5"/>
  <c r="AP14" i="5"/>
  <c r="AO14" i="5"/>
  <c r="AQ13" i="5"/>
  <c r="AP13" i="5"/>
  <c r="AO13" i="5"/>
  <c r="AQ12" i="5"/>
  <c r="AP12" i="5"/>
  <c r="AO12" i="5"/>
  <c r="AQ11" i="5"/>
  <c r="AP11" i="5"/>
  <c r="AO11" i="5"/>
  <c r="AQ10" i="5"/>
  <c r="AP10" i="5"/>
  <c r="AO10" i="5"/>
  <c r="AQ9" i="5"/>
  <c r="AP9" i="5"/>
  <c r="AO9" i="5"/>
  <c r="AQ8" i="5"/>
  <c r="AP8" i="5"/>
  <c r="AO8" i="5"/>
  <c r="AQ7" i="5"/>
  <c r="AP7" i="5"/>
  <c r="AO7" i="5"/>
  <c r="AQ6" i="5"/>
  <c r="AP6" i="5"/>
  <c r="AO6" i="5"/>
  <c r="AQ46" i="5"/>
  <c r="AP46" i="5"/>
  <c r="AO46" i="5"/>
  <c r="AQ41" i="5"/>
  <c r="AP41" i="5"/>
  <c r="AO41" i="5"/>
  <c r="AQ36" i="5"/>
  <c r="AP36" i="5"/>
  <c r="AO36" i="5"/>
  <c r="AQ31" i="5"/>
  <c r="AP31" i="5"/>
  <c r="AO31" i="5"/>
  <c r="AQ26" i="5"/>
  <c r="AP26" i="5"/>
  <c r="AO26" i="5"/>
  <c r="AI62" i="8"/>
  <c r="AF62" i="8"/>
  <c r="AC62" i="8"/>
  <c r="Z62" i="8"/>
  <c r="Q62" i="8"/>
  <c r="W62" i="8"/>
  <c r="T62" i="8"/>
  <c r="N62" i="8"/>
  <c r="K62" i="8"/>
  <c r="AR19" i="8"/>
  <c r="AG26" i="3"/>
  <c r="AF26" i="3"/>
  <c r="AG21" i="3"/>
  <c r="AF21" i="3"/>
  <c r="AG20" i="3"/>
  <c r="AF20" i="3"/>
  <c r="AG19" i="3"/>
  <c r="AF19" i="3"/>
  <c r="AG18" i="3"/>
  <c r="AF18" i="3"/>
  <c r="AG17" i="3"/>
  <c r="AF17" i="3"/>
  <c r="AG16" i="3"/>
  <c r="AF16" i="3"/>
  <c r="AG15" i="3"/>
  <c r="AF15" i="3"/>
  <c r="AG14" i="3"/>
  <c r="AF14" i="3"/>
  <c r="AG13" i="3"/>
  <c r="AF13" i="3"/>
  <c r="AG12" i="3"/>
  <c r="AF12" i="3"/>
  <c r="AG11" i="3"/>
  <c r="AF11" i="3"/>
  <c r="AG10" i="3"/>
  <c r="AF10" i="3"/>
  <c r="AG9" i="3"/>
  <c r="AF9" i="3"/>
  <c r="AG8" i="3"/>
  <c r="AF8" i="3"/>
  <c r="AG7" i="3"/>
  <c r="AF7" i="3"/>
  <c r="AG6" i="3"/>
  <c r="AF6" i="3"/>
  <c r="BA26" i="4"/>
  <c r="AZ26" i="4"/>
  <c r="AY26" i="4"/>
  <c r="AX26" i="4"/>
  <c r="BA21" i="4"/>
  <c r="AZ21" i="4"/>
  <c r="AY21" i="4"/>
  <c r="AX21" i="4"/>
  <c r="BA20" i="4"/>
  <c r="AZ20" i="4"/>
  <c r="AY20" i="4"/>
  <c r="AX20" i="4"/>
  <c r="BA19" i="4"/>
  <c r="AZ19" i="4"/>
  <c r="AY19" i="4"/>
  <c r="AX19" i="4"/>
  <c r="BA18" i="4"/>
  <c r="AZ18" i="4"/>
  <c r="AY18" i="4"/>
  <c r="AX18" i="4"/>
  <c r="BA17" i="4"/>
  <c r="AZ17" i="4"/>
  <c r="AY17" i="4"/>
  <c r="AX17" i="4"/>
  <c r="BA16" i="4"/>
  <c r="AZ16" i="4"/>
  <c r="AY16" i="4"/>
  <c r="AX16" i="4"/>
  <c r="BA15" i="4"/>
  <c r="AZ15" i="4"/>
  <c r="AY15" i="4"/>
  <c r="AX15" i="4"/>
  <c r="BA14" i="4"/>
  <c r="AZ14" i="4"/>
  <c r="AY14" i="4"/>
  <c r="AX14" i="4"/>
  <c r="BA13" i="4"/>
  <c r="AZ13" i="4"/>
  <c r="AY13" i="4"/>
  <c r="AX13" i="4"/>
  <c r="BA12" i="4"/>
  <c r="AZ12" i="4"/>
  <c r="AY12" i="4"/>
  <c r="AX12" i="4"/>
  <c r="BA11" i="4"/>
  <c r="AZ11" i="4"/>
  <c r="AY11" i="4"/>
  <c r="AX11" i="4"/>
  <c r="BA10" i="4"/>
  <c r="AZ10" i="4"/>
  <c r="AY10" i="4"/>
  <c r="AX10" i="4"/>
  <c r="BA9" i="4"/>
  <c r="AZ9" i="4"/>
  <c r="AY9" i="4"/>
  <c r="AX9" i="4"/>
  <c r="BA8" i="4"/>
  <c r="AZ8" i="4"/>
  <c r="AY8" i="4"/>
  <c r="AX8" i="4"/>
  <c r="BA7" i="4"/>
  <c r="AZ7" i="4"/>
  <c r="AY7" i="4"/>
  <c r="AX7" i="4"/>
  <c r="BA6" i="4"/>
  <c r="AZ6" i="4"/>
  <c r="AY6" i="4"/>
  <c r="AX6" i="4"/>
  <c r="AI6" i="3" l="1"/>
  <c r="AI8" i="3"/>
  <c r="AI10" i="3"/>
  <c r="AI12" i="3"/>
  <c r="AI14" i="3"/>
  <c r="AI16" i="3"/>
  <c r="AI18" i="3"/>
  <c r="AI20" i="3"/>
  <c r="J111" i="17"/>
  <c r="AU54" i="17"/>
  <c r="D61" i="5"/>
  <c r="J117" i="5"/>
  <c r="J118" i="18"/>
  <c r="AL60" i="8"/>
  <c r="J118" i="8"/>
  <c r="J109" i="14"/>
  <c r="BD52" i="14"/>
  <c r="J112" i="12"/>
  <c r="BD55" i="12"/>
  <c r="J60" i="12"/>
  <c r="J116" i="10"/>
  <c r="J60" i="10"/>
  <c r="J61" i="13"/>
  <c r="BD52" i="13"/>
  <c r="J109" i="13"/>
  <c r="J109" i="11"/>
  <c r="BD52" i="11"/>
  <c r="J118" i="2"/>
  <c r="J117" i="2"/>
  <c r="U45" i="9"/>
  <c r="U45" i="11"/>
  <c r="U45" i="10"/>
  <c r="W45" i="9"/>
  <c r="W45" i="11"/>
  <c r="W45" i="10"/>
  <c r="X45" i="9"/>
  <c r="X45" i="11"/>
  <c r="X45" i="10"/>
  <c r="W40" i="9"/>
  <c r="BI40" i="9" s="1"/>
  <c r="W40" i="11"/>
  <c r="BI40" i="11" s="1"/>
  <c r="W40" i="10"/>
  <c r="BI40" i="10" s="1"/>
  <c r="BG39" i="10"/>
  <c r="BG39" i="11"/>
  <c r="U40" i="9"/>
  <c r="U40" i="11"/>
  <c r="U40" i="10"/>
  <c r="V45" i="9"/>
  <c r="V45" i="11"/>
  <c r="V45" i="10"/>
  <c r="X40" i="9"/>
  <c r="BJ40" i="9" s="1"/>
  <c r="X40" i="11"/>
  <c r="BJ40" i="11" s="1"/>
  <c r="X40" i="10"/>
  <c r="BJ40" i="10" s="1"/>
  <c r="V40" i="9"/>
  <c r="BH40" i="9" s="1"/>
  <c r="V40" i="11"/>
  <c r="BH40" i="11" s="1"/>
  <c r="V40" i="10"/>
  <c r="BH40" i="10" s="1"/>
  <c r="BG39" i="9"/>
  <c r="M44" i="1"/>
  <c r="M43" i="9"/>
  <c r="BI43" i="9" s="1"/>
  <c r="M43" i="11"/>
  <c r="BI43" i="11" s="1"/>
  <c r="M43" i="10"/>
  <c r="BI43" i="10" s="1"/>
  <c r="N43" i="1"/>
  <c r="N42" i="9"/>
  <c r="BJ42" i="9" s="1"/>
  <c r="N42" i="10"/>
  <c r="BJ42" i="10" s="1"/>
  <c r="N42" i="11"/>
  <c r="BJ42" i="11" s="1"/>
  <c r="L43" i="1"/>
  <c r="L42" i="9"/>
  <c r="BH42" i="9" s="1"/>
  <c r="L42" i="11"/>
  <c r="BH42" i="11" s="1"/>
  <c r="L42" i="10"/>
  <c r="BH42" i="10" s="1"/>
  <c r="M42" i="9"/>
  <c r="BI42" i="9" s="1"/>
  <c r="M42" i="11"/>
  <c r="BI42" i="11" s="1"/>
  <c r="M42" i="10"/>
  <c r="BI42" i="10" s="1"/>
  <c r="AM60" i="9"/>
  <c r="AM60" i="11"/>
  <c r="AM60" i="10"/>
  <c r="AM45" i="9"/>
  <c r="AM45" i="11"/>
  <c r="AM45" i="10"/>
  <c r="AN44" i="9"/>
  <c r="AN44" i="11"/>
  <c r="AN44" i="10"/>
  <c r="AN45" i="1"/>
  <c r="AJ45" i="9"/>
  <c r="AJ45" i="11"/>
  <c r="AJ45" i="10"/>
  <c r="AJ60" i="9"/>
  <c r="AJ60" i="11"/>
  <c r="AJ60" i="10"/>
  <c r="K44" i="1"/>
  <c r="K43" i="9"/>
  <c r="K43" i="11"/>
  <c r="K43" i="10"/>
  <c r="AR31" i="5"/>
  <c r="AW28" i="1"/>
  <c r="AX28" i="1" s="1"/>
  <c r="AW27" i="11"/>
  <c r="AW27" i="10"/>
  <c r="AV28" i="1"/>
  <c r="AV27" i="11"/>
  <c r="AV27" i="10"/>
  <c r="AU28" i="1"/>
  <c r="AU27" i="11"/>
  <c r="AU27" i="10"/>
  <c r="AX26" i="11"/>
  <c r="AX26" i="10"/>
  <c r="AT28" i="1"/>
  <c r="AT27" i="11"/>
  <c r="AT27" i="10"/>
  <c r="B61" i="4"/>
  <c r="B43" i="3"/>
  <c r="B38" i="3"/>
  <c r="B33" i="3"/>
  <c r="O63" i="15"/>
  <c r="J61" i="15"/>
  <c r="J109" i="15"/>
  <c r="BD52" i="15"/>
  <c r="O63" i="11"/>
  <c r="B61" i="5"/>
  <c r="AL61" i="5" s="1"/>
  <c r="AL60" i="5"/>
  <c r="AR41" i="5"/>
  <c r="BD60" i="2"/>
  <c r="AR18" i="5"/>
  <c r="AR10" i="5"/>
  <c r="AR16" i="8"/>
  <c r="AR9" i="8"/>
  <c r="AR17" i="8"/>
  <c r="AR10" i="8"/>
  <c r="AR18" i="8"/>
  <c r="AR14" i="8"/>
  <c r="AI9" i="3"/>
  <c r="AI13" i="3"/>
  <c r="AI17" i="3"/>
  <c r="AI21" i="3"/>
  <c r="AR8" i="5"/>
  <c r="AR16" i="5"/>
  <c r="AR8" i="8"/>
  <c r="AI11" i="3"/>
  <c r="AI19" i="3"/>
  <c r="BL13" i="1"/>
  <c r="BL7" i="1"/>
  <c r="BL10" i="1"/>
  <c r="BL12" i="1"/>
  <c r="BL20" i="1"/>
  <c r="AR13" i="5"/>
  <c r="AR21" i="5"/>
  <c r="AR11" i="5"/>
  <c r="AR19" i="5"/>
  <c r="BB14" i="4"/>
  <c r="BB18" i="4"/>
  <c r="BB20" i="4"/>
  <c r="BB19" i="4"/>
  <c r="BB7" i="4"/>
  <c r="BB9" i="4"/>
  <c r="BB11" i="4"/>
  <c r="BB15" i="4"/>
  <c r="BB17" i="4"/>
  <c r="AR13" i="8"/>
  <c r="AI7" i="3"/>
  <c r="AI15" i="3"/>
  <c r="BL7" i="6"/>
  <c r="BL15" i="6"/>
  <c r="BL6" i="2"/>
  <c r="BL11" i="2"/>
  <c r="BL14" i="2"/>
  <c r="BL19" i="2"/>
  <c r="BL13" i="2"/>
  <c r="BL21" i="2"/>
  <c r="BL6" i="1"/>
  <c r="BL14" i="1"/>
  <c r="BL11" i="1"/>
  <c r="BL19" i="1"/>
  <c r="BL8" i="1"/>
  <c r="BL16" i="1"/>
  <c r="BL21" i="1"/>
  <c r="BL15" i="1"/>
  <c r="BL18" i="1"/>
  <c r="BL9" i="1"/>
  <c r="BL17" i="1"/>
  <c r="AR21" i="8"/>
  <c r="BL12" i="6"/>
  <c r="BL20" i="6"/>
  <c r="BL21" i="6"/>
  <c r="BB16" i="4"/>
  <c r="BL8" i="2"/>
  <c r="BL16" i="2"/>
  <c r="BL6" i="6"/>
  <c r="BL14" i="6"/>
  <c r="BB8" i="4"/>
  <c r="BL13" i="6"/>
  <c r="AR6" i="5"/>
  <c r="AR14" i="5"/>
  <c r="BL7" i="2"/>
  <c r="BL10" i="2"/>
  <c r="BL15" i="2"/>
  <c r="BL18" i="2"/>
  <c r="BL11" i="6"/>
  <c r="BL19" i="6"/>
  <c r="O37" i="1"/>
  <c r="BB13" i="4"/>
  <c r="AR9" i="5"/>
  <c r="AR17" i="5"/>
  <c r="BL8" i="6"/>
  <c r="BL16" i="6"/>
  <c r="BB10" i="4"/>
  <c r="AR12" i="5"/>
  <c r="AR20" i="5"/>
  <c r="BL9" i="2"/>
  <c r="BL17" i="2"/>
  <c r="BL9" i="6"/>
  <c r="BL17" i="6"/>
  <c r="O32" i="1"/>
  <c r="BE29" i="13"/>
  <c r="BB6" i="4"/>
  <c r="BB12" i="4"/>
  <c r="AR7" i="5"/>
  <c r="AR15" i="5"/>
  <c r="AR7" i="8"/>
  <c r="AR12" i="8"/>
  <c r="AR15" i="8"/>
  <c r="AR20" i="8"/>
  <c r="BL12" i="2"/>
  <c r="BL20" i="2"/>
  <c r="BL10" i="6"/>
  <c r="BL18" i="6"/>
  <c r="BL28" i="12"/>
  <c r="BI32" i="15"/>
  <c r="BJ32" i="15"/>
  <c r="BG30" i="15"/>
  <c r="BL30" i="15" s="1"/>
  <c r="BE30" i="15"/>
  <c r="BK34" i="15"/>
  <c r="BG30" i="14"/>
  <c r="BL30" i="14" s="1"/>
  <c r="BE30" i="14"/>
  <c r="BI32" i="14"/>
  <c r="BK32" i="14"/>
  <c r="BL29" i="13"/>
  <c r="BH33" i="13"/>
  <c r="BK30" i="13"/>
  <c r="BG30" i="13"/>
  <c r="BH32" i="12"/>
  <c r="BI32" i="12"/>
  <c r="BE28" i="12"/>
  <c r="BK29" i="12"/>
  <c r="BG29" i="12"/>
  <c r="BJ32" i="12"/>
  <c r="AX37" i="2"/>
  <c r="AX42" i="2"/>
  <c r="AX32" i="2"/>
  <c r="AN37" i="2"/>
  <c r="AN42" i="2"/>
  <c r="AN33" i="2"/>
  <c r="AN32" i="2"/>
  <c r="AN27" i="2"/>
  <c r="AR36" i="5"/>
  <c r="AR46" i="5"/>
  <c r="AR26" i="5"/>
  <c r="BB21" i="4"/>
  <c r="AX42" i="6"/>
  <c r="AX37" i="6"/>
  <c r="AV44" i="6"/>
  <c r="AW44" i="6"/>
  <c r="AT45" i="6"/>
  <c r="AU43" i="6"/>
  <c r="AW39" i="6"/>
  <c r="AV39" i="6"/>
  <c r="AU38" i="6"/>
  <c r="AX38" i="6" s="1"/>
  <c r="AI26" i="3"/>
  <c r="AX37" i="1"/>
  <c r="AT44" i="1"/>
  <c r="AX43" i="1"/>
  <c r="AX42" i="1"/>
  <c r="AT39" i="1"/>
  <c r="AX38" i="1"/>
  <c r="AT34" i="1"/>
  <c r="AX33" i="1"/>
  <c r="AX32" i="1"/>
  <c r="AX27" i="1"/>
  <c r="K28" i="1"/>
  <c r="Y43" i="1"/>
  <c r="Y42" i="1"/>
  <c r="BB26" i="4"/>
  <c r="AR26" i="8"/>
  <c r="AR6" i="8"/>
  <c r="AR41" i="8"/>
  <c r="AR31" i="8"/>
  <c r="AR36" i="8"/>
  <c r="AR46" i="8"/>
  <c r="R42" i="4"/>
  <c r="Q42" i="4"/>
  <c r="P42" i="4"/>
  <c r="O42" i="4"/>
  <c r="O43" i="4" s="1"/>
  <c r="R37" i="4"/>
  <c r="Q37" i="4"/>
  <c r="P37" i="4"/>
  <c r="O37" i="4"/>
  <c r="O38" i="4" s="1"/>
  <c r="R32" i="4"/>
  <c r="Q32" i="4"/>
  <c r="P32" i="4"/>
  <c r="O32" i="4"/>
  <c r="R27" i="4"/>
  <c r="Q27" i="4"/>
  <c r="P27" i="4"/>
  <c r="O27" i="4"/>
  <c r="J112" i="17" l="1"/>
  <c r="AU55" i="17"/>
  <c r="J118" i="5"/>
  <c r="AL61" i="18"/>
  <c r="AL61" i="8"/>
  <c r="J110" i="14"/>
  <c r="BD53" i="14"/>
  <c r="J61" i="12"/>
  <c r="J113" i="12"/>
  <c r="BD56" i="12"/>
  <c r="BD60" i="10"/>
  <c r="J117" i="10"/>
  <c r="J61" i="10"/>
  <c r="J110" i="13"/>
  <c r="BD53" i="13"/>
  <c r="J110" i="11"/>
  <c r="BD53" i="11"/>
  <c r="BD61" i="2"/>
  <c r="Y43" i="9"/>
  <c r="Y43" i="11"/>
  <c r="Y43" i="10"/>
  <c r="BG40" i="11"/>
  <c r="BG40" i="10"/>
  <c r="BG40" i="9"/>
  <c r="Y42" i="9"/>
  <c r="Y42" i="11"/>
  <c r="Y42" i="10"/>
  <c r="L44" i="1"/>
  <c r="L43" i="9"/>
  <c r="BH43" i="9" s="1"/>
  <c r="L43" i="10"/>
  <c r="BH43" i="10" s="1"/>
  <c r="L43" i="11"/>
  <c r="BH43" i="11" s="1"/>
  <c r="N44" i="1"/>
  <c r="N43" i="9"/>
  <c r="BJ43" i="9" s="1"/>
  <c r="N43" i="11"/>
  <c r="BJ43" i="11" s="1"/>
  <c r="N43" i="10"/>
  <c r="BJ43" i="10" s="1"/>
  <c r="M45" i="1"/>
  <c r="M44" i="9"/>
  <c r="BI44" i="9" s="1"/>
  <c r="M44" i="10"/>
  <c r="BI44" i="10" s="1"/>
  <c r="M44" i="11"/>
  <c r="BI44" i="11" s="1"/>
  <c r="Y52" i="12"/>
  <c r="BE52" i="12" s="1"/>
  <c r="Y52" i="13"/>
  <c r="BE52" i="13" s="1"/>
  <c r="AM61" i="9"/>
  <c r="AM61" i="11"/>
  <c r="AM61" i="10"/>
  <c r="AN45" i="9"/>
  <c r="AN45" i="11"/>
  <c r="AN45" i="10"/>
  <c r="AJ61" i="9"/>
  <c r="AJ61" i="11"/>
  <c r="AJ61" i="10"/>
  <c r="AN63" i="1"/>
  <c r="BG43" i="10"/>
  <c r="BG43" i="11"/>
  <c r="BG43" i="9"/>
  <c r="K45" i="1"/>
  <c r="K44" i="9"/>
  <c r="K44" i="11"/>
  <c r="K44" i="10"/>
  <c r="AW29" i="1"/>
  <c r="AW28" i="11"/>
  <c r="AW28" i="10"/>
  <c r="AV29" i="1"/>
  <c r="AV28" i="11"/>
  <c r="AV28" i="10"/>
  <c r="AU29" i="1"/>
  <c r="AU28" i="11"/>
  <c r="AU28" i="10"/>
  <c r="AT29" i="1"/>
  <c r="AT28" i="11"/>
  <c r="AT28" i="10"/>
  <c r="AX27" i="11"/>
  <c r="AX27" i="10"/>
  <c r="AX28" i="11"/>
  <c r="AX28" i="10"/>
  <c r="B34" i="3"/>
  <c r="B39" i="3"/>
  <c r="B44" i="3"/>
  <c r="BD53" i="15"/>
  <c r="J110" i="15"/>
  <c r="BE30" i="13"/>
  <c r="P38" i="4"/>
  <c r="P39" i="4" s="1"/>
  <c r="P40" i="4" s="1"/>
  <c r="AN38" i="2"/>
  <c r="BE29" i="12"/>
  <c r="O33" i="4"/>
  <c r="O34" i="4" s="1"/>
  <c r="BG31" i="15"/>
  <c r="BL31" i="15" s="1"/>
  <c r="BE31" i="15"/>
  <c r="BK35" i="15"/>
  <c r="BJ33" i="15"/>
  <c r="BI33" i="15"/>
  <c r="BK33" i="14"/>
  <c r="BG31" i="14"/>
  <c r="BL31" i="14" s="1"/>
  <c r="BE31" i="14"/>
  <c r="BI33" i="14"/>
  <c r="BL30" i="13"/>
  <c r="BH35" i="13"/>
  <c r="BH34" i="13"/>
  <c r="BK31" i="13"/>
  <c r="BG31" i="13"/>
  <c r="BI33" i="12"/>
  <c r="BG30" i="12"/>
  <c r="BJ33" i="12"/>
  <c r="BL29" i="12"/>
  <c r="BH33" i="12"/>
  <c r="AX43" i="2"/>
  <c r="AX38" i="2"/>
  <c r="AX33" i="2"/>
  <c r="AN39" i="2"/>
  <c r="AN43" i="2"/>
  <c r="AN40" i="2"/>
  <c r="AN28" i="2"/>
  <c r="AW45" i="6"/>
  <c r="AU44" i="6"/>
  <c r="AX43" i="6"/>
  <c r="AV45" i="6"/>
  <c r="AW40" i="6"/>
  <c r="AV40" i="6"/>
  <c r="AU39" i="6"/>
  <c r="AX44" i="1"/>
  <c r="AT45" i="1"/>
  <c r="AX45" i="1" s="1"/>
  <c r="AT40" i="1"/>
  <c r="AX40" i="1" s="1"/>
  <c r="AX39" i="1"/>
  <c r="AX34" i="1"/>
  <c r="AT35" i="1"/>
  <c r="AX35" i="1" s="1"/>
  <c r="O28" i="1"/>
  <c r="K29" i="1"/>
  <c r="Y45" i="1"/>
  <c r="Y44" i="1"/>
  <c r="O39" i="4"/>
  <c r="P33" i="4"/>
  <c r="O44" i="4"/>
  <c r="P43" i="4"/>
  <c r="P28" i="4"/>
  <c r="O28" i="4"/>
  <c r="R28" i="4"/>
  <c r="R29" i="4" s="1"/>
  <c r="Q38" i="4"/>
  <c r="R38" i="4"/>
  <c r="R43" i="4"/>
  <c r="R33" i="4"/>
  <c r="Q33" i="4"/>
  <c r="Q34" i="4" s="1"/>
  <c r="Q43" i="4"/>
  <c r="Q28" i="4"/>
  <c r="AV21" i="4"/>
  <c r="AU21" i="4"/>
  <c r="AV20" i="4"/>
  <c r="AU20" i="4"/>
  <c r="AV19" i="4"/>
  <c r="AU19" i="4"/>
  <c r="AV18" i="4"/>
  <c r="AU18" i="4"/>
  <c r="AV17" i="4"/>
  <c r="AU17" i="4"/>
  <c r="AV16" i="4"/>
  <c r="AU16" i="4"/>
  <c r="AV15" i="4"/>
  <c r="AU15" i="4"/>
  <c r="AV14" i="4"/>
  <c r="AU14" i="4"/>
  <c r="AV13" i="4"/>
  <c r="AU13" i="4"/>
  <c r="AV12" i="4"/>
  <c r="AU12" i="4"/>
  <c r="AV11" i="4"/>
  <c r="AU11" i="4"/>
  <c r="AV10" i="4"/>
  <c r="AU10" i="4"/>
  <c r="AV9" i="4"/>
  <c r="AU9" i="4"/>
  <c r="AV8" i="4"/>
  <c r="AU8" i="4"/>
  <c r="AV7" i="4"/>
  <c r="AU7" i="4"/>
  <c r="AV6" i="4"/>
  <c r="AU6" i="4"/>
  <c r="AD21" i="3"/>
  <c r="AC21" i="3"/>
  <c r="AD20" i="3"/>
  <c r="AC20" i="3"/>
  <c r="AD19" i="3"/>
  <c r="AC19" i="3"/>
  <c r="AD18" i="3"/>
  <c r="AC18" i="3"/>
  <c r="AD17" i="3"/>
  <c r="AC17" i="3"/>
  <c r="AD16" i="3"/>
  <c r="AC16" i="3"/>
  <c r="AD15" i="3"/>
  <c r="AC15" i="3"/>
  <c r="AD14" i="3"/>
  <c r="AC14" i="3"/>
  <c r="AD13" i="3"/>
  <c r="AC13" i="3"/>
  <c r="AD12" i="3"/>
  <c r="AC12" i="3"/>
  <c r="AD11" i="3"/>
  <c r="AC11" i="3"/>
  <c r="AD10" i="3"/>
  <c r="AC10" i="3"/>
  <c r="AD9" i="3"/>
  <c r="AC9" i="3"/>
  <c r="AD8" i="3"/>
  <c r="AC8" i="3"/>
  <c r="AD7" i="3"/>
  <c r="AC7" i="3"/>
  <c r="AD6" i="3"/>
  <c r="AC6" i="3"/>
  <c r="G42" i="8"/>
  <c r="G43" i="8" s="1"/>
  <c r="G44" i="8" s="1"/>
  <c r="G45" i="8" s="1"/>
  <c r="F42" i="8"/>
  <c r="F43" i="8" s="1"/>
  <c r="F44" i="8" s="1"/>
  <c r="F45" i="8" s="1"/>
  <c r="E42" i="8"/>
  <c r="E43" i="8" s="1"/>
  <c r="E44" i="8" s="1"/>
  <c r="E45" i="8" s="1"/>
  <c r="D42" i="8"/>
  <c r="D43" i="8" s="1"/>
  <c r="B42" i="8"/>
  <c r="B43" i="8" s="1"/>
  <c r="B44" i="8" s="1"/>
  <c r="G37" i="8"/>
  <c r="G38" i="8" s="1"/>
  <c r="G39" i="8" s="1"/>
  <c r="G40" i="8" s="1"/>
  <c r="F37" i="8"/>
  <c r="F38" i="8" s="1"/>
  <c r="F39" i="8" s="1"/>
  <c r="F40" i="8" s="1"/>
  <c r="E37" i="8"/>
  <c r="E38" i="8" s="1"/>
  <c r="E39" i="8" s="1"/>
  <c r="E40" i="8" s="1"/>
  <c r="D37" i="8"/>
  <c r="D38" i="8" s="1"/>
  <c r="B37" i="8"/>
  <c r="B38" i="8" s="1"/>
  <c r="G32" i="8"/>
  <c r="G33" i="8" s="1"/>
  <c r="G34" i="8" s="1"/>
  <c r="G35" i="8" s="1"/>
  <c r="F32" i="8"/>
  <c r="F33" i="8" s="1"/>
  <c r="F34" i="8" s="1"/>
  <c r="F35" i="8" s="1"/>
  <c r="E32" i="8"/>
  <c r="E33" i="8"/>
  <c r="E34" i="8" s="1"/>
  <c r="E35" i="8" s="1"/>
  <c r="D32" i="8"/>
  <c r="D33" i="8" s="1"/>
  <c r="B32" i="8"/>
  <c r="G27" i="8"/>
  <c r="G28" i="8" s="1"/>
  <c r="G29" i="8" s="1"/>
  <c r="G30" i="8" s="1"/>
  <c r="F27" i="8"/>
  <c r="F28" i="8" s="1"/>
  <c r="F29" i="8" s="1"/>
  <c r="F30" i="8" s="1"/>
  <c r="E27" i="8"/>
  <c r="E28" i="8" s="1"/>
  <c r="D27" i="8"/>
  <c r="D28" i="8" s="1"/>
  <c r="D29" i="8" s="1"/>
  <c r="D30" i="8" s="1"/>
  <c r="B27" i="8"/>
  <c r="J98" i="4"/>
  <c r="G42" i="4"/>
  <c r="G43" i="4"/>
  <c r="G44" i="4" s="1"/>
  <c r="G45" i="4" s="1"/>
  <c r="F42" i="4"/>
  <c r="F43" i="4" s="1"/>
  <c r="F44" i="4" s="1"/>
  <c r="F45" i="4"/>
  <c r="E42" i="4"/>
  <c r="E43" i="4"/>
  <c r="E44" i="4" s="1"/>
  <c r="E45" i="4" s="1"/>
  <c r="D42" i="4"/>
  <c r="D43" i="4" s="1"/>
  <c r="D44" i="4" s="1"/>
  <c r="D45" i="4" s="1"/>
  <c r="B42" i="4"/>
  <c r="B43" i="4"/>
  <c r="J93" i="4"/>
  <c r="G37" i="4"/>
  <c r="G38" i="4" s="1"/>
  <c r="G39" i="4" s="1"/>
  <c r="G40" i="4" s="1"/>
  <c r="F37" i="4"/>
  <c r="F38" i="4" s="1"/>
  <c r="F39" i="4" s="1"/>
  <c r="F40" i="4" s="1"/>
  <c r="E37" i="4"/>
  <c r="E38" i="4" s="1"/>
  <c r="E39" i="4" s="1"/>
  <c r="E40" i="4" s="1"/>
  <c r="D37" i="4"/>
  <c r="D38" i="4" s="1"/>
  <c r="D39" i="4" s="1"/>
  <c r="D40" i="4" s="1"/>
  <c r="B37" i="4"/>
  <c r="G32" i="4"/>
  <c r="G33" i="4" s="1"/>
  <c r="G34" i="4" s="1"/>
  <c r="G35" i="4" s="1"/>
  <c r="F32" i="4"/>
  <c r="F33" i="4"/>
  <c r="F34" i="4" s="1"/>
  <c r="F35" i="4" s="1"/>
  <c r="E32" i="4"/>
  <c r="E33" i="4"/>
  <c r="E34" i="4" s="1"/>
  <c r="E35" i="4" s="1"/>
  <c r="D32" i="4"/>
  <c r="D33" i="4" s="1"/>
  <c r="D34" i="4" s="1"/>
  <c r="D35" i="4" s="1"/>
  <c r="B32" i="4"/>
  <c r="B33" i="4"/>
  <c r="G27" i="4"/>
  <c r="G28" i="4"/>
  <c r="G29" i="4" s="1"/>
  <c r="G30" i="4" s="1"/>
  <c r="F27" i="4"/>
  <c r="F28" i="4"/>
  <c r="F29" i="4" s="1"/>
  <c r="F30" i="4" s="1"/>
  <c r="E27" i="4"/>
  <c r="E28" i="4" s="1"/>
  <c r="E29" i="4" s="1"/>
  <c r="E30" i="4" s="1"/>
  <c r="D27" i="4"/>
  <c r="D28" i="4" s="1"/>
  <c r="D29" i="4" s="1"/>
  <c r="D30" i="4" s="1"/>
  <c r="B27" i="4"/>
  <c r="B28" i="4"/>
  <c r="G42" i="5"/>
  <c r="G43" i="5" s="1"/>
  <c r="G44" i="5" s="1"/>
  <c r="G45" i="5" s="1"/>
  <c r="F42" i="5"/>
  <c r="F43" i="5" s="1"/>
  <c r="F44" i="5" s="1"/>
  <c r="F45" i="5" s="1"/>
  <c r="E42" i="5"/>
  <c r="E43" i="5" s="1"/>
  <c r="E44" i="5" s="1"/>
  <c r="E45" i="5" s="1"/>
  <c r="D42" i="5"/>
  <c r="B42" i="5"/>
  <c r="B43" i="5" s="1"/>
  <c r="B44" i="5" s="1"/>
  <c r="B45" i="5" s="1"/>
  <c r="G37" i="5"/>
  <c r="G38" i="5" s="1"/>
  <c r="G39" i="5" s="1"/>
  <c r="G40" i="5" s="1"/>
  <c r="F37" i="5"/>
  <c r="F38" i="5" s="1"/>
  <c r="F39" i="5" s="1"/>
  <c r="F40" i="5" s="1"/>
  <c r="E37" i="5"/>
  <c r="E38" i="5" s="1"/>
  <c r="E39" i="5" s="1"/>
  <c r="E40" i="5" s="1"/>
  <c r="D37" i="5"/>
  <c r="D38" i="5" s="1"/>
  <c r="D39" i="5" s="1"/>
  <c r="D40" i="5" s="1"/>
  <c r="B37" i="5"/>
  <c r="G32" i="5"/>
  <c r="G33" i="5" s="1"/>
  <c r="G34" i="5" s="1"/>
  <c r="G35" i="5" s="1"/>
  <c r="F32" i="5"/>
  <c r="F33" i="5" s="1"/>
  <c r="F34" i="5" s="1"/>
  <c r="F35" i="5" s="1"/>
  <c r="E32" i="5"/>
  <c r="E33" i="5" s="1"/>
  <c r="D32" i="5"/>
  <c r="D33" i="5" s="1"/>
  <c r="D34" i="5" s="1"/>
  <c r="D35" i="5" s="1"/>
  <c r="B32" i="5"/>
  <c r="G27" i="5"/>
  <c r="G28" i="5" s="1"/>
  <c r="G29" i="5" s="1"/>
  <c r="G30" i="5" s="1"/>
  <c r="F27" i="5"/>
  <c r="F28" i="5" s="1"/>
  <c r="F29" i="5" s="1"/>
  <c r="F30" i="5" s="1"/>
  <c r="E27" i="5"/>
  <c r="E28" i="5" s="1"/>
  <c r="D27" i="5"/>
  <c r="D28" i="5" s="1"/>
  <c r="D29" i="5" s="1"/>
  <c r="D30" i="5" s="1"/>
  <c r="B27" i="5"/>
  <c r="B28" i="5" s="1"/>
  <c r="G24" i="5"/>
  <c r="AM46" i="8"/>
  <c r="AL46" i="8"/>
  <c r="AM45" i="8"/>
  <c r="AM44" i="8"/>
  <c r="AM43" i="8"/>
  <c r="AM42" i="8"/>
  <c r="AM41" i="8"/>
  <c r="AL41" i="8"/>
  <c r="AM40" i="8"/>
  <c r="AM39" i="8"/>
  <c r="AM38" i="8"/>
  <c r="AM37" i="8"/>
  <c r="AM36" i="8"/>
  <c r="AL36" i="8"/>
  <c r="AM35" i="8"/>
  <c r="AM34" i="8"/>
  <c r="AM33" i="8"/>
  <c r="AM32" i="8"/>
  <c r="AM31" i="8"/>
  <c r="AL31" i="8"/>
  <c r="AM30" i="8"/>
  <c r="AM29" i="8"/>
  <c r="AM28" i="8"/>
  <c r="AM27" i="8"/>
  <c r="AM26" i="8"/>
  <c r="AL26" i="8"/>
  <c r="AM25" i="8"/>
  <c r="AM24" i="8"/>
  <c r="AM23" i="8"/>
  <c r="AM22" i="8"/>
  <c r="AM21" i="8"/>
  <c r="AL21" i="8"/>
  <c r="AM20" i="8"/>
  <c r="AL20" i="8"/>
  <c r="AM19" i="8"/>
  <c r="AL19" i="8"/>
  <c r="AM18" i="8"/>
  <c r="AL18" i="8"/>
  <c r="AM17" i="8"/>
  <c r="AL17" i="8"/>
  <c r="AM16" i="8"/>
  <c r="AL16" i="8"/>
  <c r="AM15" i="8"/>
  <c r="AL15" i="8"/>
  <c r="AM14" i="8"/>
  <c r="AL14" i="8"/>
  <c r="AM13" i="8"/>
  <c r="AL13" i="8"/>
  <c r="AM12" i="8"/>
  <c r="AL12" i="8"/>
  <c r="AM11" i="8"/>
  <c r="AL11" i="8"/>
  <c r="AM10" i="8"/>
  <c r="AL10" i="8"/>
  <c r="AM9" i="8"/>
  <c r="AL9" i="8"/>
  <c r="AM8" i="8"/>
  <c r="AL8" i="8"/>
  <c r="AM7" i="8"/>
  <c r="AL7" i="8"/>
  <c r="AM6" i="8"/>
  <c r="AL6" i="8"/>
  <c r="J42" i="3"/>
  <c r="J43" i="3" s="1"/>
  <c r="J44" i="3" s="1"/>
  <c r="J45" i="3" s="1"/>
  <c r="H42" i="3"/>
  <c r="H43" i="3" s="1"/>
  <c r="H44" i="3" s="1"/>
  <c r="H45" i="3" s="1"/>
  <c r="G42" i="3"/>
  <c r="G43" i="3" s="1"/>
  <c r="G44" i="3" s="1"/>
  <c r="G45" i="3" s="1"/>
  <c r="F42" i="3"/>
  <c r="F43" i="3" s="1"/>
  <c r="F44" i="3" s="1"/>
  <c r="F45" i="3" s="1"/>
  <c r="E42" i="3"/>
  <c r="E43" i="3" s="1"/>
  <c r="E44" i="3" s="1"/>
  <c r="E45" i="3" s="1"/>
  <c r="D42" i="3"/>
  <c r="D43" i="3" s="1"/>
  <c r="D44" i="3" s="1"/>
  <c r="D45" i="3" s="1"/>
  <c r="C42" i="3"/>
  <c r="J37" i="3"/>
  <c r="J38" i="3" s="1"/>
  <c r="J39" i="3" s="1"/>
  <c r="J40" i="3" s="1"/>
  <c r="H37" i="3"/>
  <c r="H38" i="3" s="1"/>
  <c r="H39" i="3" s="1"/>
  <c r="H40" i="3" s="1"/>
  <c r="G37" i="3"/>
  <c r="G38" i="3" s="1"/>
  <c r="G39" i="3" s="1"/>
  <c r="G40" i="3" s="1"/>
  <c r="F37" i="3"/>
  <c r="F38" i="3"/>
  <c r="F39" i="3" s="1"/>
  <c r="F40" i="3" s="1"/>
  <c r="E37" i="3"/>
  <c r="E38" i="3" s="1"/>
  <c r="E39" i="3" s="1"/>
  <c r="E40" i="3" s="1"/>
  <c r="D37" i="3"/>
  <c r="D38" i="3" s="1"/>
  <c r="D39" i="3" s="1"/>
  <c r="D40" i="3" s="1"/>
  <c r="C37" i="3"/>
  <c r="J32" i="3"/>
  <c r="J33" i="3" s="1"/>
  <c r="J34" i="3" s="1"/>
  <c r="J35" i="3" s="1"/>
  <c r="H32" i="3"/>
  <c r="H33" i="3" s="1"/>
  <c r="H34" i="3" s="1"/>
  <c r="H35" i="3" s="1"/>
  <c r="G32" i="3"/>
  <c r="G33" i="3" s="1"/>
  <c r="G34" i="3" s="1"/>
  <c r="G35" i="3" s="1"/>
  <c r="F32" i="3"/>
  <c r="F33" i="3" s="1"/>
  <c r="F34" i="3" s="1"/>
  <c r="F35" i="3" s="1"/>
  <c r="E32" i="3"/>
  <c r="E33" i="3" s="1"/>
  <c r="E34" i="3" s="1"/>
  <c r="E35" i="3" s="1"/>
  <c r="D32" i="3"/>
  <c r="D33" i="3" s="1"/>
  <c r="D34" i="3" s="1"/>
  <c r="D35" i="3" s="1"/>
  <c r="C32" i="3"/>
  <c r="J27" i="3"/>
  <c r="J28" i="3" s="1"/>
  <c r="J29" i="3" s="1"/>
  <c r="J30" i="3" s="1"/>
  <c r="H27" i="3"/>
  <c r="H28" i="3"/>
  <c r="H29" i="3" s="1"/>
  <c r="H30" i="3" s="1"/>
  <c r="G27" i="3"/>
  <c r="G28" i="3" s="1"/>
  <c r="G29" i="3" s="1"/>
  <c r="G30" i="3" s="1"/>
  <c r="F27" i="3"/>
  <c r="F28" i="3"/>
  <c r="F29" i="3" s="1"/>
  <c r="F30" i="3" s="1"/>
  <c r="E27" i="3"/>
  <c r="E28" i="3" s="1"/>
  <c r="E29" i="3" s="1"/>
  <c r="E30" i="3" s="1"/>
  <c r="D27" i="3"/>
  <c r="D28" i="3" s="1"/>
  <c r="D29" i="3" s="1"/>
  <c r="D30" i="3" s="1"/>
  <c r="C27" i="3"/>
  <c r="E42" i="6"/>
  <c r="E43" i="6" s="1"/>
  <c r="E44" i="6" s="1"/>
  <c r="E45" i="6" s="1"/>
  <c r="D42" i="6"/>
  <c r="F37" i="6"/>
  <c r="F38" i="6" s="1"/>
  <c r="F39" i="6" s="1"/>
  <c r="F40" i="6" s="1"/>
  <c r="E37" i="6"/>
  <c r="E38" i="6" s="1"/>
  <c r="E39" i="6" s="1"/>
  <c r="E40" i="6" s="1"/>
  <c r="D37" i="6"/>
  <c r="D38" i="6" s="1"/>
  <c r="F32" i="6"/>
  <c r="E32" i="6"/>
  <c r="E33" i="6" s="1"/>
  <c r="E34" i="6" s="1"/>
  <c r="E35" i="6" s="1"/>
  <c r="D32" i="6"/>
  <c r="D33" i="6"/>
  <c r="D34" i="6" s="1"/>
  <c r="F27" i="6"/>
  <c r="E27" i="6"/>
  <c r="E28" i="6"/>
  <c r="E29" i="6" s="1"/>
  <c r="E30" i="6" s="1"/>
  <c r="D27" i="6"/>
  <c r="D28" i="6"/>
  <c r="D29" i="6" s="1"/>
  <c r="D30" i="6" s="1"/>
  <c r="F42" i="2"/>
  <c r="F43" i="2"/>
  <c r="F44" i="2" s="1"/>
  <c r="F45" i="2" s="1"/>
  <c r="E42" i="2"/>
  <c r="F37" i="2"/>
  <c r="F38" i="2" s="1"/>
  <c r="F39" i="2" s="1"/>
  <c r="F40" i="2" s="1"/>
  <c r="E37" i="2"/>
  <c r="E38" i="2" s="1"/>
  <c r="E39" i="2" s="1"/>
  <c r="E40" i="2" s="1"/>
  <c r="F32" i="2"/>
  <c r="F33" i="2"/>
  <c r="F34" i="2" s="1"/>
  <c r="F35" i="2" s="1"/>
  <c r="E32" i="2"/>
  <c r="E33" i="2" s="1"/>
  <c r="E34" i="2" s="1"/>
  <c r="E35" i="2" s="1"/>
  <c r="F27" i="2"/>
  <c r="F28" i="2" s="1"/>
  <c r="F29" i="2" s="1"/>
  <c r="F30" i="2" s="1"/>
  <c r="E27" i="2"/>
  <c r="E28" i="2" s="1"/>
  <c r="E29" i="2" s="1"/>
  <c r="E30" i="2" s="1"/>
  <c r="BD22" i="2"/>
  <c r="F42" i="1"/>
  <c r="F43" i="1" s="1"/>
  <c r="F44" i="1"/>
  <c r="F45" i="1" s="1"/>
  <c r="E42" i="1"/>
  <c r="E43" i="1"/>
  <c r="E44" i="1" s="1"/>
  <c r="E45" i="1" s="1"/>
  <c r="D42" i="1"/>
  <c r="F37" i="1"/>
  <c r="F38" i="1"/>
  <c r="F39" i="1" s="1"/>
  <c r="F40" i="1" s="1"/>
  <c r="E37" i="1"/>
  <c r="E38" i="1" s="1"/>
  <c r="E39" i="1" s="1"/>
  <c r="E40" i="1" s="1"/>
  <c r="D37" i="1"/>
  <c r="F32" i="1"/>
  <c r="F33" i="1" s="1"/>
  <c r="F34" i="1"/>
  <c r="F35" i="1" s="1"/>
  <c r="E32" i="1"/>
  <c r="E33" i="1"/>
  <c r="E34" i="1" s="1"/>
  <c r="E35" i="1" s="1"/>
  <c r="D32" i="1"/>
  <c r="F27" i="1"/>
  <c r="F28" i="1" s="1"/>
  <c r="F29" i="1" s="1"/>
  <c r="F30" i="1" s="1"/>
  <c r="E27" i="1"/>
  <c r="E28" i="1"/>
  <c r="E29" i="1" s="1"/>
  <c r="E30" i="1" s="1"/>
  <c r="D27" i="1"/>
  <c r="T26" i="6"/>
  <c r="T27" i="6" s="1"/>
  <c r="R26" i="6"/>
  <c r="AL46" i="6"/>
  <c r="AK46" i="6"/>
  <c r="AJ46" i="6"/>
  <c r="AJ47" i="6" s="1"/>
  <c r="AJ48" i="6" s="1"/>
  <c r="AJ49" i="6" s="1"/>
  <c r="AJ50" i="6" s="1"/>
  <c r="AJ51" i="6" s="1"/>
  <c r="AJ52" i="6" s="1"/>
  <c r="AJ53" i="6" s="1"/>
  <c r="AJ54" i="6" s="1"/>
  <c r="AJ55" i="6" s="1"/>
  <c r="AJ56" i="6" s="1"/>
  <c r="AJ57" i="6" s="1"/>
  <c r="AJ58" i="6" s="1"/>
  <c r="AJ59" i="6" s="1"/>
  <c r="AJ60" i="6" s="1"/>
  <c r="AJ61" i="6" s="1"/>
  <c r="AC46" i="6"/>
  <c r="AA46" i="6"/>
  <c r="Z46" i="6"/>
  <c r="AL45" i="6"/>
  <c r="AK45" i="6"/>
  <c r="AJ45" i="6"/>
  <c r="AC45" i="6"/>
  <c r="AA45" i="6"/>
  <c r="Z45" i="6"/>
  <c r="AL44" i="6"/>
  <c r="AK44" i="6"/>
  <c r="AJ44" i="6"/>
  <c r="AC44" i="6"/>
  <c r="AA44" i="6"/>
  <c r="Z44" i="6"/>
  <c r="AL43" i="6"/>
  <c r="AK43" i="6"/>
  <c r="AJ43" i="6"/>
  <c r="AC43" i="6"/>
  <c r="AA43" i="6"/>
  <c r="Z43" i="6"/>
  <c r="AL42" i="6"/>
  <c r="AK42" i="6"/>
  <c r="AJ42" i="6"/>
  <c r="AC42" i="6"/>
  <c r="AA42" i="6"/>
  <c r="Z42" i="6"/>
  <c r="AL41" i="6"/>
  <c r="AK41" i="6"/>
  <c r="AJ41" i="6"/>
  <c r="AC41" i="6"/>
  <c r="BJ41" i="6" s="1"/>
  <c r="AA41" i="6"/>
  <c r="BH41" i="6" s="1"/>
  <c r="Z41" i="6"/>
  <c r="BG41" i="6" s="1"/>
  <c r="AL40" i="6"/>
  <c r="AK40" i="6"/>
  <c r="AJ40" i="6"/>
  <c r="AC40" i="6"/>
  <c r="AA40" i="6"/>
  <c r="Z40" i="6"/>
  <c r="AL39" i="6"/>
  <c r="AK39" i="6"/>
  <c r="AJ39" i="6"/>
  <c r="AC39" i="6"/>
  <c r="AA39" i="6"/>
  <c r="Z39" i="6"/>
  <c r="AL38" i="6"/>
  <c r="AK38" i="6"/>
  <c r="AJ38" i="6"/>
  <c r="AC38" i="6"/>
  <c r="AA38" i="6"/>
  <c r="Z38" i="6"/>
  <c r="AL37" i="6"/>
  <c r="AK37" i="6"/>
  <c r="AJ37" i="6"/>
  <c r="AC37" i="6"/>
  <c r="AA37" i="6"/>
  <c r="Z37" i="6"/>
  <c r="AL36" i="6"/>
  <c r="AK36" i="6"/>
  <c r="AJ36" i="6"/>
  <c r="AC36" i="6"/>
  <c r="BJ36" i="6" s="1"/>
  <c r="AA36" i="6"/>
  <c r="Z36" i="6"/>
  <c r="BG36" i="6" s="1"/>
  <c r="AL35" i="6"/>
  <c r="AK35" i="6"/>
  <c r="AJ35" i="6"/>
  <c r="AC35" i="6"/>
  <c r="AA35" i="6"/>
  <c r="Z35" i="6"/>
  <c r="AL34" i="6"/>
  <c r="AK34" i="6"/>
  <c r="AJ34" i="6"/>
  <c r="AC34" i="6"/>
  <c r="AA34" i="6"/>
  <c r="Z34" i="6"/>
  <c r="AL33" i="6"/>
  <c r="AK33" i="6"/>
  <c r="AJ33" i="6"/>
  <c r="AC33" i="6"/>
  <c r="AA33" i="6"/>
  <c r="Z33" i="6"/>
  <c r="AL32" i="6"/>
  <c r="AK32" i="6"/>
  <c r="AJ32" i="6"/>
  <c r="AC32" i="6"/>
  <c r="AA32" i="6"/>
  <c r="Z32" i="6"/>
  <c r="AL31" i="6"/>
  <c r="AK31" i="6"/>
  <c r="AJ31" i="6"/>
  <c r="AC31" i="6"/>
  <c r="AA31" i="6"/>
  <c r="Z31" i="6"/>
  <c r="AL30" i="6"/>
  <c r="AK30" i="6"/>
  <c r="AJ30" i="6"/>
  <c r="AC30" i="6"/>
  <c r="AA30" i="6"/>
  <c r="Z30" i="6"/>
  <c r="AL29" i="6"/>
  <c r="AK29" i="6"/>
  <c r="AJ29" i="6"/>
  <c r="AC29" i="6"/>
  <c r="AA29" i="6"/>
  <c r="Z29" i="6"/>
  <c r="AL28" i="6"/>
  <c r="AK28" i="6"/>
  <c r="AJ28" i="6"/>
  <c r="AC28" i="6"/>
  <c r="AA28" i="6"/>
  <c r="Z28" i="6"/>
  <c r="AL27" i="6"/>
  <c r="AK27" i="6"/>
  <c r="AJ27" i="6"/>
  <c r="AC27" i="6"/>
  <c r="AA27" i="6"/>
  <c r="Z27" i="6"/>
  <c r="AL26" i="6"/>
  <c r="AK26" i="6"/>
  <c r="AJ26" i="6"/>
  <c r="AC26" i="6"/>
  <c r="AA26" i="6"/>
  <c r="Z26" i="6"/>
  <c r="AL25" i="6"/>
  <c r="AK25" i="6"/>
  <c r="AJ25" i="6"/>
  <c r="AD25" i="6"/>
  <c r="AC25" i="6"/>
  <c r="AB25" i="6"/>
  <c r="AA25" i="6"/>
  <c r="Z25" i="6"/>
  <c r="AL24" i="6"/>
  <c r="AK24" i="6"/>
  <c r="AJ24" i="6"/>
  <c r="AD24" i="6"/>
  <c r="AC24" i="6"/>
  <c r="AB24" i="6"/>
  <c r="AA24" i="6"/>
  <c r="Z24" i="6"/>
  <c r="BE21" i="6"/>
  <c r="BD21" i="6"/>
  <c r="BE20" i="6"/>
  <c r="BD20" i="6"/>
  <c r="BE19" i="6"/>
  <c r="BD19" i="6"/>
  <c r="BE18" i="6"/>
  <c r="BD18" i="6"/>
  <c r="BE17" i="6"/>
  <c r="BD17" i="6"/>
  <c r="BE16" i="6"/>
  <c r="BD16" i="6"/>
  <c r="BE15" i="6"/>
  <c r="BD15" i="6"/>
  <c r="BE14" i="6"/>
  <c r="BD14" i="6"/>
  <c r="BE13" i="6"/>
  <c r="BD13" i="6"/>
  <c r="BE12" i="6"/>
  <c r="BD12" i="6"/>
  <c r="BE11" i="6"/>
  <c r="BD11" i="6"/>
  <c r="BE10" i="6"/>
  <c r="BD10" i="6"/>
  <c r="BE9" i="6"/>
  <c r="BD9" i="6"/>
  <c r="BE8" i="6"/>
  <c r="BD8" i="6"/>
  <c r="BE7" i="6"/>
  <c r="BD7" i="6"/>
  <c r="BE6" i="6"/>
  <c r="BD6" i="6"/>
  <c r="Z24" i="1"/>
  <c r="AD24" i="1"/>
  <c r="AC26" i="1"/>
  <c r="AM46" i="5"/>
  <c r="AL46" i="5"/>
  <c r="AM45" i="5"/>
  <c r="AM44" i="5"/>
  <c r="AM43" i="5"/>
  <c r="AM42" i="5"/>
  <c r="AM41" i="5"/>
  <c r="AL41" i="5"/>
  <c r="AM40" i="5"/>
  <c r="AM39" i="5"/>
  <c r="AM38" i="5"/>
  <c r="AM37" i="5"/>
  <c r="AM36" i="5"/>
  <c r="AL36" i="5"/>
  <c r="AM35" i="5"/>
  <c r="AM34" i="5"/>
  <c r="AM33" i="5"/>
  <c r="AM32" i="5"/>
  <c r="AM31" i="5"/>
  <c r="AL31" i="5"/>
  <c r="AM30" i="5"/>
  <c r="AM29" i="5"/>
  <c r="AM28" i="5"/>
  <c r="AM27" i="5"/>
  <c r="AM26" i="5"/>
  <c r="AL26" i="5"/>
  <c r="AM25" i="5"/>
  <c r="AM24" i="5"/>
  <c r="AM23" i="5"/>
  <c r="AV46" i="4"/>
  <c r="AV42" i="4"/>
  <c r="AV41" i="4"/>
  <c r="AV37" i="4"/>
  <c r="AV36" i="4"/>
  <c r="AV32" i="4"/>
  <c r="AV31" i="4"/>
  <c r="AV27" i="4"/>
  <c r="AV26" i="4"/>
  <c r="AV22" i="4"/>
  <c r="AU26" i="4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C26" i="3"/>
  <c r="AD25" i="3"/>
  <c r="AD24" i="3"/>
  <c r="AD23" i="3"/>
  <c r="AD22" i="3"/>
  <c r="Z46" i="2"/>
  <c r="AA46" i="2"/>
  <c r="AB46" i="2"/>
  <c r="AC46" i="2"/>
  <c r="AD46" i="2"/>
  <c r="Z45" i="2"/>
  <c r="AA45" i="2"/>
  <c r="AB45" i="2"/>
  <c r="AC45" i="2"/>
  <c r="AD45" i="2"/>
  <c r="Z44" i="2"/>
  <c r="AA44" i="2"/>
  <c r="AB44" i="2"/>
  <c r="AC44" i="2"/>
  <c r="AD44" i="2"/>
  <c r="Z43" i="2"/>
  <c r="AA43" i="2"/>
  <c r="AB43" i="2"/>
  <c r="AC43" i="2"/>
  <c r="AD43" i="2"/>
  <c r="Z42" i="2"/>
  <c r="BE42" i="2" s="1"/>
  <c r="AA42" i="2"/>
  <c r="AB42" i="2"/>
  <c r="AC42" i="2"/>
  <c r="AD42" i="2"/>
  <c r="Z41" i="2"/>
  <c r="AA41" i="2"/>
  <c r="BH41" i="2" s="1"/>
  <c r="AB41" i="2"/>
  <c r="BI41" i="2" s="1"/>
  <c r="AC41" i="2"/>
  <c r="BJ41" i="2" s="1"/>
  <c r="AD41" i="2"/>
  <c r="BK41" i="2" s="1"/>
  <c r="Z40" i="2"/>
  <c r="AA40" i="2"/>
  <c r="AB40" i="2"/>
  <c r="AC40" i="2"/>
  <c r="AD40" i="2"/>
  <c r="Z39" i="2"/>
  <c r="AA39" i="2"/>
  <c r="AB39" i="2"/>
  <c r="AC39" i="2"/>
  <c r="AD39" i="2"/>
  <c r="Z38" i="2"/>
  <c r="AA38" i="2"/>
  <c r="AB38" i="2"/>
  <c r="AC38" i="2"/>
  <c r="AD38" i="2"/>
  <c r="Z37" i="2"/>
  <c r="AA37" i="2"/>
  <c r="AB37" i="2"/>
  <c r="AC37" i="2"/>
  <c r="AD37" i="2"/>
  <c r="BE37" i="2" s="1"/>
  <c r="Z36" i="2"/>
  <c r="BG36" i="2" s="1"/>
  <c r="AA36" i="2"/>
  <c r="BH36" i="2" s="1"/>
  <c r="AB36" i="2"/>
  <c r="BI36" i="2" s="1"/>
  <c r="AC36" i="2"/>
  <c r="BJ36" i="2" s="1"/>
  <c r="AD36" i="2"/>
  <c r="BK36" i="2" s="1"/>
  <c r="Z35" i="2"/>
  <c r="AA35" i="2"/>
  <c r="AB35" i="2"/>
  <c r="AC35" i="2"/>
  <c r="AD35" i="2"/>
  <c r="Z34" i="2"/>
  <c r="AA34" i="2"/>
  <c r="AB34" i="2"/>
  <c r="AC34" i="2"/>
  <c r="AD34" i="2"/>
  <c r="Z33" i="2"/>
  <c r="AA33" i="2"/>
  <c r="AB33" i="2"/>
  <c r="AC33" i="2"/>
  <c r="AD33" i="2"/>
  <c r="Z32" i="2"/>
  <c r="AA32" i="2"/>
  <c r="AB32" i="2"/>
  <c r="AC32" i="2"/>
  <c r="AD32" i="2"/>
  <c r="Z31" i="2"/>
  <c r="AA31" i="2"/>
  <c r="AB31" i="2"/>
  <c r="AC31" i="2"/>
  <c r="AD31" i="2"/>
  <c r="Z30" i="2"/>
  <c r="AA30" i="2"/>
  <c r="AB30" i="2"/>
  <c r="AC30" i="2"/>
  <c r="AD30" i="2"/>
  <c r="Z29" i="2"/>
  <c r="AA29" i="2"/>
  <c r="AB29" i="2"/>
  <c r="AC29" i="2"/>
  <c r="AD29" i="2"/>
  <c r="Z28" i="2"/>
  <c r="AA28" i="2"/>
  <c r="AB28" i="2"/>
  <c r="AC28" i="2"/>
  <c r="AD28" i="2"/>
  <c r="Z27" i="2"/>
  <c r="AA27" i="2"/>
  <c r="AB27" i="2"/>
  <c r="AC27" i="2"/>
  <c r="AD27" i="2"/>
  <c r="Z26" i="2"/>
  <c r="AA26" i="2"/>
  <c r="AB26" i="2"/>
  <c r="AC26" i="2"/>
  <c r="AD26" i="2"/>
  <c r="Z25" i="2"/>
  <c r="AA25" i="2"/>
  <c r="AB25" i="2"/>
  <c r="AC25" i="2"/>
  <c r="AD25" i="2"/>
  <c r="Z24" i="2"/>
  <c r="AA24" i="2"/>
  <c r="AB24" i="2"/>
  <c r="AC24" i="2"/>
  <c r="AD24" i="2"/>
  <c r="BE21" i="2"/>
  <c r="BE20" i="2"/>
  <c r="BE19" i="2"/>
  <c r="BE18" i="2"/>
  <c r="BE17" i="2"/>
  <c r="BE16" i="2"/>
  <c r="BE15" i="2"/>
  <c r="BE14" i="2"/>
  <c r="BE13" i="2"/>
  <c r="BE12" i="2"/>
  <c r="BE11" i="2"/>
  <c r="BE10" i="2"/>
  <c r="BE9" i="2"/>
  <c r="BE8" i="2"/>
  <c r="BE7" i="2"/>
  <c r="BD46" i="2"/>
  <c r="BD41" i="2"/>
  <c r="BD36" i="2"/>
  <c r="BD26" i="2"/>
  <c r="BD21" i="2"/>
  <c r="BD20" i="2"/>
  <c r="BD19" i="2"/>
  <c r="BD18" i="2"/>
  <c r="BD17" i="2"/>
  <c r="BD16" i="2"/>
  <c r="BD15" i="2"/>
  <c r="BD14" i="2"/>
  <c r="BD13" i="2"/>
  <c r="BD12" i="2"/>
  <c r="BD11" i="2"/>
  <c r="BD10" i="2"/>
  <c r="BD9" i="2"/>
  <c r="BD8" i="2"/>
  <c r="BD7" i="2"/>
  <c r="BE6" i="2"/>
  <c r="BD6" i="2"/>
  <c r="BE21" i="1"/>
  <c r="BE20" i="1"/>
  <c r="BE19" i="1"/>
  <c r="BE18" i="1"/>
  <c r="BE17" i="1"/>
  <c r="BE16" i="1"/>
  <c r="BE15" i="1"/>
  <c r="BE14" i="1"/>
  <c r="BE13" i="1"/>
  <c r="BE12" i="1"/>
  <c r="BE11" i="1"/>
  <c r="BE10" i="1"/>
  <c r="BE9" i="1"/>
  <c r="BE8" i="1"/>
  <c r="BE7" i="1"/>
  <c r="BE6" i="1"/>
  <c r="AD46" i="1"/>
  <c r="BK46" i="1" s="1"/>
  <c r="AC46" i="1"/>
  <c r="AB46" i="1"/>
  <c r="BI46" i="1" s="1"/>
  <c r="AA46" i="1"/>
  <c r="BH46" i="1" s="1"/>
  <c r="Z46" i="1"/>
  <c r="AD45" i="1"/>
  <c r="AC45" i="1"/>
  <c r="AB45" i="1"/>
  <c r="AA45" i="1"/>
  <c r="Z45" i="1"/>
  <c r="AD44" i="1"/>
  <c r="AC44" i="1"/>
  <c r="AB44" i="1"/>
  <c r="AA44" i="1"/>
  <c r="Z44" i="1"/>
  <c r="AD43" i="1"/>
  <c r="AC43" i="1"/>
  <c r="AB43" i="1"/>
  <c r="AA43" i="1"/>
  <c r="Z43" i="1"/>
  <c r="AD42" i="1"/>
  <c r="AC42" i="1"/>
  <c r="AB42" i="1"/>
  <c r="AA42" i="1"/>
  <c r="Z42" i="1"/>
  <c r="AD41" i="1"/>
  <c r="BK41" i="1" s="1"/>
  <c r="AC41" i="1"/>
  <c r="BJ41" i="1" s="1"/>
  <c r="AB41" i="1"/>
  <c r="BI41" i="1" s="1"/>
  <c r="AA41" i="1"/>
  <c r="BH41" i="1" s="1"/>
  <c r="Z41" i="1"/>
  <c r="AD40" i="1"/>
  <c r="AC40" i="1"/>
  <c r="AB40" i="1"/>
  <c r="AA40" i="1"/>
  <c r="Z40" i="1"/>
  <c r="AD39" i="1"/>
  <c r="AC39" i="1"/>
  <c r="AB39" i="1"/>
  <c r="AA39" i="1"/>
  <c r="Z39" i="1"/>
  <c r="AD38" i="1"/>
  <c r="AC38" i="1"/>
  <c r="AB38" i="1"/>
  <c r="AA38" i="1"/>
  <c r="Z38" i="1"/>
  <c r="AD37" i="1"/>
  <c r="AC37" i="1"/>
  <c r="AB37" i="1"/>
  <c r="AA37" i="1"/>
  <c r="Z37" i="1"/>
  <c r="AD36" i="1"/>
  <c r="AC36" i="1"/>
  <c r="AB36" i="1"/>
  <c r="AA36" i="1"/>
  <c r="Z36" i="1"/>
  <c r="BJ46" i="1"/>
  <c r="BG46" i="1"/>
  <c r="BG41" i="1"/>
  <c r="BD26" i="6"/>
  <c r="BD36" i="6"/>
  <c r="AC24" i="1"/>
  <c r="BD37" i="6"/>
  <c r="BD41" i="6"/>
  <c r="BD31" i="6"/>
  <c r="BD46" i="6"/>
  <c r="BD36" i="1"/>
  <c r="BD26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AU31" i="4"/>
  <c r="AU36" i="4"/>
  <c r="AU41" i="4"/>
  <c r="BD41" i="1"/>
  <c r="BD46" i="1"/>
  <c r="G25" i="5" l="1"/>
  <c r="C25" i="5" s="1"/>
  <c r="C24" i="5"/>
  <c r="AB25" i="13"/>
  <c r="BI25" i="13" s="1"/>
  <c r="AB25" i="12"/>
  <c r="BI25" i="12" s="1"/>
  <c r="AD24" i="12"/>
  <c r="AD24" i="13"/>
  <c r="Z24" i="12"/>
  <c r="BG24" i="12" s="1"/>
  <c r="Z24" i="13"/>
  <c r="BG24" i="13" s="1"/>
  <c r="AA25" i="13"/>
  <c r="BH25" i="13" s="1"/>
  <c r="AA25" i="12"/>
  <c r="BH25" i="12" s="1"/>
  <c r="AD25" i="13"/>
  <c r="AD25" i="12"/>
  <c r="AA24" i="13"/>
  <c r="BH24" i="13" s="1"/>
  <c r="AA24" i="12"/>
  <c r="BH24" i="12" s="1"/>
  <c r="AC24" i="13"/>
  <c r="BJ24" i="13" s="1"/>
  <c r="AC24" i="12"/>
  <c r="BJ24" i="12" s="1"/>
  <c r="Z25" i="13"/>
  <c r="BG25" i="13" s="1"/>
  <c r="Z25" i="12"/>
  <c r="BG25" i="12" s="1"/>
  <c r="AB24" i="13"/>
  <c r="BI24" i="13" s="1"/>
  <c r="AB24" i="12"/>
  <c r="BI24" i="12" s="1"/>
  <c r="AC25" i="12"/>
  <c r="BJ25" i="12" s="1"/>
  <c r="AC25" i="13"/>
  <c r="BJ25" i="13" s="1"/>
  <c r="AC24" i="24"/>
  <c r="AC24" i="25"/>
  <c r="BJ24" i="25" s="1"/>
  <c r="AC24" i="9"/>
  <c r="BJ24" i="9" s="1"/>
  <c r="AC24" i="11"/>
  <c r="AC24" i="10"/>
  <c r="Z24" i="24"/>
  <c r="Z24" i="25"/>
  <c r="Z24" i="9"/>
  <c r="Z24" i="11"/>
  <c r="Z24" i="10"/>
  <c r="AD24" i="24"/>
  <c r="AD24" i="25"/>
  <c r="BK24" i="25" s="1"/>
  <c r="AD24" i="9"/>
  <c r="BK24" i="9" s="1"/>
  <c r="AD24" i="11"/>
  <c r="AD24" i="10"/>
  <c r="AC26" i="24"/>
  <c r="BJ26" i="24" s="1"/>
  <c r="AC26" i="25"/>
  <c r="BJ26" i="25" s="1"/>
  <c r="AC26" i="9"/>
  <c r="BJ26" i="9" s="1"/>
  <c r="AC26" i="11"/>
  <c r="BJ26" i="11" s="1"/>
  <c r="AC26" i="10"/>
  <c r="J113" i="17"/>
  <c r="AU56" i="17"/>
  <c r="J99" i="5"/>
  <c r="D43" i="5"/>
  <c r="B33" i="5"/>
  <c r="J89" i="5"/>
  <c r="B38" i="5"/>
  <c r="J94" i="5"/>
  <c r="J84" i="5"/>
  <c r="B33" i="8"/>
  <c r="J111" i="14"/>
  <c r="BD54" i="14"/>
  <c r="F28" i="6"/>
  <c r="BD57" i="12"/>
  <c r="J114" i="12"/>
  <c r="BD61" i="10"/>
  <c r="J118" i="10"/>
  <c r="J111" i="13"/>
  <c r="BD54" i="13"/>
  <c r="J111" i="11"/>
  <c r="BD54" i="11"/>
  <c r="J99" i="2"/>
  <c r="J94" i="2"/>
  <c r="D28" i="1"/>
  <c r="D33" i="1"/>
  <c r="Y45" i="9"/>
  <c r="Y45" i="11"/>
  <c r="Y45" i="10"/>
  <c r="Y44" i="9"/>
  <c r="Y44" i="11"/>
  <c r="Y44" i="10"/>
  <c r="N45" i="1"/>
  <c r="N44" i="9"/>
  <c r="BJ44" i="9" s="1"/>
  <c r="N44" i="11"/>
  <c r="BJ44" i="11" s="1"/>
  <c r="N44" i="10"/>
  <c r="BJ44" i="10" s="1"/>
  <c r="M45" i="9"/>
  <c r="BI45" i="9" s="1"/>
  <c r="M45" i="10"/>
  <c r="BI45" i="10" s="1"/>
  <c r="M45" i="11"/>
  <c r="BI45" i="11" s="1"/>
  <c r="L45" i="1"/>
  <c r="L44" i="9"/>
  <c r="BH44" i="9" s="1"/>
  <c r="L44" i="10"/>
  <c r="BH44" i="10" s="1"/>
  <c r="L44" i="11"/>
  <c r="BH44" i="11" s="1"/>
  <c r="Y53" i="12"/>
  <c r="BE53" i="12" s="1"/>
  <c r="Y53" i="13"/>
  <c r="BE53" i="13" s="1"/>
  <c r="AN63" i="10"/>
  <c r="AN63" i="11"/>
  <c r="AN63" i="9"/>
  <c r="K45" i="9"/>
  <c r="K45" i="11"/>
  <c r="K45" i="10"/>
  <c r="BG44" i="10"/>
  <c r="BG44" i="9"/>
  <c r="BG44" i="11"/>
  <c r="AW30" i="1"/>
  <c r="AW29" i="11"/>
  <c r="AW29" i="10"/>
  <c r="AV30" i="1"/>
  <c r="AV29" i="11"/>
  <c r="AV29" i="10"/>
  <c r="AU30" i="1"/>
  <c r="AU29" i="11"/>
  <c r="AU29" i="10"/>
  <c r="AT29" i="11"/>
  <c r="AT29" i="10"/>
  <c r="AX29" i="1"/>
  <c r="AT30" i="1"/>
  <c r="AX24" i="11"/>
  <c r="AX24" i="10"/>
  <c r="AX25" i="11"/>
  <c r="AX25" i="10"/>
  <c r="J103" i="4"/>
  <c r="J88" i="4"/>
  <c r="AU46" i="4"/>
  <c r="B29" i="4"/>
  <c r="B44" i="4"/>
  <c r="B38" i="4"/>
  <c r="C33" i="3"/>
  <c r="B45" i="3"/>
  <c r="B40" i="3"/>
  <c r="C28" i="3"/>
  <c r="C29" i="3" s="1"/>
  <c r="C30" i="3" s="1"/>
  <c r="C43" i="3"/>
  <c r="B35" i="3"/>
  <c r="J111" i="15"/>
  <c r="BD54" i="15"/>
  <c r="AK47" i="6"/>
  <c r="AK48" i="6" s="1"/>
  <c r="AK49" i="6" s="1"/>
  <c r="AK50" i="6" s="1"/>
  <c r="AK51" i="6" s="1"/>
  <c r="AK52" i="6" s="1"/>
  <c r="AK53" i="6" s="1"/>
  <c r="AK54" i="6" s="1"/>
  <c r="AK55" i="6" s="1"/>
  <c r="AK56" i="6" s="1"/>
  <c r="AK57" i="6" s="1"/>
  <c r="AK58" i="6" s="1"/>
  <c r="AK59" i="6" s="1"/>
  <c r="AK60" i="6" s="1"/>
  <c r="AK61" i="6" s="1"/>
  <c r="AL47" i="6"/>
  <c r="AL48" i="6" s="1"/>
  <c r="AL49" i="6" s="1"/>
  <c r="AL50" i="6" s="1"/>
  <c r="AL51" i="6" s="1"/>
  <c r="AL52" i="6" s="1"/>
  <c r="AL53" i="6" s="1"/>
  <c r="AL54" i="6" s="1"/>
  <c r="AL55" i="6" s="1"/>
  <c r="AL56" i="6" s="1"/>
  <c r="AL57" i="6" s="1"/>
  <c r="AL58" i="6" s="1"/>
  <c r="AL59" i="6" s="1"/>
  <c r="AL60" i="6" s="1"/>
  <c r="AL61" i="6" s="1"/>
  <c r="AD26" i="6"/>
  <c r="BG46" i="6"/>
  <c r="BJ46" i="6"/>
  <c r="BI46" i="2"/>
  <c r="BE36" i="2"/>
  <c r="BH46" i="2"/>
  <c r="BG46" i="2"/>
  <c r="BE46" i="2"/>
  <c r="BK46" i="2"/>
  <c r="BJ46" i="2"/>
  <c r="AV23" i="4"/>
  <c r="BE31" i="13"/>
  <c r="AC25" i="1"/>
  <c r="BJ31" i="6"/>
  <c r="BG31" i="6"/>
  <c r="D43" i="6"/>
  <c r="D44" i="6" s="1"/>
  <c r="D45" i="6" s="1"/>
  <c r="BD42" i="6"/>
  <c r="I33" i="3"/>
  <c r="C34" i="3"/>
  <c r="F33" i="6"/>
  <c r="BD32" i="6"/>
  <c r="T28" i="6"/>
  <c r="AD27" i="6"/>
  <c r="BJ43" i="2"/>
  <c r="BK30" i="12"/>
  <c r="BL30" i="12" s="1"/>
  <c r="BE30" i="12"/>
  <c r="Z25" i="1"/>
  <c r="BG41" i="2"/>
  <c r="BL41" i="2" s="1"/>
  <c r="BE41" i="2"/>
  <c r="D35" i="6"/>
  <c r="E43" i="2"/>
  <c r="E44" i="2" s="1"/>
  <c r="E45" i="2" s="1"/>
  <c r="BD42" i="2"/>
  <c r="D39" i="6"/>
  <c r="D40" i="6" s="1"/>
  <c r="BD38" i="6"/>
  <c r="BG43" i="2"/>
  <c r="AN34" i="2"/>
  <c r="AN35" i="2"/>
  <c r="BH36" i="6"/>
  <c r="BJ38" i="6"/>
  <c r="BG38" i="6"/>
  <c r="BJ42" i="6"/>
  <c r="BG42" i="6"/>
  <c r="BH42" i="6"/>
  <c r="AU33" i="4"/>
  <c r="B34" i="4"/>
  <c r="AX33" i="4"/>
  <c r="BD23" i="1"/>
  <c r="I37" i="3"/>
  <c r="J94" i="3" s="1"/>
  <c r="C38" i="3"/>
  <c r="AY46" i="4"/>
  <c r="AX46" i="4"/>
  <c r="BA46" i="4"/>
  <c r="AZ46" i="4"/>
  <c r="BH38" i="6"/>
  <c r="I43" i="3"/>
  <c r="BE25" i="7" s="1"/>
  <c r="AL33" i="5"/>
  <c r="AZ41" i="4"/>
  <c r="AY41" i="4"/>
  <c r="BA41" i="4"/>
  <c r="AX41" i="4"/>
  <c r="R27" i="6"/>
  <c r="AB26" i="6"/>
  <c r="AY33" i="4"/>
  <c r="BK42" i="2"/>
  <c r="BL36" i="2"/>
  <c r="BH46" i="6"/>
  <c r="B29" i="5"/>
  <c r="AL38" i="5"/>
  <c r="AL43" i="5"/>
  <c r="I32" i="3"/>
  <c r="J89" i="3" s="1"/>
  <c r="I42" i="3"/>
  <c r="AV38" i="4"/>
  <c r="BI42" i="2"/>
  <c r="BH42" i="2"/>
  <c r="BG42" i="2"/>
  <c r="BJ42" i="2"/>
  <c r="AP27" i="5"/>
  <c r="AQ32" i="5"/>
  <c r="AP37" i="5"/>
  <c r="AO37" i="5"/>
  <c r="AL37" i="5"/>
  <c r="AQ37" i="5"/>
  <c r="AL42" i="5"/>
  <c r="BG37" i="6"/>
  <c r="BH37" i="6"/>
  <c r="BJ37" i="6"/>
  <c r="J84" i="4"/>
  <c r="AU32" i="4"/>
  <c r="AZ32" i="4"/>
  <c r="AZ31" i="4"/>
  <c r="AY31" i="4"/>
  <c r="AX31" i="4"/>
  <c r="BA31" i="4"/>
  <c r="AU43" i="4"/>
  <c r="AX22" i="4"/>
  <c r="AY36" i="4"/>
  <c r="AX36" i="4"/>
  <c r="BA36" i="4"/>
  <c r="AZ36" i="4"/>
  <c r="J99" i="4"/>
  <c r="AY22" i="4"/>
  <c r="BD28" i="6"/>
  <c r="BD37" i="2"/>
  <c r="BD38" i="2"/>
  <c r="BK38" i="2"/>
  <c r="BK37" i="2"/>
  <c r="BJ37" i="2"/>
  <c r="BI37" i="2"/>
  <c r="BG37" i="2"/>
  <c r="BH37" i="2"/>
  <c r="BJ38" i="2"/>
  <c r="BI38" i="2"/>
  <c r="BG38" i="2"/>
  <c r="BH38" i="2"/>
  <c r="BJ35" i="15"/>
  <c r="BJ34" i="15"/>
  <c r="BI34" i="15"/>
  <c r="BK36" i="15"/>
  <c r="BG32" i="15"/>
  <c r="BL32" i="15" s="1"/>
  <c r="BE32" i="15"/>
  <c r="BG32" i="14"/>
  <c r="BL32" i="14" s="1"/>
  <c r="BE32" i="14"/>
  <c r="BI34" i="14"/>
  <c r="BK34" i="14"/>
  <c r="BL31" i="13"/>
  <c r="BK32" i="13"/>
  <c r="BG32" i="13"/>
  <c r="BK31" i="12"/>
  <c r="BG31" i="12"/>
  <c r="BJ35" i="12"/>
  <c r="BJ34" i="12"/>
  <c r="BH35" i="12"/>
  <c r="BH34" i="12"/>
  <c r="BI35" i="12"/>
  <c r="BI34" i="12"/>
  <c r="BE43" i="2"/>
  <c r="AX45" i="2"/>
  <c r="AX44" i="2"/>
  <c r="AX39" i="2"/>
  <c r="AX35" i="2"/>
  <c r="AX34" i="2"/>
  <c r="BK43" i="2"/>
  <c r="AN44" i="2"/>
  <c r="AN45" i="2"/>
  <c r="AN30" i="2"/>
  <c r="AN29" i="2"/>
  <c r="D43" i="1"/>
  <c r="D38" i="1"/>
  <c r="J32" i="1"/>
  <c r="BD22" i="1"/>
  <c r="D29" i="1"/>
  <c r="AP28" i="5"/>
  <c r="AO33" i="5"/>
  <c r="AP33" i="5"/>
  <c r="AQ33" i="5"/>
  <c r="AL27" i="5"/>
  <c r="E29" i="5"/>
  <c r="E34" i="5"/>
  <c r="AU45" i="6"/>
  <c r="AX44" i="6"/>
  <c r="AU40" i="6"/>
  <c r="AX39" i="6"/>
  <c r="BE38" i="2"/>
  <c r="O29" i="1"/>
  <c r="K30" i="1"/>
  <c r="O30" i="1" s="1"/>
  <c r="BE41" i="1"/>
  <c r="BL41" i="1"/>
  <c r="BL46" i="1"/>
  <c r="BE46" i="1"/>
  <c r="P34" i="4"/>
  <c r="O40" i="4"/>
  <c r="O35" i="4"/>
  <c r="P44" i="4"/>
  <c r="AY43" i="4"/>
  <c r="O45" i="4"/>
  <c r="P29" i="4"/>
  <c r="AV28" i="4"/>
  <c r="O29" i="4"/>
  <c r="AV43" i="4"/>
  <c r="AZ33" i="4"/>
  <c r="AV33" i="4"/>
  <c r="BA23" i="4"/>
  <c r="R39" i="4"/>
  <c r="Q39" i="4"/>
  <c r="R34" i="4"/>
  <c r="BA33" i="4"/>
  <c r="R44" i="4"/>
  <c r="BA43" i="4"/>
  <c r="R30" i="4"/>
  <c r="Q35" i="4"/>
  <c r="Q29" i="4"/>
  <c r="Q44" i="4"/>
  <c r="AZ43" i="4"/>
  <c r="AL38" i="8"/>
  <c r="J89" i="8"/>
  <c r="AQ37" i="8"/>
  <c r="AO43" i="8"/>
  <c r="AQ42" i="8"/>
  <c r="B28" i="8"/>
  <c r="B34" i="8"/>
  <c r="B39" i="8"/>
  <c r="B45" i="8"/>
  <c r="D39" i="8"/>
  <c r="D44" i="8"/>
  <c r="D34" i="8"/>
  <c r="E29" i="8"/>
  <c r="AU23" i="4"/>
  <c r="BG24" i="25" l="1"/>
  <c r="AC25" i="24"/>
  <c r="AC25" i="25"/>
  <c r="BJ25" i="25" s="1"/>
  <c r="AC25" i="9"/>
  <c r="BJ25" i="9" s="1"/>
  <c r="AC25" i="11"/>
  <c r="AC25" i="10"/>
  <c r="Z25" i="24"/>
  <c r="Z25" i="25"/>
  <c r="Z25" i="9"/>
  <c r="Z25" i="11"/>
  <c r="Z25" i="10"/>
  <c r="BG24" i="9"/>
  <c r="J99" i="3"/>
  <c r="BE24" i="7"/>
  <c r="J114" i="17"/>
  <c r="AU57" i="17"/>
  <c r="AZ27" i="4"/>
  <c r="BA27" i="4"/>
  <c r="AY27" i="4"/>
  <c r="D44" i="5"/>
  <c r="J100" i="5"/>
  <c r="J95" i="5"/>
  <c r="B39" i="5"/>
  <c r="B34" i="5"/>
  <c r="J90" i="5"/>
  <c r="J85" i="5"/>
  <c r="J90" i="8"/>
  <c r="AL27" i="8"/>
  <c r="J84" i="8"/>
  <c r="J112" i="14"/>
  <c r="BD55" i="14"/>
  <c r="F29" i="6"/>
  <c r="J85" i="6"/>
  <c r="BD58" i="12"/>
  <c r="J115" i="12"/>
  <c r="J112" i="13"/>
  <c r="BD55" i="13"/>
  <c r="J112" i="11"/>
  <c r="BD55" i="11"/>
  <c r="BJ44" i="2"/>
  <c r="J100" i="2"/>
  <c r="J95" i="2"/>
  <c r="BD32" i="2"/>
  <c r="J37" i="1"/>
  <c r="BD37" i="1" s="1"/>
  <c r="J89" i="1"/>
  <c r="D34" i="1"/>
  <c r="L45" i="9"/>
  <c r="BH45" i="9" s="1"/>
  <c r="L45" i="10"/>
  <c r="BH45" i="10" s="1"/>
  <c r="L45" i="11"/>
  <c r="BH45" i="11" s="1"/>
  <c r="N45" i="9"/>
  <c r="BJ45" i="9" s="1"/>
  <c r="N45" i="10"/>
  <c r="BJ45" i="10" s="1"/>
  <c r="N45" i="11"/>
  <c r="BJ45" i="11" s="1"/>
  <c r="Y54" i="13"/>
  <c r="BE54" i="13" s="1"/>
  <c r="Y54" i="12"/>
  <c r="BE54" i="12" s="1"/>
  <c r="BG45" i="10"/>
  <c r="BG45" i="11"/>
  <c r="BG45" i="9"/>
  <c r="AR37" i="5"/>
  <c r="BL46" i="2"/>
  <c r="AW30" i="11"/>
  <c r="AW30" i="10"/>
  <c r="AV30" i="11"/>
  <c r="AV30" i="10"/>
  <c r="AU30" i="11"/>
  <c r="AU30" i="10"/>
  <c r="AX30" i="1"/>
  <c r="AT30" i="11"/>
  <c r="AT30" i="10"/>
  <c r="AX29" i="11"/>
  <c r="AX29" i="10"/>
  <c r="BB31" i="4"/>
  <c r="AX27" i="4"/>
  <c r="AZ23" i="4"/>
  <c r="J80" i="4"/>
  <c r="J90" i="4"/>
  <c r="J91" i="4"/>
  <c r="B30" i="4"/>
  <c r="J89" i="4"/>
  <c r="AX32" i="4"/>
  <c r="J94" i="4"/>
  <c r="BB46" i="4"/>
  <c r="B45" i="4"/>
  <c r="J95" i="4"/>
  <c r="B39" i="4"/>
  <c r="J100" i="4"/>
  <c r="AU47" i="4"/>
  <c r="J104" i="4"/>
  <c r="AG23" i="3"/>
  <c r="J80" i="3"/>
  <c r="C44" i="3"/>
  <c r="J100" i="3"/>
  <c r="J90" i="3"/>
  <c r="J112" i="15"/>
  <c r="BD55" i="15"/>
  <c r="AQ43" i="8"/>
  <c r="BD43" i="6"/>
  <c r="BE47" i="2"/>
  <c r="AY23" i="4"/>
  <c r="AX23" i="4"/>
  <c r="J82" i="6"/>
  <c r="AY25" i="4"/>
  <c r="AQ44" i="8"/>
  <c r="AO44" i="8"/>
  <c r="AP44" i="8"/>
  <c r="AY42" i="4"/>
  <c r="BA42" i="4"/>
  <c r="AU42" i="4"/>
  <c r="AZ42" i="4"/>
  <c r="AP38" i="8"/>
  <c r="BH44" i="2"/>
  <c r="BD44" i="2"/>
  <c r="AB24" i="1"/>
  <c r="AL37" i="8"/>
  <c r="AF23" i="3"/>
  <c r="AI23" i="3" s="1"/>
  <c r="AZ22" i="4"/>
  <c r="AU22" i="4"/>
  <c r="AX43" i="4"/>
  <c r="BB43" i="4" s="1"/>
  <c r="AQ38" i="5"/>
  <c r="AO44" i="5"/>
  <c r="R28" i="6"/>
  <c r="AB27" i="6"/>
  <c r="AY32" i="4"/>
  <c r="AO38" i="8"/>
  <c r="J101" i="4"/>
  <c r="BD43" i="2"/>
  <c r="AY37" i="4"/>
  <c r="AU37" i="4"/>
  <c r="AZ37" i="4"/>
  <c r="AL43" i="8"/>
  <c r="BH39" i="6"/>
  <c r="BE31" i="12"/>
  <c r="BH39" i="2"/>
  <c r="BB36" i="4"/>
  <c r="AO37" i="8"/>
  <c r="AO42" i="5"/>
  <c r="AO42" i="8"/>
  <c r="AO38" i="5"/>
  <c r="BL42" i="2"/>
  <c r="AQ44" i="5"/>
  <c r="AP43" i="8"/>
  <c r="Z26" i="1"/>
  <c r="BH43" i="6"/>
  <c r="BH43" i="2"/>
  <c r="AQ38" i="8"/>
  <c r="F34" i="6"/>
  <c r="BD33" i="6"/>
  <c r="AL32" i="5"/>
  <c r="AP37" i="8"/>
  <c r="AP42" i="5"/>
  <c r="AP42" i="8"/>
  <c r="AP38" i="5"/>
  <c r="BG39" i="6"/>
  <c r="BJ39" i="6"/>
  <c r="BD39" i="6"/>
  <c r="BG44" i="6"/>
  <c r="BJ44" i="6"/>
  <c r="BH45" i="6"/>
  <c r="BD44" i="6"/>
  <c r="BI43" i="2"/>
  <c r="AP44" i="5"/>
  <c r="AO32" i="5"/>
  <c r="AQ42" i="5"/>
  <c r="AO43" i="5"/>
  <c r="BB41" i="4"/>
  <c r="AY34" i="4"/>
  <c r="B35" i="4"/>
  <c r="AU34" i="4"/>
  <c r="BD22" i="6"/>
  <c r="AP32" i="5"/>
  <c r="AX42" i="4"/>
  <c r="AQ43" i="5"/>
  <c r="B30" i="5"/>
  <c r="I38" i="3"/>
  <c r="J95" i="3" s="1"/>
  <c r="C39" i="3"/>
  <c r="AA24" i="1"/>
  <c r="BG43" i="6"/>
  <c r="AD28" i="6"/>
  <c r="T29" i="6"/>
  <c r="P35" i="4"/>
  <c r="BG44" i="2"/>
  <c r="BH44" i="6"/>
  <c r="AC23" i="3"/>
  <c r="BA37" i="4"/>
  <c r="AX37" i="4"/>
  <c r="BA22" i="4"/>
  <c r="J85" i="4"/>
  <c r="AU27" i="4"/>
  <c r="BA32" i="4"/>
  <c r="AP43" i="5"/>
  <c r="AC27" i="1"/>
  <c r="AD25" i="1"/>
  <c r="AX45" i="4"/>
  <c r="BJ43" i="6"/>
  <c r="I34" i="3"/>
  <c r="J91" i="3" s="1"/>
  <c r="C35" i="3"/>
  <c r="I35" i="3" s="1"/>
  <c r="AP32" i="8"/>
  <c r="AQ32" i="8"/>
  <c r="AO32" i="8"/>
  <c r="AL33" i="8"/>
  <c r="AQ33" i="8"/>
  <c r="AP33" i="8"/>
  <c r="AO33" i="8"/>
  <c r="AL32" i="8"/>
  <c r="AO27" i="8"/>
  <c r="AP27" i="8"/>
  <c r="AQ27" i="8"/>
  <c r="BD29" i="6"/>
  <c r="BK39" i="2"/>
  <c r="BD39" i="2"/>
  <c r="BJ39" i="2"/>
  <c r="BL38" i="2"/>
  <c r="BL37" i="2"/>
  <c r="BD23" i="2"/>
  <c r="BI35" i="15"/>
  <c r="BG33" i="15"/>
  <c r="BL33" i="15" s="1"/>
  <c r="BE33" i="15"/>
  <c r="BK37" i="15"/>
  <c r="BK35" i="14"/>
  <c r="BI35" i="14"/>
  <c r="BG33" i="14"/>
  <c r="BL33" i="14" s="1"/>
  <c r="BE33" i="14"/>
  <c r="BL32" i="13"/>
  <c r="BE32" i="13"/>
  <c r="BK33" i="13"/>
  <c r="BG33" i="13"/>
  <c r="BL31" i="12"/>
  <c r="BK32" i="12"/>
  <c r="BG32" i="12"/>
  <c r="BE39" i="2"/>
  <c r="AX40" i="2"/>
  <c r="J42" i="1"/>
  <c r="BD42" i="1" s="1"/>
  <c r="D44" i="1"/>
  <c r="D39" i="1"/>
  <c r="BD32" i="1"/>
  <c r="J33" i="1"/>
  <c r="D30" i="1"/>
  <c r="AF22" i="3"/>
  <c r="AC22" i="3"/>
  <c r="I24" i="3"/>
  <c r="BE6" i="7" s="1"/>
  <c r="AG22" i="3"/>
  <c r="AR33" i="5"/>
  <c r="AQ27" i="5"/>
  <c r="AL28" i="5"/>
  <c r="AO28" i="5"/>
  <c r="AQ28" i="5"/>
  <c r="AO27" i="5"/>
  <c r="E35" i="5"/>
  <c r="E30" i="5"/>
  <c r="AX45" i="6"/>
  <c r="BH40" i="6"/>
  <c r="AX40" i="6"/>
  <c r="BK44" i="2"/>
  <c r="BE44" i="2"/>
  <c r="P45" i="4"/>
  <c r="AY45" i="4" s="1"/>
  <c r="AY44" i="4"/>
  <c r="P30" i="4"/>
  <c r="O30" i="4"/>
  <c r="BB33" i="4"/>
  <c r="BA25" i="4"/>
  <c r="AV24" i="4"/>
  <c r="Q40" i="4"/>
  <c r="AV39" i="4"/>
  <c r="R40" i="4"/>
  <c r="R45" i="4"/>
  <c r="BA45" i="4" s="1"/>
  <c r="BA44" i="4"/>
  <c r="R35" i="4"/>
  <c r="BA34" i="4"/>
  <c r="AV34" i="4"/>
  <c r="Q45" i="4"/>
  <c r="AZ44" i="4"/>
  <c r="AV44" i="4"/>
  <c r="Q30" i="4"/>
  <c r="AV29" i="4"/>
  <c r="AL22" i="8"/>
  <c r="AQ22" i="8"/>
  <c r="AP22" i="8"/>
  <c r="AO22" i="8"/>
  <c r="AQ23" i="8"/>
  <c r="AP23" i="8"/>
  <c r="AO23" i="8"/>
  <c r="AP39" i="8"/>
  <c r="B40" i="8"/>
  <c r="J81" i="8"/>
  <c r="AL42" i="8"/>
  <c r="J91" i="8"/>
  <c r="B35" i="8"/>
  <c r="J85" i="8"/>
  <c r="B29" i="8"/>
  <c r="AL23" i="8"/>
  <c r="D40" i="8"/>
  <c r="D45" i="8"/>
  <c r="AO45" i="8" s="1"/>
  <c r="AL44" i="8"/>
  <c r="D35" i="8"/>
  <c r="E30" i="8"/>
  <c r="BG25" i="25" l="1"/>
  <c r="AA24" i="24"/>
  <c r="AA24" i="25"/>
  <c r="AA24" i="9"/>
  <c r="AA24" i="11"/>
  <c r="BE24" i="11" s="1"/>
  <c r="AA24" i="10"/>
  <c r="AC27" i="24"/>
  <c r="BJ27" i="24" s="1"/>
  <c r="AC27" i="25"/>
  <c r="BJ27" i="25" s="1"/>
  <c r="AC27" i="9"/>
  <c r="BJ27" i="9" s="1"/>
  <c r="AC27" i="11"/>
  <c r="BJ27" i="11" s="1"/>
  <c r="AC27" i="10"/>
  <c r="BJ27" i="10" s="1"/>
  <c r="AB24" i="24"/>
  <c r="AB24" i="25"/>
  <c r="BI24" i="25" s="1"/>
  <c r="AB24" i="9"/>
  <c r="BI24" i="9" s="1"/>
  <c r="AB24" i="11"/>
  <c r="AB24" i="10"/>
  <c r="AD25" i="24"/>
  <c r="AD25" i="25"/>
  <c r="BK25" i="25" s="1"/>
  <c r="AD25" i="9"/>
  <c r="BK25" i="9" s="1"/>
  <c r="AD25" i="11"/>
  <c r="AD25" i="10"/>
  <c r="Z26" i="24"/>
  <c r="Z26" i="25"/>
  <c r="Z26" i="9"/>
  <c r="Z26" i="11"/>
  <c r="Z26" i="10"/>
  <c r="BG25" i="9"/>
  <c r="AR42" i="8"/>
  <c r="J115" i="17"/>
  <c r="AU58" i="17"/>
  <c r="BB27" i="4"/>
  <c r="D45" i="5"/>
  <c r="J101" i="5"/>
  <c r="AL44" i="5"/>
  <c r="B35" i="5"/>
  <c r="J92" i="5" s="1"/>
  <c r="J91" i="5"/>
  <c r="B40" i="5"/>
  <c r="J96" i="5"/>
  <c r="AQ39" i="5"/>
  <c r="AP39" i="5"/>
  <c r="AL39" i="5"/>
  <c r="AO39" i="5"/>
  <c r="J87" i="5"/>
  <c r="J86" i="5"/>
  <c r="AR43" i="8"/>
  <c r="AR38" i="8"/>
  <c r="J113" i="14"/>
  <c r="BD56" i="14"/>
  <c r="F30" i="6"/>
  <c r="J87" i="6" s="1"/>
  <c r="J86" i="6"/>
  <c r="BD59" i="12"/>
  <c r="J116" i="12"/>
  <c r="J113" i="13"/>
  <c r="BD56" i="13"/>
  <c r="J113" i="11"/>
  <c r="BD56" i="11"/>
  <c r="BI44" i="2"/>
  <c r="BL44" i="2" s="1"/>
  <c r="J101" i="2"/>
  <c r="J96" i="2"/>
  <c r="BG39" i="2"/>
  <c r="BI39" i="2"/>
  <c r="J89" i="2"/>
  <c r="J43" i="1"/>
  <c r="J100" i="1" s="1"/>
  <c r="J94" i="1"/>
  <c r="J38" i="1"/>
  <c r="J95" i="1" s="1"/>
  <c r="J99" i="1"/>
  <c r="J90" i="1"/>
  <c r="D35" i="1"/>
  <c r="Y55" i="13"/>
  <c r="BE55" i="13" s="1"/>
  <c r="Y55" i="12"/>
  <c r="BE55" i="12" s="1"/>
  <c r="AR44" i="8"/>
  <c r="BB37" i="4"/>
  <c r="BB32" i="4"/>
  <c r="AX30" i="11"/>
  <c r="AX30" i="10"/>
  <c r="J81" i="5"/>
  <c r="J81" i="2"/>
  <c r="J82" i="2"/>
  <c r="J82" i="1"/>
  <c r="BB23" i="4"/>
  <c r="AU25" i="4"/>
  <c r="J82" i="4"/>
  <c r="J96" i="4"/>
  <c r="B40" i="4"/>
  <c r="AU45" i="4"/>
  <c r="J102" i="4"/>
  <c r="J92" i="4"/>
  <c r="J105" i="4"/>
  <c r="AU48" i="4"/>
  <c r="I44" i="3"/>
  <c r="C45" i="3"/>
  <c r="J92" i="3"/>
  <c r="AG24" i="3"/>
  <c r="J81" i="3"/>
  <c r="BD56" i="15"/>
  <c r="J113" i="15"/>
  <c r="AP45" i="8"/>
  <c r="AR37" i="8"/>
  <c r="AO39" i="8"/>
  <c r="AL39" i="8"/>
  <c r="AQ39" i="8"/>
  <c r="BE48" i="2"/>
  <c r="AX25" i="4"/>
  <c r="AZ25" i="4"/>
  <c r="BL43" i="2"/>
  <c r="AF24" i="3"/>
  <c r="BB22" i="4"/>
  <c r="J86" i="4"/>
  <c r="AU28" i="4"/>
  <c r="AZ28" i="4"/>
  <c r="AX28" i="4"/>
  <c r="AY28" i="4"/>
  <c r="BA28" i="4"/>
  <c r="I39" i="3"/>
  <c r="J96" i="3" s="1"/>
  <c r="C40" i="3"/>
  <c r="AQ45" i="8"/>
  <c r="AR43" i="5"/>
  <c r="BG40" i="6"/>
  <c r="BD40" i="6"/>
  <c r="BJ40" i="6"/>
  <c r="AC28" i="1"/>
  <c r="BG45" i="6"/>
  <c r="BD45" i="6"/>
  <c r="BJ45" i="6"/>
  <c r="AU39" i="4"/>
  <c r="AY39" i="4"/>
  <c r="AX39" i="4"/>
  <c r="AY35" i="4"/>
  <c r="BB42" i="4"/>
  <c r="BA39" i="4"/>
  <c r="BE33" i="13"/>
  <c r="BD23" i="6"/>
  <c r="AD29" i="6"/>
  <c r="T30" i="6"/>
  <c r="BD33" i="2"/>
  <c r="AX44" i="4"/>
  <c r="AU44" i="4"/>
  <c r="AU38" i="4"/>
  <c r="AX38" i="4"/>
  <c r="AY38" i="4"/>
  <c r="BA38" i="4"/>
  <c r="AZ38" i="4"/>
  <c r="AD26" i="1"/>
  <c r="Z27" i="1"/>
  <c r="AR38" i="5"/>
  <c r="R29" i="6"/>
  <c r="AB28" i="6"/>
  <c r="AA25" i="1"/>
  <c r="AZ39" i="4"/>
  <c r="AU35" i="4"/>
  <c r="AR32" i="5"/>
  <c r="F35" i="6"/>
  <c r="BD35" i="6" s="1"/>
  <c r="BD34" i="6"/>
  <c r="AR44" i="5"/>
  <c r="AB25" i="1"/>
  <c r="BA35" i="4"/>
  <c r="J82" i="5"/>
  <c r="BD43" i="1"/>
  <c r="AQ30" i="5"/>
  <c r="AX34" i="4"/>
  <c r="AZ34" i="4"/>
  <c r="AR42" i="5"/>
  <c r="BJ45" i="2"/>
  <c r="BI45" i="2"/>
  <c r="BH45" i="2"/>
  <c r="BD45" i="2"/>
  <c r="BL32" i="12"/>
  <c r="AR33" i="8"/>
  <c r="AR32" i="8"/>
  <c r="AL34" i="8"/>
  <c r="AP34" i="8"/>
  <c r="AO34" i="8"/>
  <c r="AQ34" i="8"/>
  <c r="AR27" i="8"/>
  <c r="AP28" i="8"/>
  <c r="AQ28" i="8"/>
  <c r="AO28" i="8"/>
  <c r="AL28" i="8"/>
  <c r="BK38" i="15"/>
  <c r="BG34" i="15"/>
  <c r="BL34" i="15" s="1"/>
  <c r="BE34" i="15"/>
  <c r="BI36" i="15"/>
  <c r="BL36" i="15" s="1"/>
  <c r="BE36" i="15"/>
  <c r="BG34" i="14"/>
  <c r="BL34" i="14" s="1"/>
  <c r="BE34" i="14"/>
  <c r="BE36" i="14"/>
  <c r="BI36" i="14"/>
  <c r="BK36" i="14"/>
  <c r="BL33" i="13"/>
  <c r="BG34" i="13"/>
  <c r="BK34" i="13"/>
  <c r="BE32" i="12"/>
  <c r="BK33" i="12"/>
  <c r="BG33" i="12"/>
  <c r="BK40" i="2"/>
  <c r="BE40" i="2"/>
  <c r="D45" i="1"/>
  <c r="D40" i="1"/>
  <c r="BD33" i="1"/>
  <c r="AR27" i="5"/>
  <c r="I25" i="3"/>
  <c r="BE7" i="7" s="1"/>
  <c r="AI22" i="3"/>
  <c r="AC24" i="3"/>
  <c r="AR28" i="5"/>
  <c r="AO30" i="5"/>
  <c r="AQ29" i="5"/>
  <c r="AP29" i="5"/>
  <c r="AO29" i="5"/>
  <c r="AL29" i="5"/>
  <c r="AQ35" i="5"/>
  <c r="AP35" i="5"/>
  <c r="AO35" i="5"/>
  <c r="AL35" i="5"/>
  <c r="AQ34" i="5"/>
  <c r="AP34" i="5"/>
  <c r="AO34" i="5"/>
  <c r="AL34" i="5"/>
  <c r="BE45" i="2"/>
  <c r="AV25" i="4"/>
  <c r="BB44" i="4"/>
  <c r="AV40" i="4"/>
  <c r="AV35" i="4"/>
  <c r="AZ45" i="4"/>
  <c r="BB45" i="4" s="1"/>
  <c r="AV45" i="4"/>
  <c r="AV30" i="4"/>
  <c r="AR23" i="8"/>
  <c r="AO24" i="8"/>
  <c r="AQ24" i="8"/>
  <c r="AP24" i="8"/>
  <c r="AR22" i="8"/>
  <c r="J82" i="8"/>
  <c r="J92" i="8"/>
  <c r="AL24" i="8"/>
  <c r="J86" i="8"/>
  <c r="B30" i="8"/>
  <c r="AL40" i="8"/>
  <c r="AL45" i="8"/>
  <c r="AD26" i="24" l="1"/>
  <c r="BK26" i="24" s="1"/>
  <c r="AD26" i="25"/>
  <c r="BK26" i="25" s="1"/>
  <c r="AD26" i="9"/>
  <c r="BK26" i="9" s="1"/>
  <c r="AD26" i="11"/>
  <c r="BK26" i="11" s="1"/>
  <c r="AD26" i="10"/>
  <c r="BG26" i="11"/>
  <c r="BH24" i="9"/>
  <c r="BL24" i="9" s="1"/>
  <c r="BE24" i="9"/>
  <c r="AB25" i="24"/>
  <c r="AB25" i="25"/>
  <c r="BI25" i="25" s="1"/>
  <c r="AB25" i="9"/>
  <c r="BI25" i="9" s="1"/>
  <c r="AB25" i="11"/>
  <c r="AB25" i="10"/>
  <c r="AC28" i="24"/>
  <c r="BJ28" i="24" s="1"/>
  <c r="AC28" i="25"/>
  <c r="BJ28" i="25" s="1"/>
  <c r="AC28" i="9"/>
  <c r="BJ28" i="9" s="1"/>
  <c r="AC28" i="11"/>
  <c r="BJ28" i="11" s="1"/>
  <c r="AC28" i="10"/>
  <c r="BJ28" i="10" s="1"/>
  <c r="BG26" i="9"/>
  <c r="BH24" i="25"/>
  <c r="BL24" i="25" s="1"/>
  <c r="BE24" i="25"/>
  <c r="BG26" i="24"/>
  <c r="AA25" i="24"/>
  <c r="AA25" i="25"/>
  <c r="AA25" i="9"/>
  <c r="AA25" i="11"/>
  <c r="BE25" i="11" s="1"/>
  <c r="AA25" i="10"/>
  <c r="Z27" i="24"/>
  <c r="Z27" i="25"/>
  <c r="Z27" i="9"/>
  <c r="Z27" i="11"/>
  <c r="Z27" i="10"/>
  <c r="BG26" i="25"/>
  <c r="BE24" i="10"/>
  <c r="BE24" i="24"/>
  <c r="J101" i="3"/>
  <c r="BE26" i="7"/>
  <c r="AR39" i="8"/>
  <c r="BD24" i="2"/>
  <c r="J116" i="17"/>
  <c r="AU59" i="17"/>
  <c r="AR39" i="5"/>
  <c r="J102" i="5"/>
  <c r="AL45" i="5"/>
  <c r="AP45" i="5"/>
  <c r="AO45" i="5"/>
  <c r="AQ45" i="5"/>
  <c r="J97" i="5"/>
  <c r="AL40" i="5"/>
  <c r="AP40" i="5"/>
  <c r="AO40" i="5"/>
  <c r="AQ40" i="5"/>
  <c r="J114" i="14"/>
  <c r="BD57" i="14"/>
  <c r="BD30" i="6"/>
  <c r="J117" i="12"/>
  <c r="BD60" i="12"/>
  <c r="J114" i="13"/>
  <c r="BD57" i="13"/>
  <c r="BD25" i="2"/>
  <c r="J114" i="11"/>
  <c r="BD57" i="11"/>
  <c r="BL39" i="2"/>
  <c r="J102" i="2"/>
  <c r="BK45" i="2"/>
  <c r="BG45" i="2"/>
  <c r="J97" i="2"/>
  <c r="BJ40" i="2"/>
  <c r="BI40" i="2"/>
  <c r="BG40" i="2"/>
  <c r="BD40" i="2"/>
  <c r="BH40" i="2"/>
  <c r="BD35" i="2"/>
  <c r="J90" i="2"/>
  <c r="BD25" i="1"/>
  <c r="BD38" i="1"/>
  <c r="J44" i="1"/>
  <c r="BD44" i="1" s="1"/>
  <c r="J34" i="1"/>
  <c r="BD34" i="1" s="1"/>
  <c r="J39" i="1"/>
  <c r="J96" i="1" s="1"/>
  <c r="Y56" i="12"/>
  <c r="BE56" i="12" s="1"/>
  <c r="Y56" i="13"/>
  <c r="BE56" i="13" s="1"/>
  <c r="BB39" i="4"/>
  <c r="BB34" i="4"/>
  <c r="BD24" i="1"/>
  <c r="AU40" i="4"/>
  <c r="BB25" i="4"/>
  <c r="J106" i="4"/>
  <c r="AU49" i="4"/>
  <c r="I40" i="3"/>
  <c r="J97" i="3" s="1"/>
  <c r="AF25" i="3"/>
  <c r="J82" i="3"/>
  <c r="I45" i="3"/>
  <c r="BE27" i="7" s="1"/>
  <c r="AI24" i="3"/>
  <c r="J114" i="15"/>
  <c r="BD57" i="15"/>
  <c r="AP30" i="5"/>
  <c r="AR30" i="5" s="1"/>
  <c r="AL30" i="5"/>
  <c r="BE49" i="2"/>
  <c r="BD25" i="6"/>
  <c r="AQ40" i="8"/>
  <c r="AA26" i="1"/>
  <c r="AC25" i="3"/>
  <c r="AO40" i="8"/>
  <c r="AP40" i="8"/>
  <c r="AZ35" i="4"/>
  <c r="AX35" i="4"/>
  <c r="AB29" i="6"/>
  <c r="R30" i="6"/>
  <c r="BB28" i="4"/>
  <c r="BE34" i="13"/>
  <c r="T31" i="6"/>
  <c r="AD30" i="6"/>
  <c r="AC29" i="1"/>
  <c r="BD34" i="2"/>
  <c r="AD27" i="1"/>
  <c r="AR34" i="8"/>
  <c r="AB26" i="1"/>
  <c r="BB38" i="4"/>
  <c r="BE33" i="12"/>
  <c r="Z28" i="1"/>
  <c r="J87" i="4"/>
  <c r="AU29" i="4"/>
  <c r="BA29" i="4"/>
  <c r="AZ29" i="4"/>
  <c r="AX29" i="4"/>
  <c r="AY29" i="4"/>
  <c r="AO35" i="8"/>
  <c r="AP35" i="8"/>
  <c r="AQ35" i="8"/>
  <c r="AR28" i="8"/>
  <c r="AL29" i="8"/>
  <c r="AQ29" i="8"/>
  <c r="AP29" i="8"/>
  <c r="AO29" i="8"/>
  <c r="BE37" i="15"/>
  <c r="BG35" i="15"/>
  <c r="BL35" i="15" s="1"/>
  <c r="BE35" i="15"/>
  <c r="BK39" i="15"/>
  <c r="BG35" i="14"/>
  <c r="BL35" i="14" s="1"/>
  <c r="BE35" i="14"/>
  <c r="BK37" i="14"/>
  <c r="BE37" i="14"/>
  <c r="BI37" i="14"/>
  <c r="BL36" i="14"/>
  <c r="BK35" i="13"/>
  <c r="BE35" i="13"/>
  <c r="BG35" i="13"/>
  <c r="BL34" i="13"/>
  <c r="BK34" i="12"/>
  <c r="BG34" i="12"/>
  <c r="BL33" i="12"/>
  <c r="BD39" i="1"/>
  <c r="J35" i="1"/>
  <c r="AR35" i="5"/>
  <c r="AR34" i="5"/>
  <c r="AR29" i="5"/>
  <c r="AG25" i="3"/>
  <c r="AP25" i="8"/>
  <c r="AQ25" i="8"/>
  <c r="AO25" i="8"/>
  <c r="AL25" i="8"/>
  <c r="AL35" i="8"/>
  <c r="AR24" i="8"/>
  <c r="J87" i="8"/>
  <c r="AR45" i="8"/>
  <c r="BG27" i="25" l="1"/>
  <c r="AB26" i="24"/>
  <c r="BI26" i="24" s="1"/>
  <c r="AB26" i="25"/>
  <c r="BI26" i="25" s="1"/>
  <c r="AB26" i="9"/>
  <c r="BI26" i="9" s="1"/>
  <c r="AB26" i="11"/>
  <c r="BI26" i="11" s="1"/>
  <c r="AB26" i="10"/>
  <c r="AC29" i="24"/>
  <c r="BJ29" i="24" s="1"/>
  <c r="AC29" i="25"/>
  <c r="BJ29" i="25" s="1"/>
  <c r="AC29" i="9"/>
  <c r="BJ29" i="9" s="1"/>
  <c r="AC29" i="11"/>
  <c r="BJ29" i="11" s="1"/>
  <c r="AC29" i="10"/>
  <c r="BJ29" i="10" s="1"/>
  <c r="BG27" i="10"/>
  <c r="BG27" i="24"/>
  <c r="BH25" i="25"/>
  <c r="BL25" i="25" s="1"/>
  <c r="BE25" i="25"/>
  <c r="BH25" i="9"/>
  <c r="BL25" i="9" s="1"/>
  <c r="BE25" i="9"/>
  <c r="Z28" i="24"/>
  <c r="Z28" i="25"/>
  <c r="Z28" i="9"/>
  <c r="Z28" i="11"/>
  <c r="Z28" i="10"/>
  <c r="AA26" i="24"/>
  <c r="AA26" i="25"/>
  <c r="AA26" i="9"/>
  <c r="AA26" i="11"/>
  <c r="AA26" i="10"/>
  <c r="BE26" i="10" s="1"/>
  <c r="BG27" i="11"/>
  <c r="BE25" i="10"/>
  <c r="BE25" i="24"/>
  <c r="AD27" i="24"/>
  <c r="BK27" i="24" s="1"/>
  <c r="AD27" i="25"/>
  <c r="BK27" i="25" s="1"/>
  <c r="AD27" i="9"/>
  <c r="BK27" i="9" s="1"/>
  <c r="AD27" i="11"/>
  <c r="BK27" i="11" s="1"/>
  <c r="AD27" i="10"/>
  <c r="BK27" i="10" s="1"/>
  <c r="BG27" i="9"/>
  <c r="J102" i="3"/>
  <c r="J117" i="17"/>
  <c r="AU60" i="17"/>
  <c r="AR45" i="5"/>
  <c r="AR40" i="5"/>
  <c r="AI25" i="3"/>
  <c r="BL37" i="14"/>
  <c r="J115" i="14"/>
  <c r="BD58" i="14"/>
  <c r="J118" i="12"/>
  <c r="BD61" i="12"/>
  <c r="J115" i="13"/>
  <c r="BD58" i="13"/>
  <c r="J115" i="11"/>
  <c r="BD58" i="11"/>
  <c r="BL40" i="2"/>
  <c r="BL45" i="2"/>
  <c r="J91" i="2"/>
  <c r="J92" i="2"/>
  <c r="J101" i="1"/>
  <c r="J45" i="1"/>
  <c r="J102" i="1" s="1"/>
  <c r="J40" i="1"/>
  <c r="J97" i="1" s="1"/>
  <c r="J91" i="1"/>
  <c r="J92" i="1"/>
  <c r="Y57" i="12"/>
  <c r="BE57" i="12" s="1"/>
  <c r="Y57" i="13"/>
  <c r="BE57" i="13" s="1"/>
  <c r="J81" i="1"/>
  <c r="J107" i="4"/>
  <c r="AU50" i="4"/>
  <c r="AX40" i="4"/>
  <c r="AY40" i="4"/>
  <c r="AZ40" i="4"/>
  <c r="BA40" i="4"/>
  <c r="BB35" i="4"/>
  <c r="J97" i="4"/>
  <c r="BD58" i="15"/>
  <c r="J115" i="15"/>
  <c r="AR40" i="8"/>
  <c r="BE50" i="2"/>
  <c r="AD28" i="1"/>
  <c r="BB29" i="4"/>
  <c r="R31" i="6"/>
  <c r="AB30" i="6"/>
  <c r="AA27" i="1"/>
  <c r="BE34" i="12"/>
  <c r="AC30" i="1"/>
  <c r="AU30" i="4"/>
  <c r="BA30" i="4"/>
  <c r="AZ30" i="4"/>
  <c r="AX30" i="4"/>
  <c r="AY30" i="4"/>
  <c r="AB27" i="1"/>
  <c r="Z29" i="1"/>
  <c r="AD31" i="6"/>
  <c r="T32" i="6"/>
  <c r="BL34" i="12"/>
  <c r="AR35" i="8"/>
  <c r="AR29" i="8"/>
  <c r="AL30" i="8"/>
  <c r="AP30" i="8"/>
  <c r="AQ30" i="8"/>
  <c r="AO30" i="8"/>
  <c r="BK40" i="15"/>
  <c r="BI37" i="15"/>
  <c r="BL37" i="15" s="1"/>
  <c r="BE38" i="15"/>
  <c r="BI38" i="15"/>
  <c r="BL38" i="15" s="1"/>
  <c r="BK38" i="14"/>
  <c r="BI38" i="14"/>
  <c r="BL35" i="13"/>
  <c r="BK35" i="12"/>
  <c r="BG35" i="12"/>
  <c r="BD35" i="1"/>
  <c r="AR25" i="8"/>
  <c r="AG46" i="3"/>
  <c r="AF46" i="3"/>
  <c r="AG32" i="3"/>
  <c r="AF32" i="3"/>
  <c r="AG41" i="3"/>
  <c r="AF36" i="3"/>
  <c r="I31" i="3"/>
  <c r="AC32" i="3"/>
  <c r="AC33" i="3"/>
  <c r="AG34" i="3"/>
  <c r="AG35" i="3"/>
  <c r="AB27" i="24" l="1"/>
  <c r="AB27" i="25"/>
  <c r="AB27" i="9"/>
  <c r="BI27" i="9" s="1"/>
  <c r="AB27" i="11"/>
  <c r="BI27" i="11" s="1"/>
  <c r="AB27" i="10"/>
  <c r="BI27" i="10" s="1"/>
  <c r="BH26" i="25"/>
  <c r="BL26" i="25" s="1"/>
  <c r="BE26" i="25"/>
  <c r="BG28" i="9"/>
  <c r="AA27" i="24"/>
  <c r="BH27" i="24" s="1"/>
  <c r="AA27" i="25"/>
  <c r="BH27" i="25" s="1"/>
  <c r="AA27" i="9"/>
  <c r="AA27" i="11"/>
  <c r="AA27" i="10"/>
  <c r="AD28" i="24"/>
  <c r="BK28" i="24" s="1"/>
  <c r="AD28" i="25"/>
  <c r="BK28" i="25" s="1"/>
  <c r="AD28" i="9"/>
  <c r="BK28" i="9" s="1"/>
  <c r="AD28" i="11"/>
  <c r="BK28" i="11" s="1"/>
  <c r="AD28" i="10"/>
  <c r="BK28" i="10" s="1"/>
  <c r="BH26" i="24"/>
  <c r="BL26" i="24" s="1"/>
  <c r="BE26" i="24"/>
  <c r="BG28" i="25"/>
  <c r="BH26" i="11"/>
  <c r="BL26" i="11" s="1"/>
  <c r="BE26" i="11"/>
  <c r="BG28" i="10"/>
  <c r="BG28" i="24"/>
  <c r="Z29" i="24"/>
  <c r="Z29" i="25"/>
  <c r="Z29" i="9"/>
  <c r="Z29" i="11"/>
  <c r="Z29" i="10"/>
  <c r="AC30" i="24"/>
  <c r="BJ30" i="24" s="1"/>
  <c r="AC30" i="25"/>
  <c r="BJ30" i="25" s="1"/>
  <c r="AC30" i="9"/>
  <c r="BJ30" i="9" s="1"/>
  <c r="AC30" i="11"/>
  <c r="BJ30" i="11" s="1"/>
  <c r="AC30" i="10"/>
  <c r="BJ30" i="10" s="1"/>
  <c r="BH26" i="9"/>
  <c r="BL26" i="9" s="1"/>
  <c r="BE26" i="9"/>
  <c r="BG28" i="11"/>
  <c r="J118" i="17"/>
  <c r="AU61" i="17"/>
  <c r="J116" i="14"/>
  <c r="BD59" i="14"/>
  <c r="J116" i="13"/>
  <c r="BD59" i="13"/>
  <c r="J116" i="11"/>
  <c r="BD59" i="11"/>
  <c r="BD40" i="1"/>
  <c r="BD45" i="1"/>
  <c r="Y58" i="13"/>
  <c r="BE58" i="13" s="1"/>
  <c r="Y58" i="12"/>
  <c r="BE58" i="12" s="1"/>
  <c r="BB40" i="4"/>
  <c r="J108" i="4"/>
  <c r="AU51" i="4"/>
  <c r="AC31" i="3"/>
  <c r="J88" i="3"/>
  <c r="BD59" i="15"/>
  <c r="J116" i="15"/>
  <c r="BE51" i="2"/>
  <c r="BB30" i="4"/>
  <c r="AA28" i="1"/>
  <c r="AF31" i="3"/>
  <c r="Z30" i="1"/>
  <c r="R32" i="6"/>
  <c r="AB31" i="6"/>
  <c r="AI32" i="3"/>
  <c r="AB28" i="1"/>
  <c r="AD32" i="6"/>
  <c r="T33" i="6"/>
  <c r="AC31" i="1"/>
  <c r="AD29" i="1"/>
  <c r="AR30" i="8"/>
  <c r="BE39" i="15"/>
  <c r="BK41" i="15"/>
  <c r="BL38" i="14"/>
  <c r="BK39" i="14"/>
  <c r="BE38" i="14"/>
  <c r="BI39" i="14"/>
  <c r="BL35" i="12"/>
  <c r="BE35" i="12"/>
  <c r="AI46" i="3"/>
  <c r="AC34" i="3"/>
  <c r="AC46" i="3"/>
  <c r="AF33" i="3"/>
  <c r="AG31" i="3"/>
  <c r="AG36" i="3"/>
  <c r="AI36" i="3" s="1"/>
  <c r="AF34" i="3"/>
  <c r="AI34" i="3" s="1"/>
  <c r="AC35" i="3"/>
  <c r="AC36" i="3"/>
  <c r="AF35" i="3"/>
  <c r="AI35" i="3" s="1"/>
  <c r="AF41" i="3"/>
  <c r="AI41" i="3" s="1"/>
  <c r="AC41" i="3"/>
  <c r="AG33" i="3"/>
  <c r="AA28" i="24" l="1"/>
  <c r="AA28" i="25"/>
  <c r="AA28" i="9"/>
  <c r="AA28" i="11"/>
  <c r="AA28" i="10"/>
  <c r="AB28" i="24"/>
  <c r="BI28" i="24" s="1"/>
  <c r="AB28" i="25"/>
  <c r="BI28" i="25" s="1"/>
  <c r="AB28" i="9"/>
  <c r="BI28" i="9" s="1"/>
  <c r="AB28" i="11"/>
  <c r="BI28" i="11" s="1"/>
  <c r="AB28" i="10"/>
  <c r="BI28" i="10" s="1"/>
  <c r="Z30" i="24"/>
  <c r="Z30" i="25"/>
  <c r="Z30" i="9"/>
  <c r="Z30" i="11"/>
  <c r="Z30" i="10"/>
  <c r="BG29" i="25"/>
  <c r="BH27" i="11"/>
  <c r="BL27" i="11" s="1"/>
  <c r="BE27" i="11"/>
  <c r="BI27" i="25"/>
  <c r="BL27" i="25" s="1"/>
  <c r="BE27" i="25"/>
  <c r="AC31" i="24"/>
  <c r="BJ31" i="24" s="1"/>
  <c r="AC31" i="25"/>
  <c r="BJ31" i="25" s="1"/>
  <c r="AC31" i="9"/>
  <c r="BJ31" i="9" s="1"/>
  <c r="AC31" i="11"/>
  <c r="BJ31" i="11" s="1"/>
  <c r="AC31" i="10"/>
  <c r="BJ31" i="10" s="1"/>
  <c r="BG29" i="11"/>
  <c r="BG29" i="9"/>
  <c r="BH27" i="10"/>
  <c r="BL27" i="10" s="1"/>
  <c r="BE27" i="10"/>
  <c r="AD29" i="24"/>
  <c r="BK29" i="24" s="1"/>
  <c r="AD29" i="25"/>
  <c r="BK29" i="25" s="1"/>
  <c r="AD29" i="9"/>
  <c r="BK29" i="9" s="1"/>
  <c r="AD29" i="11"/>
  <c r="BK29" i="11" s="1"/>
  <c r="AD29" i="10"/>
  <c r="BK29" i="10" s="1"/>
  <c r="BG29" i="10"/>
  <c r="BG29" i="24"/>
  <c r="BH27" i="9"/>
  <c r="BL27" i="9" s="1"/>
  <c r="BE27" i="9"/>
  <c r="BI27" i="24"/>
  <c r="BL27" i="24" s="1"/>
  <c r="BE27" i="24"/>
  <c r="J117" i="14"/>
  <c r="BD60" i="14"/>
  <c r="J117" i="13"/>
  <c r="BD60" i="13"/>
  <c r="J117" i="11"/>
  <c r="BD60" i="11"/>
  <c r="Y59" i="13"/>
  <c r="BE59" i="13" s="1"/>
  <c r="Y59" i="12"/>
  <c r="BE59" i="12" s="1"/>
  <c r="AU52" i="4"/>
  <c r="J109" i="4"/>
  <c r="J117" i="15"/>
  <c r="BD60" i="15"/>
  <c r="BI39" i="15"/>
  <c r="BL39" i="15" s="1"/>
  <c r="BE52" i="2"/>
  <c r="AA29" i="1"/>
  <c r="AD30" i="1"/>
  <c r="AB29" i="1"/>
  <c r="AC32" i="1"/>
  <c r="BE39" i="14"/>
  <c r="AD33" i="6"/>
  <c r="T34" i="6"/>
  <c r="R33" i="6"/>
  <c r="AB32" i="6"/>
  <c r="AI31" i="3"/>
  <c r="Z31" i="1"/>
  <c r="BI40" i="15"/>
  <c r="BL40" i="15" s="1"/>
  <c r="BE40" i="15"/>
  <c r="BK42" i="15"/>
  <c r="BI40" i="14"/>
  <c r="BE40" i="14"/>
  <c r="BL39" i="14"/>
  <c r="BK40" i="14"/>
  <c r="AI33" i="3"/>
  <c r="AC42" i="3"/>
  <c r="AG42" i="3"/>
  <c r="AF42" i="3"/>
  <c r="AF37" i="3"/>
  <c r="AC37" i="3"/>
  <c r="AG37" i="3"/>
  <c r="AD30" i="24" l="1"/>
  <c r="BK30" i="24" s="1"/>
  <c r="AD30" i="25"/>
  <c r="BK30" i="25" s="1"/>
  <c r="AD30" i="9"/>
  <c r="BK30" i="9" s="1"/>
  <c r="AD30" i="11"/>
  <c r="BK30" i="11" s="1"/>
  <c r="AD30" i="10"/>
  <c r="BK30" i="10" s="1"/>
  <c r="BH28" i="9"/>
  <c r="BL28" i="9" s="1"/>
  <c r="BE28" i="9"/>
  <c r="AA29" i="24"/>
  <c r="AA29" i="25"/>
  <c r="AA29" i="9"/>
  <c r="AA29" i="11"/>
  <c r="AA29" i="10"/>
  <c r="BG30" i="11"/>
  <c r="BH28" i="25"/>
  <c r="BL28" i="25" s="1"/>
  <c r="BE28" i="25"/>
  <c r="BG30" i="9"/>
  <c r="BH28" i="10"/>
  <c r="BL28" i="10" s="1"/>
  <c r="BE28" i="10"/>
  <c r="BH28" i="24"/>
  <c r="BL28" i="24" s="1"/>
  <c r="BE28" i="24"/>
  <c r="BG30" i="10"/>
  <c r="BG30" i="24"/>
  <c r="AC32" i="24"/>
  <c r="BJ32" i="24" s="1"/>
  <c r="AC32" i="25"/>
  <c r="BJ32" i="25" s="1"/>
  <c r="AC32" i="9"/>
  <c r="BJ32" i="9" s="1"/>
  <c r="AC32" i="11"/>
  <c r="BJ32" i="11" s="1"/>
  <c r="AC32" i="10"/>
  <c r="BJ32" i="10" s="1"/>
  <c r="Z31" i="24"/>
  <c r="Z31" i="25"/>
  <c r="Z31" i="9"/>
  <c r="Z31" i="11"/>
  <c r="Z31" i="10"/>
  <c r="AB29" i="24"/>
  <c r="BI29" i="24" s="1"/>
  <c r="AB29" i="25"/>
  <c r="BI29" i="25" s="1"/>
  <c r="AB29" i="9"/>
  <c r="BI29" i="9" s="1"/>
  <c r="AB29" i="11"/>
  <c r="BI29" i="11" s="1"/>
  <c r="AB29" i="10"/>
  <c r="BI29" i="10" s="1"/>
  <c r="BG30" i="25"/>
  <c r="BH28" i="11"/>
  <c r="BL28" i="11" s="1"/>
  <c r="BE28" i="11"/>
  <c r="J118" i="14"/>
  <c r="BD61" i="14"/>
  <c r="BD61" i="13"/>
  <c r="J118" i="13"/>
  <c r="J118" i="11"/>
  <c r="BD61" i="11"/>
  <c r="Y60" i="12"/>
  <c r="BE60" i="12" s="1"/>
  <c r="Y60" i="13"/>
  <c r="BE60" i="13" s="1"/>
  <c r="AD63" i="11"/>
  <c r="AD63" i="10"/>
  <c r="J110" i="4"/>
  <c r="AU53" i="4"/>
  <c r="J118" i="15"/>
  <c r="BD61" i="15"/>
  <c r="BE53" i="2"/>
  <c r="Z32" i="1"/>
  <c r="AB30" i="1"/>
  <c r="AC33" i="1"/>
  <c r="R34" i="6"/>
  <c r="AB33" i="6"/>
  <c r="T35" i="6"/>
  <c r="AD34" i="6"/>
  <c r="AD31" i="1"/>
  <c r="AA30" i="1"/>
  <c r="BK43" i="15"/>
  <c r="BE41" i="15"/>
  <c r="BL40" i="14"/>
  <c r="BK41" i="14"/>
  <c r="BE41" i="14"/>
  <c r="BI41" i="14"/>
  <c r="AC43" i="3"/>
  <c r="AF43" i="3"/>
  <c r="AG43" i="3"/>
  <c r="AG38" i="3"/>
  <c r="AF38" i="3"/>
  <c r="AI38" i="3" s="1"/>
  <c r="AC38" i="3"/>
  <c r="AI37" i="3"/>
  <c r="AI42" i="3"/>
  <c r="BG31" i="10" l="1"/>
  <c r="BH29" i="11"/>
  <c r="BL29" i="11" s="1"/>
  <c r="BE29" i="11"/>
  <c r="BH29" i="9"/>
  <c r="BL29" i="9" s="1"/>
  <c r="BE29" i="9"/>
  <c r="AB30" i="24"/>
  <c r="BI30" i="24" s="1"/>
  <c r="AB30" i="25"/>
  <c r="BI30" i="25" s="1"/>
  <c r="AB30" i="9"/>
  <c r="BI30" i="9" s="1"/>
  <c r="AB30" i="11"/>
  <c r="BI30" i="11" s="1"/>
  <c r="AB30" i="10"/>
  <c r="BI30" i="10" s="1"/>
  <c r="AA30" i="24"/>
  <c r="AA30" i="25"/>
  <c r="AA30" i="9"/>
  <c r="AA30" i="11"/>
  <c r="AA30" i="10"/>
  <c r="Z32" i="24"/>
  <c r="Z32" i="25"/>
  <c r="Z32" i="9"/>
  <c r="Z32" i="11"/>
  <c r="Z32" i="10"/>
  <c r="AD31" i="24"/>
  <c r="BK31" i="24" s="1"/>
  <c r="AD31" i="25"/>
  <c r="BK31" i="25" s="1"/>
  <c r="AD31" i="9"/>
  <c r="BK31" i="9" s="1"/>
  <c r="AD31" i="11"/>
  <c r="BK31" i="11" s="1"/>
  <c r="AD31" i="10"/>
  <c r="BK31" i="10" s="1"/>
  <c r="BG31" i="9"/>
  <c r="BH29" i="25"/>
  <c r="BL29" i="25" s="1"/>
  <c r="BE29" i="25"/>
  <c r="BG31" i="24"/>
  <c r="BG31" i="11"/>
  <c r="AC33" i="24"/>
  <c r="BJ33" i="24" s="1"/>
  <c r="AC33" i="25"/>
  <c r="BJ33" i="25" s="1"/>
  <c r="AC33" i="9"/>
  <c r="BJ33" i="9" s="1"/>
  <c r="AC33" i="11"/>
  <c r="BJ33" i="11" s="1"/>
  <c r="AC33" i="10"/>
  <c r="BJ33" i="10" s="1"/>
  <c r="BG31" i="25"/>
  <c r="BH29" i="10"/>
  <c r="BL29" i="10" s="1"/>
  <c r="BE29" i="10"/>
  <c r="BH29" i="24"/>
  <c r="BL29" i="24" s="1"/>
  <c r="BE29" i="24"/>
  <c r="Y61" i="12"/>
  <c r="Y61" i="13"/>
  <c r="Y63" i="2"/>
  <c r="J111" i="4"/>
  <c r="AU54" i="4"/>
  <c r="BE54" i="2"/>
  <c r="AA31" i="1"/>
  <c r="AC35" i="1"/>
  <c r="AC34" i="1"/>
  <c r="AD32" i="1"/>
  <c r="R35" i="6"/>
  <c r="AB34" i="6"/>
  <c r="AB31" i="1"/>
  <c r="AD35" i="6"/>
  <c r="Z33" i="1"/>
  <c r="BK44" i="15"/>
  <c r="BI41" i="15"/>
  <c r="BL41" i="15" s="1"/>
  <c r="BE42" i="15"/>
  <c r="BI42" i="15"/>
  <c r="BL42" i="15" s="1"/>
  <c r="BL41" i="14"/>
  <c r="BK42" i="14"/>
  <c r="BE42" i="14"/>
  <c r="AI43" i="3"/>
  <c r="AF44" i="3"/>
  <c r="AG44" i="3"/>
  <c r="AC44" i="3"/>
  <c r="AF39" i="3"/>
  <c r="AG39" i="3"/>
  <c r="AC39" i="3"/>
  <c r="AB31" i="24" l="1"/>
  <c r="BI31" i="24" s="1"/>
  <c r="AB31" i="25"/>
  <c r="BI31" i="25" s="1"/>
  <c r="AB31" i="9"/>
  <c r="BI31" i="9" s="1"/>
  <c r="AB31" i="11"/>
  <c r="BI31" i="11" s="1"/>
  <c r="AB31" i="10"/>
  <c r="BI31" i="10" s="1"/>
  <c r="AC35" i="24"/>
  <c r="BJ35" i="24" s="1"/>
  <c r="AC35" i="25"/>
  <c r="BJ35" i="25" s="1"/>
  <c r="AC35" i="9"/>
  <c r="BJ35" i="9" s="1"/>
  <c r="AC35" i="11"/>
  <c r="BJ35" i="11" s="1"/>
  <c r="AC35" i="10"/>
  <c r="BJ35" i="10" s="1"/>
  <c r="BG32" i="10"/>
  <c r="BG32" i="24"/>
  <c r="BH30" i="25"/>
  <c r="BL30" i="25" s="1"/>
  <c r="BE30" i="25"/>
  <c r="AC34" i="24"/>
  <c r="BJ34" i="24" s="1"/>
  <c r="AC34" i="25"/>
  <c r="BJ34" i="25" s="1"/>
  <c r="AC34" i="9"/>
  <c r="BJ34" i="9" s="1"/>
  <c r="AC34" i="11"/>
  <c r="BJ34" i="11" s="1"/>
  <c r="AC34" i="10"/>
  <c r="BJ34" i="10" s="1"/>
  <c r="BG32" i="11"/>
  <c r="BH30" i="10"/>
  <c r="BL30" i="10" s="1"/>
  <c r="BE30" i="10"/>
  <c r="BH30" i="24"/>
  <c r="BL30" i="24" s="1"/>
  <c r="BE30" i="24"/>
  <c r="BG32" i="25"/>
  <c r="BH30" i="9"/>
  <c r="BL30" i="9" s="1"/>
  <c r="BE30" i="9"/>
  <c r="Z33" i="24"/>
  <c r="Z33" i="25"/>
  <c r="Z33" i="9"/>
  <c r="Z33" i="11"/>
  <c r="Z33" i="10"/>
  <c r="AA31" i="24"/>
  <c r="AA31" i="25"/>
  <c r="AA31" i="9"/>
  <c r="AA31" i="11"/>
  <c r="AA31" i="10"/>
  <c r="AD32" i="24"/>
  <c r="BK32" i="24" s="1"/>
  <c r="AD32" i="25"/>
  <c r="BK32" i="25" s="1"/>
  <c r="AD32" i="9"/>
  <c r="BK32" i="9" s="1"/>
  <c r="AD32" i="11"/>
  <c r="BK32" i="11" s="1"/>
  <c r="AD32" i="10"/>
  <c r="BK32" i="10" s="1"/>
  <c r="BG32" i="9"/>
  <c r="BH30" i="11"/>
  <c r="BL30" i="11" s="1"/>
  <c r="BE30" i="11"/>
  <c r="Y63" i="13"/>
  <c r="BE61" i="13"/>
  <c r="Y63" i="12"/>
  <c r="BE61" i="12"/>
  <c r="J112" i="4"/>
  <c r="AU55" i="4"/>
  <c r="BE55" i="2"/>
  <c r="AD33" i="1"/>
  <c r="Z35" i="1"/>
  <c r="Z34" i="1"/>
  <c r="T37" i="6"/>
  <c r="AD36" i="6"/>
  <c r="BK36" i="6" s="1"/>
  <c r="AB35" i="6"/>
  <c r="AB32" i="1"/>
  <c r="AA32" i="1"/>
  <c r="BK45" i="15"/>
  <c r="BE43" i="15"/>
  <c r="BI43" i="15"/>
  <c r="BL43" i="15" s="1"/>
  <c r="BE43" i="14"/>
  <c r="BI42" i="14"/>
  <c r="BL42" i="14" s="1"/>
  <c r="BK43" i="14"/>
  <c r="AG45" i="3"/>
  <c r="AC45" i="3"/>
  <c r="AF45" i="3"/>
  <c r="AI44" i="3"/>
  <c r="AI39" i="3"/>
  <c r="AC40" i="3"/>
  <c r="AF40" i="3"/>
  <c r="AG40" i="3"/>
  <c r="AD33" i="24" l="1"/>
  <c r="BK33" i="24" s="1"/>
  <c r="AD33" i="25"/>
  <c r="BK33" i="25" s="1"/>
  <c r="AD33" i="9"/>
  <c r="BK33" i="9" s="1"/>
  <c r="AD33" i="11"/>
  <c r="BK33" i="11" s="1"/>
  <c r="AD33" i="10"/>
  <c r="BK33" i="10" s="1"/>
  <c r="BH31" i="11"/>
  <c r="BL31" i="11" s="1"/>
  <c r="BE31" i="11"/>
  <c r="BG33" i="24"/>
  <c r="AA32" i="24"/>
  <c r="AA32" i="25"/>
  <c r="AA32" i="9"/>
  <c r="AA32" i="11"/>
  <c r="AA32" i="10"/>
  <c r="BG33" i="11"/>
  <c r="AB32" i="24"/>
  <c r="BI32" i="24" s="1"/>
  <c r="AB32" i="25"/>
  <c r="BI32" i="25" s="1"/>
  <c r="AB32" i="9"/>
  <c r="BI32" i="9" s="1"/>
  <c r="AB32" i="11"/>
  <c r="BI32" i="11" s="1"/>
  <c r="AB32" i="10"/>
  <c r="BI32" i="10" s="1"/>
  <c r="Z34" i="24"/>
  <c r="Z34" i="25"/>
  <c r="Z34" i="9"/>
  <c r="Z34" i="11"/>
  <c r="Z34" i="10"/>
  <c r="BH31" i="25"/>
  <c r="BL31" i="25" s="1"/>
  <c r="BE31" i="25"/>
  <c r="BG33" i="9"/>
  <c r="BG33" i="10"/>
  <c r="BH31" i="9"/>
  <c r="BL31" i="9" s="1"/>
  <c r="BE31" i="9"/>
  <c r="Z35" i="24"/>
  <c r="Z35" i="25"/>
  <c r="Z35" i="9"/>
  <c r="Z35" i="11"/>
  <c r="Z35" i="10"/>
  <c r="BH31" i="10"/>
  <c r="BL31" i="10" s="1"/>
  <c r="BE31" i="10"/>
  <c r="BH31" i="24"/>
  <c r="BL31" i="24" s="1"/>
  <c r="BE31" i="24"/>
  <c r="BG33" i="25"/>
  <c r="J113" i="4"/>
  <c r="AU56" i="4"/>
  <c r="BE56" i="2"/>
  <c r="AD37" i="6"/>
  <c r="BK37" i="6" s="1"/>
  <c r="T38" i="6"/>
  <c r="AB33" i="1"/>
  <c r="AA33" i="1"/>
  <c r="R37" i="6"/>
  <c r="AB36" i="6"/>
  <c r="BI36" i="6" s="1"/>
  <c r="BL36" i="6" s="1"/>
  <c r="AD34" i="1"/>
  <c r="AD35" i="1"/>
  <c r="BE44" i="15"/>
  <c r="BI44" i="14"/>
  <c r="BI43" i="14"/>
  <c r="BL43" i="14" s="1"/>
  <c r="BE44" i="14"/>
  <c r="AI45" i="3"/>
  <c r="AI40" i="3"/>
  <c r="B28" i="3"/>
  <c r="I27" i="3"/>
  <c r="BG35" i="24" l="1"/>
  <c r="BG34" i="25"/>
  <c r="BH32" i="25"/>
  <c r="BL32" i="25" s="1"/>
  <c r="BE32" i="25"/>
  <c r="AD35" i="24"/>
  <c r="BK35" i="24" s="1"/>
  <c r="AD35" i="25"/>
  <c r="BK35" i="25" s="1"/>
  <c r="AD35" i="9"/>
  <c r="BK35" i="9" s="1"/>
  <c r="AD35" i="11"/>
  <c r="BK35" i="11" s="1"/>
  <c r="AD35" i="10"/>
  <c r="BK35" i="10" s="1"/>
  <c r="AA33" i="24"/>
  <c r="AA33" i="25"/>
  <c r="AA33" i="9"/>
  <c r="AA33" i="11"/>
  <c r="AA33" i="10"/>
  <c r="BG35" i="11"/>
  <c r="BG34" i="10"/>
  <c r="BG34" i="24"/>
  <c r="BH32" i="10"/>
  <c r="BL32" i="10" s="1"/>
  <c r="BE32" i="10"/>
  <c r="BH32" i="24"/>
  <c r="BL32" i="24" s="1"/>
  <c r="BE32" i="24"/>
  <c r="BG34" i="11"/>
  <c r="BH32" i="11"/>
  <c r="BL32" i="11" s="1"/>
  <c r="BE32" i="11"/>
  <c r="BG35" i="10"/>
  <c r="AD34" i="24"/>
  <c r="BK34" i="24" s="1"/>
  <c r="AD34" i="25"/>
  <c r="BK34" i="25" s="1"/>
  <c r="AD34" i="9"/>
  <c r="BK34" i="9" s="1"/>
  <c r="AD34" i="11"/>
  <c r="BK34" i="11" s="1"/>
  <c r="AD34" i="10"/>
  <c r="BK34" i="10" s="1"/>
  <c r="AB33" i="24"/>
  <c r="BI33" i="24" s="1"/>
  <c r="AB33" i="25"/>
  <c r="BI33" i="25" s="1"/>
  <c r="AB33" i="9"/>
  <c r="BI33" i="9" s="1"/>
  <c r="AB33" i="11"/>
  <c r="BI33" i="11" s="1"/>
  <c r="AB33" i="10"/>
  <c r="BI33" i="10" s="1"/>
  <c r="BG35" i="9"/>
  <c r="BG35" i="25"/>
  <c r="BG34" i="9"/>
  <c r="BH32" i="9"/>
  <c r="BL32" i="9" s="1"/>
  <c r="BE32" i="9"/>
  <c r="BE36" i="6"/>
  <c r="J114" i="4"/>
  <c r="AU57" i="4"/>
  <c r="B29" i="3"/>
  <c r="AF27" i="3"/>
  <c r="J84" i="3"/>
  <c r="BK46" i="15"/>
  <c r="BE57" i="2"/>
  <c r="AC27" i="3"/>
  <c r="AB34" i="1"/>
  <c r="AB35" i="1"/>
  <c r="AA34" i="1"/>
  <c r="AA35" i="1"/>
  <c r="AG27" i="3"/>
  <c r="AI27" i="3" s="1"/>
  <c r="R38" i="6"/>
  <c r="AB37" i="6"/>
  <c r="BE37" i="6" s="1"/>
  <c r="BI37" i="6"/>
  <c r="BL37" i="6" s="1"/>
  <c r="AD38" i="6"/>
  <c r="BK38" i="6" s="1"/>
  <c r="T39" i="6"/>
  <c r="BI44" i="15"/>
  <c r="BL44" i="15" s="1"/>
  <c r="BE45" i="15"/>
  <c r="BI45" i="15"/>
  <c r="BL45" i="15" s="1"/>
  <c r="BK44" i="14"/>
  <c r="BL44" i="14" s="1"/>
  <c r="BK45" i="14"/>
  <c r="I29" i="3"/>
  <c r="AC29" i="3" s="1"/>
  <c r="I28" i="3"/>
  <c r="AG28" i="3" s="1"/>
  <c r="B30" i="3"/>
  <c r="BH33" i="9" l="1"/>
  <c r="BL33" i="9" s="1"/>
  <c r="BE33" i="9"/>
  <c r="AA34" i="24"/>
  <c r="AA34" i="25"/>
  <c r="AA34" i="9"/>
  <c r="AA34" i="11"/>
  <c r="AA34" i="10"/>
  <c r="BH33" i="25"/>
  <c r="BL33" i="25" s="1"/>
  <c r="BE33" i="25"/>
  <c r="BH33" i="10"/>
  <c r="BL33" i="10" s="1"/>
  <c r="BE33" i="10"/>
  <c r="BH33" i="24"/>
  <c r="BL33" i="24" s="1"/>
  <c r="BE33" i="24"/>
  <c r="AA35" i="24"/>
  <c r="AA35" i="25"/>
  <c r="BH35" i="25" s="1"/>
  <c r="AA35" i="9"/>
  <c r="AA35" i="11"/>
  <c r="AA35" i="10"/>
  <c r="AB35" i="24"/>
  <c r="BI35" i="24" s="1"/>
  <c r="AB35" i="25"/>
  <c r="AB35" i="9"/>
  <c r="BI35" i="9" s="1"/>
  <c r="AB35" i="11"/>
  <c r="BI35" i="11" s="1"/>
  <c r="AB35" i="10"/>
  <c r="BI35" i="10" s="1"/>
  <c r="AB34" i="24"/>
  <c r="BI34" i="24" s="1"/>
  <c r="AB34" i="25"/>
  <c r="BI34" i="25" s="1"/>
  <c r="AB34" i="9"/>
  <c r="BI34" i="9" s="1"/>
  <c r="AB34" i="11"/>
  <c r="BI34" i="11" s="1"/>
  <c r="AB34" i="10"/>
  <c r="BI34" i="10" s="1"/>
  <c r="BH33" i="11"/>
  <c r="BL33" i="11" s="1"/>
  <c r="BE33" i="11"/>
  <c r="J115" i="4"/>
  <c r="AU58" i="4"/>
  <c r="J85" i="3"/>
  <c r="AG29" i="3"/>
  <c r="J86" i="3"/>
  <c r="BE58" i="2"/>
  <c r="T40" i="6"/>
  <c r="AD39" i="6"/>
  <c r="BK39" i="6"/>
  <c r="BE45" i="14"/>
  <c r="R39" i="6"/>
  <c r="AB38" i="6"/>
  <c r="BE38" i="6" s="1"/>
  <c r="BK46" i="14"/>
  <c r="BI45" i="14"/>
  <c r="BL45" i="14" s="1"/>
  <c r="BI46" i="14"/>
  <c r="AF28" i="3"/>
  <c r="AI28" i="3" s="1"/>
  <c r="AC28" i="3"/>
  <c r="AF29" i="3"/>
  <c r="I30" i="3"/>
  <c r="AF30" i="3" s="1"/>
  <c r="BI35" i="25" l="1"/>
  <c r="BL35" i="25" s="1"/>
  <c r="BE35" i="25"/>
  <c r="BH35" i="9"/>
  <c r="BL35" i="9" s="1"/>
  <c r="BE35" i="9"/>
  <c r="BH34" i="25"/>
  <c r="BL34" i="25" s="1"/>
  <c r="BE34" i="25"/>
  <c r="BH35" i="10"/>
  <c r="BL35" i="10" s="1"/>
  <c r="BE35" i="10"/>
  <c r="BH35" i="24"/>
  <c r="BL35" i="24" s="1"/>
  <c r="BE35" i="24"/>
  <c r="BH34" i="10"/>
  <c r="BL34" i="10" s="1"/>
  <c r="BE34" i="10"/>
  <c r="BH34" i="24"/>
  <c r="BL34" i="24" s="1"/>
  <c r="BE34" i="24"/>
  <c r="BH34" i="9"/>
  <c r="BL34" i="9" s="1"/>
  <c r="BE34" i="9"/>
  <c r="BH35" i="11"/>
  <c r="BL35" i="11" s="1"/>
  <c r="BE35" i="11"/>
  <c r="BH34" i="11"/>
  <c r="BL34" i="11" s="1"/>
  <c r="BE34" i="11"/>
  <c r="AI29" i="3"/>
  <c r="J116" i="4"/>
  <c r="AU59" i="4"/>
  <c r="J87" i="3"/>
  <c r="BI46" i="15"/>
  <c r="BL46" i="15" s="1"/>
  <c r="BI38" i="6"/>
  <c r="BL38" i="6" s="1"/>
  <c r="BE59" i="2"/>
  <c r="R40" i="6"/>
  <c r="AB39" i="6"/>
  <c r="BE39" i="6" s="1"/>
  <c r="BE46" i="15"/>
  <c r="T41" i="6"/>
  <c r="AD40" i="6"/>
  <c r="BK40" i="6" s="1"/>
  <c r="BL46" i="14"/>
  <c r="BE46" i="14"/>
  <c r="AC30" i="3"/>
  <c r="AG30" i="3"/>
  <c r="AI30" i="3" s="1"/>
  <c r="BI39" i="6" l="1"/>
  <c r="BL39" i="6" s="1"/>
  <c r="J117" i="4"/>
  <c r="AU60" i="4"/>
  <c r="BE47" i="15"/>
  <c r="BE61" i="2"/>
  <c r="BE60" i="2"/>
  <c r="AD41" i="6"/>
  <c r="BK41" i="6" s="1"/>
  <c r="T42" i="6"/>
  <c r="AB40" i="6"/>
  <c r="BE40" i="6" s="1"/>
  <c r="R41" i="6"/>
  <c r="BI40" i="6"/>
  <c r="BL40" i="6" s="1"/>
  <c r="J118" i="4" l="1"/>
  <c r="AU61" i="4"/>
  <c r="T43" i="6"/>
  <c r="AD42" i="6"/>
  <c r="BK42" i="6" s="1"/>
  <c r="R42" i="6"/>
  <c r="AB41" i="6"/>
  <c r="BE41" i="6" s="1"/>
  <c r="BI41" i="6" l="1"/>
  <c r="BL41" i="6" s="1"/>
  <c r="R43" i="6"/>
  <c r="AB42" i="6"/>
  <c r="BI42" i="6" s="1"/>
  <c r="BL42" i="6" s="1"/>
  <c r="AD43" i="6"/>
  <c r="BK43" i="6" s="1"/>
  <c r="T44" i="6"/>
  <c r="BE42" i="6" l="1"/>
  <c r="R44" i="6"/>
  <c r="AB43" i="6"/>
  <c r="BE43" i="6"/>
  <c r="BI43" i="6"/>
  <c r="BL43" i="6" s="1"/>
  <c r="AD44" i="6"/>
  <c r="T45" i="6"/>
  <c r="BK44" i="6"/>
  <c r="BE51" i="15" l="1"/>
  <c r="AD45" i="6"/>
  <c r="BK45" i="6" s="1"/>
  <c r="T46" i="6"/>
  <c r="AB44" i="6"/>
  <c r="BE44" i="6" s="1"/>
  <c r="R45" i="6"/>
  <c r="BI44" i="6"/>
  <c r="BL44" i="6" s="1"/>
  <c r="T48" i="15" l="1"/>
  <c r="T48" i="14"/>
  <c r="T52" i="14"/>
  <c r="T52" i="15"/>
  <c r="R46" i="6"/>
  <c r="AB45" i="6"/>
  <c r="BE45" i="6" s="1"/>
  <c r="BI45" i="6"/>
  <c r="BL45" i="6" s="1"/>
  <c r="AD46" i="6"/>
  <c r="T49" i="15" l="1"/>
  <c r="T49" i="14"/>
  <c r="T53" i="15"/>
  <c r="T53" i="14"/>
  <c r="BK46" i="6"/>
  <c r="AB46" i="6"/>
  <c r="BE46" i="6"/>
  <c r="R48" i="15" l="1"/>
  <c r="BE48" i="15" s="1"/>
  <c r="R48" i="14"/>
  <c r="BE48" i="14" s="1"/>
  <c r="T50" i="15"/>
  <c r="T50" i="14"/>
  <c r="T54" i="14"/>
  <c r="T54" i="15"/>
  <c r="BI46" i="6"/>
  <c r="BL46" i="6" s="1"/>
  <c r="O33" i="1"/>
  <c r="O34" i="1"/>
  <c r="R49" i="15" l="1"/>
  <c r="BE49" i="15" s="1"/>
  <c r="R49" i="14"/>
  <c r="BE49" i="14" s="1"/>
  <c r="T55" i="14"/>
  <c r="T55" i="15"/>
  <c r="BE47" i="6"/>
  <c r="O35" i="1"/>
  <c r="R50" i="15" l="1"/>
  <c r="BE50" i="15" s="1"/>
  <c r="R50" i="14"/>
  <c r="BE50" i="14" s="1"/>
  <c r="T56" i="14"/>
  <c r="T56" i="15"/>
  <c r="BE48" i="6"/>
  <c r="O38" i="1"/>
  <c r="T57" i="15" l="1"/>
  <c r="T57" i="14"/>
  <c r="BE49" i="6"/>
  <c r="BG42" i="1"/>
  <c r="O39" i="1"/>
  <c r="R52" i="14" l="1"/>
  <c r="BE52" i="14" s="1"/>
  <c r="R52" i="15"/>
  <c r="BE52" i="15" s="1"/>
  <c r="T58" i="14"/>
  <c r="T58" i="15"/>
  <c r="BE50" i="6"/>
  <c r="BG43" i="1"/>
  <c r="O40" i="1"/>
  <c r="R53" i="14" l="1"/>
  <c r="BE53" i="14" s="1"/>
  <c r="R53" i="15"/>
  <c r="BE53" i="15" s="1"/>
  <c r="T59" i="14"/>
  <c r="T59" i="15"/>
  <c r="BE51" i="6"/>
  <c r="BG44" i="1"/>
  <c r="T60" i="14" l="1"/>
  <c r="T60" i="15"/>
  <c r="R54" i="15"/>
  <c r="BE54" i="15" s="1"/>
  <c r="R54" i="14"/>
  <c r="BE54" i="14" s="1"/>
  <c r="BE52" i="6"/>
  <c r="BG45" i="1"/>
  <c r="R55" i="15" l="1"/>
  <c r="BE55" i="15" s="1"/>
  <c r="R55" i="14"/>
  <c r="BE55" i="14" s="1"/>
  <c r="T61" i="15"/>
  <c r="T61" i="14"/>
  <c r="AD63" i="15"/>
  <c r="BE53" i="6"/>
  <c r="BH36" i="1"/>
  <c r="R56" i="14" l="1"/>
  <c r="BE56" i="14" s="1"/>
  <c r="R56" i="15"/>
  <c r="BE56" i="15" s="1"/>
  <c r="BE54" i="6"/>
  <c r="BH37" i="1"/>
  <c r="BH38" i="1"/>
  <c r="R57" i="14" l="1"/>
  <c r="BE57" i="14" s="1"/>
  <c r="R57" i="15"/>
  <c r="BE57" i="15" s="1"/>
  <c r="BE55" i="6"/>
  <c r="BH42" i="1"/>
  <c r="BH39" i="1"/>
  <c r="R58" i="14" l="1"/>
  <c r="BE58" i="14" s="1"/>
  <c r="R58" i="15"/>
  <c r="BE58" i="15" s="1"/>
  <c r="BE56" i="6"/>
  <c r="BH40" i="1"/>
  <c r="BH43" i="1"/>
  <c r="R59" i="15" l="1"/>
  <c r="BE59" i="15" s="1"/>
  <c r="R59" i="14"/>
  <c r="BE59" i="14" s="1"/>
  <c r="BE57" i="6"/>
  <c r="BH44" i="1"/>
  <c r="R60" i="15" l="1"/>
  <c r="BE60" i="15" s="1"/>
  <c r="R60" i="14"/>
  <c r="BE60" i="14" s="1"/>
  <c r="BE58" i="6"/>
  <c r="BH45" i="1"/>
  <c r="T63" i="6" l="1"/>
  <c r="R61" i="14"/>
  <c r="R61" i="15"/>
  <c r="BE59" i="6"/>
  <c r="BI42" i="1"/>
  <c r="T63" i="15" l="1"/>
  <c r="BE61" i="15"/>
  <c r="T63" i="14"/>
  <c r="BE61" i="14"/>
  <c r="BE60" i="6"/>
  <c r="BI43" i="1"/>
  <c r="BE61" i="6" l="1"/>
  <c r="AD63" i="6"/>
  <c r="BI44" i="1"/>
  <c r="BI45" i="1" l="1"/>
  <c r="O42" i="1" l="1"/>
  <c r="O42" i="9" l="1"/>
  <c r="O42" i="11"/>
  <c r="O42" i="10"/>
  <c r="O43" i="1"/>
  <c r="BJ42" i="1"/>
  <c r="BE42" i="10" l="1"/>
  <c r="BK42" i="10"/>
  <c r="BL42" i="10" s="1"/>
  <c r="O43" i="9"/>
  <c r="O43" i="11"/>
  <c r="O43" i="10"/>
  <c r="BE42" i="11"/>
  <c r="BK42" i="11"/>
  <c r="BL42" i="11" s="1"/>
  <c r="BE42" i="9"/>
  <c r="BK42" i="9"/>
  <c r="BL42" i="9" s="1"/>
  <c r="O44" i="1"/>
  <c r="BJ43" i="1"/>
  <c r="BK43" i="11" l="1"/>
  <c r="BL43" i="11" s="1"/>
  <c r="BE43" i="11"/>
  <c r="BK43" i="9"/>
  <c r="BL43" i="9" s="1"/>
  <c r="BE43" i="9"/>
  <c r="O44" i="9"/>
  <c r="O44" i="11"/>
  <c r="O44" i="10"/>
  <c r="BK43" i="10"/>
  <c r="BL43" i="10" s="1"/>
  <c r="BE43" i="10"/>
  <c r="O45" i="1"/>
  <c r="BJ44" i="1"/>
  <c r="BK44" i="10" l="1"/>
  <c r="BL44" i="10" s="1"/>
  <c r="BE44" i="10"/>
  <c r="BK44" i="11"/>
  <c r="BL44" i="11" s="1"/>
  <c r="BE44" i="11"/>
  <c r="O45" i="9"/>
  <c r="O45" i="10"/>
  <c r="O45" i="11"/>
  <c r="BK44" i="9"/>
  <c r="BL44" i="9" s="1"/>
  <c r="BE44" i="9"/>
  <c r="BJ45" i="1"/>
  <c r="BK45" i="11" l="1"/>
  <c r="BL45" i="11" s="1"/>
  <c r="BE45" i="11"/>
  <c r="BK45" i="10"/>
  <c r="BL45" i="10" s="1"/>
  <c r="BE45" i="10"/>
  <c r="BK45" i="9"/>
  <c r="BL45" i="9" s="1"/>
  <c r="BE45" i="9"/>
  <c r="BK42" i="1"/>
  <c r="BL42" i="1" s="1"/>
  <c r="BE42" i="1"/>
  <c r="BE43" i="1" l="1"/>
  <c r="BK43" i="1"/>
  <c r="BL43" i="1" s="1"/>
  <c r="BK44" i="1" l="1"/>
  <c r="BL44" i="1" s="1"/>
  <c r="BE44" i="1"/>
  <c r="BE45" i="1" l="1"/>
  <c r="BK45" i="1"/>
  <c r="BL45" i="1" s="1"/>
  <c r="Y26" i="1" l="1"/>
  <c r="Y28" i="1"/>
  <c r="Y27" i="1" l="1"/>
  <c r="Y29" i="1" l="1"/>
  <c r="Y30" i="1" l="1"/>
  <c r="Y33" i="1" l="1"/>
  <c r="Y32" i="1"/>
  <c r="Y31" i="1"/>
  <c r="Y35" i="1"/>
  <c r="Y34" i="1"/>
  <c r="BG36" i="1" l="1"/>
  <c r="BG37" i="1"/>
  <c r="BG39" i="1" l="1"/>
  <c r="BG38" i="1"/>
  <c r="BG40" i="1" l="1"/>
  <c r="BI36" i="1"/>
  <c r="BI37" i="1"/>
  <c r="BI38" i="1" l="1"/>
  <c r="BI39" i="1" l="1"/>
  <c r="BI40" i="1" l="1"/>
  <c r="Y38" i="1"/>
  <c r="BK38" i="1" s="1"/>
  <c r="BJ37" i="1"/>
  <c r="BJ39" i="1"/>
  <c r="Y36" i="1"/>
  <c r="BK36" i="1" s="1"/>
  <c r="BJ36" i="1"/>
  <c r="BJ38" i="1"/>
  <c r="Y39" i="1"/>
  <c r="BK39" i="1"/>
  <c r="Y37" i="1"/>
  <c r="BE38" i="1"/>
  <c r="BE39" i="1"/>
  <c r="BJ40" i="1"/>
  <c r="BK37" i="1" l="1"/>
  <c r="BL37" i="1" s="1"/>
  <c r="Y37" i="9"/>
  <c r="Y37" i="11"/>
  <c r="Y37" i="10"/>
  <c r="Y38" i="9"/>
  <c r="Y38" i="11"/>
  <c r="Y38" i="10"/>
  <c r="Y39" i="9"/>
  <c r="Y39" i="11"/>
  <c r="Y39" i="10"/>
  <c r="BL36" i="1"/>
  <c r="BL38" i="1"/>
  <c r="BL39" i="1"/>
  <c r="BE36" i="1"/>
  <c r="Y40" i="1"/>
  <c r="BE37" i="1"/>
  <c r="BK38" i="10" l="1"/>
  <c r="BL38" i="10" s="1"/>
  <c r="BE38" i="10"/>
  <c r="BK37" i="11"/>
  <c r="BL37" i="11" s="1"/>
  <c r="BE37" i="11"/>
  <c r="BK40" i="1"/>
  <c r="BL40" i="1" s="1"/>
  <c r="Y40" i="9"/>
  <c r="Y40" i="11"/>
  <c r="Y40" i="10"/>
  <c r="BK39" i="9"/>
  <c r="BL39" i="9" s="1"/>
  <c r="BE39" i="9"/>
  <c r="BK37" i="10"/>
  <c r="BL37" i="10" s="1"/>
  <c r="BE37" i="10"/>
  <c r="BK39" i="10"/>
  <c r="BL39" i="10" s="1"/>
  <c r="BE39" i="10"/>
  <c r="BK38" i="11"/>
  <c r="BL38" i="11" s="1"/>
  <c r="BE38" i="11"/>
  <c r="BK37" i="9"/>
  <c r="BL37" i="9" s="1"/>
  <c r="BE37" i="9"/>
  <c r="BK39" i="11"/>
  <c r="BL39" i="11" s="1"/>
  <c r="BE39" i="11"/>
  <c r="BK38" i="9"/>
  <c r="BL38" i="9" s="1"/>
  <c r="BE38" i="9"/>
  <c r="BE40" i="1"/>
  <c r="BK40" i="11" l="1"/>
  <c r="BL40" i="11" s="1"/>
  <c r="BE40" i="11"/>
  <c r="BK40" i="10"/>
  <c r="BL40" i="10" s="1"/>
  <c r="BE40" i="10"/>
  <c r="BK40" i="9"/>
  <c r="BL40" i="9" s="1"/>
  <c r="BE40" i="9"/>
  <c r="BJ22" i="1" l="1"/>
  <c r="BJ26" i="1"/>
  <c r="BJ23" i="1" l="1"/>
  <c r="BJ24" i="1" l="1"/>
  <c r="BJ25" i="1" l="1"/>
  <c r="BJ32" i="1" l="1"/>
  <c r="BJ33" i="1" l="1"/>
  <c r="BJ34" i="1" l="1"/>
  <c r="BJ35" i="1" l="1"/>
  <c r="AX27" i="2" l="1"/>
  <c r="AX28" i="2" l="1"/>
  <c r="AX30" i="2" l="1"/>
  <c r="AX29" i="2"/>
  <c r="BG26" i="6" l="1"/>
  <c r="BG23" i="6" l="1"/>
  <c r="BG25" i="6"/>
  <c r="BG22" i="6"/>
  <c r="BG32" i="6" l="1"/>
  <c r="BG28" i="6" l="1"/>
  <c r="BG33" i="6"/>
  <c r="BG29" i="6" l="1"/>
  <c r="BG34" i="6"/>
  <c r="BG35" i="6" l="1"/>
  <c r="BG30" i="6"/>
  <c r="BH26" i="6"/>
  <c r="BH22" i="6"/>
  <c r="BH23" i="6" l="1"/>
  <c r="BH25" i="6" l="1"/>
  <c r="BI26" i="6" l="1"/>
  <c r="BI23" i="6" l="1"/>
  <c r="BI22" i="6"/>
  <c r="BI25" i="6" l="1"/>
  <c r="AX26" i="6" l="1"/>
  <c r="BK26" i="6" s="1"/>
  <c r="BJ26" i="6"/>
  <c r="BJ22" i="6"/>
  <c r="BL26" i="6" l="1"/>
  <c r="BJ32" i="6"/>
  <c r="BE26" i="6"/>
  <c r="BK22" i="6"/>
  <c r="BL22" i="6" s="1"/>
  <c r="BJ28" i="6" l="1"/>
  <c r="BJ23" i="6"/>
  <c r="BK23" i="6"/>
  <c r="BE22" i="6"/>
  <c r="BJ33" i="6"/>
  <c r="BE23" i="6" l="1"/>
  <c r="BL23" i="6"/>
  <c r="BJ34" i="6"/>
  <c r="BJ29" i="6"/>
  <c r="BE24" i="6" l="1"/>
  <c r="BJ35" i="6"/>
  <c r="BJ30" i="6"/>
  <c r="BK25" i="6"/>
  <c r="BJ25" i="6"/>
  <c r="BL25" i="6" l="1"/>
  <c r="BE25" i="6"/>
  <c r="BH32" i="6"/>
  <c r="BH30" i="6"/>
  <c r="BH31" i="6"/>
  <c r="BH28" i="6" l="1"/>
  <c r="BH29" i="6"/>
  <c r="BH33" i="6" l="1"/>
  <c r="BH34" i="6" l="1"/>
  <c r="BH35" i="6" l="1"/>
  <c r="BI31" i="6"/>
  <c r="AX31" i="6"/>
  <c r="BE31" i="6" s="1"/>
  <c r="BI35" i="6"/>
  <c r="BI32" i="6"/>
  <c r="AX34" i="6"/>
  <c r="BK34" i="6" s="1"/>
  <c r="AX33" i="6"/>
  <c r="BK33" i="6" s="1"/>
  <c r="AX32" i="6"/>
  <c r="BI33" i="6"/>
  <c r="BI34" i="6"/>
  <c r="AX35" i="6"/>
  <c r="BK35" i="6" s="1"/>
  <c r="BK31" i="6" l="1"/>
  <c r="BL31" i="6" s="1"/>
  <c r="BE35" i="6"/>
  <c r="BL35" i="6"/>
  <c r="BE34" i="6"/>
  <c r="BL34" i="6"/>
  <c r="BL33" i="6"/>
  <c r="BK32" i="6"/>
  <c r="BL32" i="6" s="1"/>
  <c r="BE32" i="6"/>
  <c r="AX27" i="6"/>
  <c r="BE33" i="6"/>
  <c r="BE27" i="6" l="1"/>
  <c r="AX28" i="6"/>
  <c r="BK28" i="6" s="1"/>
  <c r="BI28" i="6"/>
  <c r="BL28" i="6" l="1"/>
  <c r="BE28" i="6"/>
  <c r="AX29" i="6"/>
  <c r="BK29" i="6" s="1"/>
  <c r="BI29" i="6"/>
  <c r="BL29" i="6" l="1"/>
  <c r="BE29" i="6"/>
  <c r="AX30" i="6"/>
  <c r="BK30" i="6" s="1"/>
  <c r="BI30" i="6"/>
  <c r="BL30" i="6" l="1"/>
  <c r="BE30" i="6"/>
  <c r="AJ27" i="1" l="1"/>
  <c r="AJ28" i="1" l="1"/>
  <c r="AN27" i="1"/>
  <c r="AN35" i="1"/>
  <c r="AN34" i="1"/>
  <c r="AN33" i="1"/>
  <c r="AN28" i="1" l="1"/>
  <c r="AJ29" i="1"/>
  <c r="BE31" i="1"/>
  <c r="BG26" i="1"/>
  <c r="BG22" i="1"/>
  <c r="AJ30" i="1" l="1"/>
  <c r="AN30" i="1" s="1"/>
  <c r="AN29" i="1"/>
  <c r="BG23" i="1" l="1"/>
  <c r="BG32" i="1"/>
  <c r="BG33" i="1" l="1"/>
  <c r="BG24" i="1"/>
  <c r="BG25" i="1" l="1"/>
  <c r="BG34" i="1"/>
  <c r="BG35" i="1" l="1"/>
  <c r="BH26" i="1"/>
  <c r="BH22" i="1"/>
  <c r="BH33" i="1" l="1"/>
  <c r="BH32" i="1"/>
  <c r="BH34" i="1" l="1"/>
  <c r="BH23" i="1"/>
  <c r="BH24" i="1" l="1"/>
  <c r="BH35" i="1"/>
  <c r="BH25" i="1" l="1"/>
  <c r="BI26" i="1"/>
  <c r="BI32" i="1"/>
  <c r="AS27" i="1"/>
  <c r="BK23" i="1" l="1"/>
  <c r="BI23" i="1"/>
  <c r="BI22" i="1"/>
  <c r="BK22" i="1"/>
  <c r="BI33" i="1"/>
  <c r="AS33" i="1"/>
  <c r="BK33" i="1" s="1"/>
  <c r="AS32" i="1"/>
  <c r="BK32" i="1" s="1"/>
  <c r="BL32" i="1" s="1"/>
  <c r="BE27" i="1"/>
  <c r="BI24" i="1"/>
  <c r="BL22" i="1" l="1"/>
  <c r="BL23" i="1"/>
  <c r="BE23" i="1"/>
  <c r="BE22" i="1"/>
  <c r="AS24" i="1"/>
  <c r="BE33" i="1"/>
  <c r="AS28" i="1"/>
  <c r="BI34" i="1"/>
  <c r="AS34" i="1"/>
  <c r="BK34" i="1" s="1"/>
  <c r="BL33" i="1"/>
  <c r="BE32" i="1"/>
  <c r="BI25" i="1" l="1"/>
  <c r="AS25" i="1"/>
  <c r="BK24" i="1"/>
  <c r="BL24" i="1" s="1"/>
  <c r="BE24" i="1"/>
  <c r="BE28" i="1"/>
  <c r="AS29" i="1"/>
  <c r="BE29" i="1"/>
  <c r="BE26" i="1"/>
  <c r="BK26" i="1"/>
  <c r="BL26" i="1" s="1"/>
  <c r="BL34" i="1"/>
  <c r="AS35" i="1"/>
  <c r="BK35" i="1" s="1"/>
  <c r="BI35" i="1"/>
  <c r="BE34" i="1"/>
  <c r="BL35" i="1" l="1"/>
  <c r="BK25" i="1"/>
  <c r="BL25" i="1" s="1"/>
  <c r="BE25" i="1"/>
  <c r="AS30" i="1"/>
  <c r="BE35" i="1"/>
  <c r="BE30" i="1" l="1"/>
  <c r="BG26" i="2"/>
  <c r="BG22" i="2"/>
  <c r="BG23" i="2" l="1"/>
  <c r="BG24" i="2" l="1"/>
  <c r="BG25" i="2" l="1"/>
  <c r="BH26" i="2" l="1"/>
  <c r="BH22" i="2" l="1"/>
  <c r="BH23" i="2"/>
  <c r="BH24" i="2" l="1"/>
  <c r="BH25" i="2" l="1"/>
  <c r="BI26" i="2" l="1"/>
  <c r="BI24" i="2" l="1"/>
  <c r="BI23" i="2"/>
  <c r="BI22" i="2"/>
  <c r="BI25" i="2" l="1"/>
  <c r="BJ26" i="2"/>
  <c r="Y26" i="2"/>
  <c r="BJ22" i="2"/>
  <c r="BE26" i="2" l="1"/>
  <c r="Y24" i="2"/>
  <c r="BK26" i="2"/>
  <c r="BL26" i="2" s="1"/>
  <c r="BK23" i="2"/>
  <c r="BE23" i="2"/>
  <c r="BJ23" i="2"/>
  <c r="BK22" i="2"/>
  <c r="BL22" i="2" s="1"/>
  <c r="Y25" i="2" l="1"/>
  <c r="Y24" i="13"/>
  <c r="Y24" i="12"/>
  <c r="BL23" i="2"/>
  <c r="BK24" i="2"/>
  <c r="BJ24" i="2"/>
  <c r="BE22" i="2"/>
  <c r="Y25" i="12" l="1"/>
  <c r="Y25" i="13"/>
  <c r="BK24" i="13"/>
  <c r="BL24" i="13" s="1"/>
  <c r="BE24" i="13"/>
  <c r="BE24" i="12"/>
  <c r="BK24" i="12"/>
  <c r="BL24" i="12" s="1"/>
  <c r="BE24" i="2"/>
  <c r="BL24" i="2"/>
  <c r="BK25" i="2"/>
  <c r="BJ25" i="2"/>
  <c r="BK25" i="13" l="1"/>
  <c r="BL25" i="13" s="1"/>
  <c r="BE25" i="13"/>
  <c r="BE25" i="12"/>
  <c r="BK25" i="12"/>
  <c r="BL25" i="12" s="1"/>
  <c r="BE25" i="2"/>
  <c r="BL25" i="2"/>
  <c r="BG34" i="2"/>
  <c r="BG33" i="2"/>
  <c r="BG32" i="2"/>
  <c r="BG35" i="2" l="1"/>
  <c r="BH32" i="2" l="1"/>
  <c r="BH33" i="2"/>
  <c r="BH35" i="2" l="1"/>
  <c r="BH34" i="2"/>
  <c r="BI32" i="2" l="1"/>
  <c r="BI35" i="2"/>
  <c r="BI34" i="2"/>
  <c r="BI33" i="2"/>
  <c r="Y31" i="2"/>
  <c r="BE31" i="2" l="1"/>
  <c r="Y27" i="2"/>
  <c r="BJ32" i="2"/>
  <c r="BJ33" i="2"/>
  <c r="Y33" i="2"/>
  <c r="BK33" i="2" s="1"/>
  <c r="Y32" i="2"/>
  <c r="BK32" i="2" s="1"/>
  <c r="Y28" i="2"/>
  <c r="BE27" i="2" l="1"/>
  <c r="BL32" i="2"/>
  <c r="BE33" i="2"/>
  <c r="BE32" i="2"/>
  <c r="Y29" i="2"/>
  <c r="Y34" i="2"/>
  <c r="BK34" i="2" s="1"/>
  <c r="BJ34" i="2"/>
  <c r="BL33" i="2"/>
  <c r="BE28" i="2"/>
  <c r="BE29" i="2" l="1"/>
  <c r="BL34" i="2"/>
  <c r="BE34" i="2"/>
  <c r="Y30" i="2"/>
  <c r="Y35" i="2"/>
  <c r="BK35" i="2" s="1"/>
  <c r="BJ35" i="2"/>
  <c r="BE30" i="2" l="1"/>
  <c r="BE35" i="2"/>
  <c r="BL35" i="2"/>
  <c r="AO22" i="18"/>
  <c r="AO23" i="18" l="1"/>
  <c r="AL22" i="18"/>
  <c r="AP22" i="18"/>
  <c r="AQ22" i="18"/>
  <c r="AR22" i="18" l="1"/>
  <c r="AP23" i="18"/>
  <c r="AQ23" i="18"/>
  <c r="AL23" i="18"/>
  <c r="BG22" i="10"/>
  <c r="AR23" i="18" l="1"/>
  <c r="BJ22" i="10"/>
  <c r="BD22" i="10"/>
  <c r="BH22" i="10"/>
  <c r="BI22" i="10"/>
  <c r="BK22" i="10"/>
  <c r="BL22" i="10" l="1"/>
  <c r="BI23" i="11" l="1"/>
  <c r="BK23" i="11"/>
  <c r="BK24" i="11"/>
  <c r="J25" i="11"/>
  <c r="BI25" i="11" s="1"/>
  <c r="J81" i="11" l="1"/>
  <c r="J82" i="11"/>
  <c r="BG24" i="11"/>
  <c r="BD24" i="11"/>
  <c r="BH23" i="11"/>
  <c r="BD23" i="11"/>
  <c r="BG23" i="11"/>
  <c r="BJ23" i="11"/>
  <c r="BH25" i="11"/>
  <c r="BK25" i="11"/>
  <c r="BH24" i="11"/>
  <c r="BJ24" i="11"/>
  <c r="BI24" i="11"/>
  <c r="BI22" i="11"/>
  <c r="BD22" i="11"/>
  <c r="BJ22" i="11"/>
  <c r="BJ25" i="11"/>
  <c r="BD25" i="11"/>
  <c r="BH22" i="11"/>
  <c r="BG22" i="11"/>
  <c r="BG25" i="11"/>
  <c r="BK22" i="11"/>
  <c r="BL23" i="11" l="1"/>
  <c r="BL22" i="11"/>
  <c r="BL24" i="11"/>
  <c r="BL25" i="11"/>
  <c r="AP22" i="5"/>
  <c r="AQ22" i="5" l="1"/>
  <c r="AO22" i="5"/>
  <c r="AR22" i="5" s="1"/>
  <c r="AQ23" i="5" l="1"/>
  <c r="AP23" i="5"/>
  <c r="AO23" i="5"/>
  <c r="AL23" i="5"/>
  <c r="AQ25" i="5" l="1"/>
  <c r="AP25" i="5"/>
  <c r="AO25" i="5"/>
  <c r="AL25" i="5"/>
  <c r="AP24" i="5"/>
  <c r="AQ24" i="5"/>
  <c r="AL24" i="5"/>
  <c r="AO24" i="5"/>
  <c r="AR23" i="5"/>
  <c r="AR25" i="5" l="1"/>
  <c r="AR24" i="5"/>
  <c r="BI24" i="10" l="1"/>
  <c r="BI23" i="10"/>
  <c r="BH24" i="10" l="1"/>
  <c r="J81" i="10"/>
  <c r="BK23" i="10"/>
  <c r="BJ23" i="10"/>
  <c r="BD23" i="10"/>
  <c r="BK24" i="10"/>
  <c r="BG23" i="10"/>
  <c r="BH23" i="10"/>
  <c r="BG24" i="10"/>
  <c r="BD24" i="10"/>
  <c r="BJ24" i="10"/>
  <c r="BL23" i="10" l="1"/>
  <c r="BL24" i="10"/>
  <c r="X51" i="9" l="1"/>
  <c r="X51" i="10"/>
  <c r="Y51" i="10"/>
  <c r="Y51" i="9"/>
  <c r="W51" i="9"/>
  <c r="W51" i="10"/>
  <c r="V51" i="9"/>
  <c r="V51" i="10"/>
  <c r="Y52" i="9"/>
  <c r="X51" i="11"/>
  <c r="BJ51" i="11" s="1"/>
  <c r="U51" i="9"/>
  <c r="BE51" i="9" s="1"/>
  <c r="BE51" i="1"/>
  <c r="U51" i="11"/>
  <c r="BG51" i="11" s="1"/>
  <c r="W51" i="11"/>
  <c r="BI51" i="11" s="1"/>
  <c r="X52" i="11"/>
  <c r="BJ52" i="11" s="1"/>
  <c r="Y52" i="10"/>
  <c r="Y53" i="10"/>
  <c r="V51" i="11"/>
  <c r="U51" i="10"/>
  <c r="BE51" i="10" s="1"/>
  <c r="Y47" i="1"/>
  <c r="Y51" i="11"/>
  <c r="BK51" i="11" s="1"/>
  <c r="X47" i="1"/>
  <c r="X47" i="10" s="1"/>
  <c r="X53" i="10"/>
  <c r="W47" i="1"/>
  <c r="W47" i="11" s="1"/>
  <c r="BI47" i="11" s="1"/>
  <c r="U47" i="1"/>
  <c r="V47" i="1"/>
  <c r="V48" i="1" s="1"/>
  <c r="V49" i="1" s="1"/>
  <c r="V52" i="9"/>
  <c r="BE51" i="11" l="1"/>
  <c r="BH51" i="11"/>
  <c r="X48" i="1"/>
  <c r="X49" i="1" s="1"/>
  <c r="X50" i="1" s="1"/>
  <c r="W53" i="9"/>
  <c r="W53" i="10"/>
  <c r="W53" i="11"/>
  <c r="BI53" i="11" s="1"/>
  <c r="X49" i="9"/>
  <c r="V49" i="10"/>
  <c r="V49" i="9"/>
  <c r="V49" i="11"/>
  <c r="BH49" i="11" s="1"/>
  <c r="V50" i="1"/>
  <c r="V54" i="9"/>
  <c r="V54" i="11"/>
  <c r="BH54" i="11" s="1"/>
  <c r="V54" i="10"/>
  <c r="U52" i="11"/>
  <c r="U52" i="9"/>
  <c r="U52" i="10"/>
  <c r="Y47" i="10"/>
  <c r="Y47" i="9"/>
  <c r="Y47" i="11"/>
  <c r="BK47" i="11" s="1"/>
  <c r="BE52" i="1"/>
  <c r="W48" i="1"/>
  <c r="X47" i="9"/>
  <c r="BE47" i="1"/>
  <c r="U47" i="9"/>
  <c r="V48" i="11"/>
  <c r="BH48" i="11" s="1"/>
  <c r="V48" i="10"/>
  <c r="V48" i="9"/>
  <c r="W52" i="9"/>
  <c r="W52" i="10"/>
  <c r="W52" i="11"/>
  <c r="BI52" i="11" s="1"/>
  <c r="X48" i="10"/>
  <c r="X48" i="11"/>
  <c r="BJ48" i="11" s="1"/>
  <c r="V52" i="11"/>
  <c r="BH52" i="11" s="1"/>
  <c r="Y54" i="11"/>
  <c r="BK54" i="11" s="1"/>
  <c r="Y54" i="9"/>
  <c r="BL51" i="11"/>
  <c r="Y54" i="10"/>
  <c r="X48" i="9"/>
  <c r="V53" i="10"/>
  <c r="V53" i="9"/>
  <c r="V53" i="11"/>
  <c r="BH53" i="11" s="1"/>
  <c r="U47" i="10"/>
  <c r="W47" i="9"/>
  <c r="W47" i="10"/>
  <c r="V47" i="10"/>
  <c r="V47" i="9"/>
  <c r="V47" i="11"/>
  <c r="BH47" i="11" s="1"/>
  <c r="U48" i="1"/>
  <c r="X52" i="9"/>
  <c r="X52" i="10"/>
  <c r="Y48" i="1"/>
  <c r="Y53" i="11"/>
  <c r="BK53" i="11" s="1"/>
  <c r="Y53" i="9"/>
  <c r="X47" i="11"/>
  <c r="BJ47" i="11" s="1"/>
  <c r="X53" i="11"/>
  <c r="BJ53" i="11" s="1"/>
  <c r="V52" i="10"/>
  <c r="U47" i="11"/>
  <c r="X53" i="9"/>
  <c r="Y52" i="11"/>
  <c r="BK52" i="11" s="1"/>
  <c r="X49" i="10" l="1"/>
  <c r="X49" i="11"/>
  <c r="BJ49" i="11" s="1"/>
  <c r="W48" i="10"/>
  <c r="W48" i="9"/>
  <c r="W48" i="11"/>
  <c r="BI48" i="11" s="1"/>
  <c r="W49" i="1"/>
  <c r="BE47" i="10"/>
  <c r="Y55" i="9"/>
  <c r="Y55" i="11"/>
  <c r="BK55" i="11" s="1"/>
  <c r="Y55" i="10"/>
  <c r="BE52" i="10"/>
  <c r="V55" i="11"/>
  <c r="BH55" i="11" s="1"/>
  <c r="V55" i="9"/>
  <c r="V55" i="10"/>
  <c r="X50" i="10"/>
  <c r="X50" i="9"/>
  <c r="X50" i="11"/>
  <c r="BJ50" i="11" s="1"/>
  <c r="W54" i="11"/>
  <c r="BI54" i="11" s="1"/>
  <c r="W54" i="10"/>
  <c r="W54" i="9"/>
  <c r="U48" i="10"/>
  <c r="BE48" i="1"/>
  <c r="U48" i="9"/>
  <c r="U49" i="1"/>
  <c r="U48" i="11"/>
  <c r="BE52" i="9"/>
  <c r="BE47" i="9"/>
  <c r="V50" i="10"/>
  <c r="V50" i="9"/>
  <c r="V50" i="11"/>
  <c r="BH50" i="11" s="1"/>
  <c r="BE47" i="11"/>
  <c r="BG47" i="11"/>
  <c r="BL47" i="11" s="1"/>
  <c r="Y48" i="10"/>
  <c r="Y48" i="9"/>
  <c r="Y49" i="1"/>
  <c r="Y48" i="11"/>
  <c r="BK48" i="11" s="1"/>
  <c r="BE53" i="1"/>
  <c r="U53" i="11"/>
  <c r="U53" i="9"/>
  <c r="BE53" i="9" s="1"/>
  <c r="U53" i="10"/>
  <c r="BE53" i="10" s="1"/>
  <c r="X54" i="10"/>
  <c r="X54" i="9"/>
  <c r="X54" i="11"/>
  <c r="BJ54" i="11" s="1"/>
  <c r="BE52" i="11"/>
  <c r="BG52" i="11"/>
  <c r="BL52" i="11" s="1"/>
  <c r="BE48" i="9" l="1"/>
  <c r="U54" i="9"/>
  <c r="BE54" i="9" s="1"/>
  <c r="BE54" i="1"/>
  <c r="U54" i="11"/>
  <c r="U54" i="10"/>
  <c r="BE54" i="10" s="1"/>
  <c r="W49" i="11"/>
  <c r="BI49" i="11" s="1"/>
  <c r="W49" i="10"/>
  <c r="W49" i="9"/>
  <c r="W50" i="1"/>
  <c r="BE53" i="11"/>
  <c r="BG53" i="11"/>
  <c r="BL53" i="11" s="1"/>
  <c r="X55" i="11"/>
  <c r="BJ55" i="11" s="1"/>
  <c r="X55" i="10"/>
  <c r="X55" i="9"/>
  <c r="BG48" i="11"/>
  <c r="BL48" i="11" s="1"/>
  <c r="BE48" i="11"/>
  <c r="BE48" i="10"/>
  <c r="Y49" i="11"/>
  <c r="BK49" i="11" s="1"/>
  <c r="Y49" i="9"/>
  <c r="Y49" i="10"/>
  <c r="Y50" i="1"/>
  <c r="U49" i="9"/>
  <c r="BE49" i="1"/>
  <c r="U49" i="10"/>
  <c r="BE49" i="10" s="1"/>
  <c r="U49" i="11"/>
  <c r="U50" i="1"/>
  <c r="W55" i="9"/>
  <c r="W55" i="10"/>
  <c r="W55" i="11"/>
  <c r="BI55" i="11" s="1"/>
  <c r="V56" i="10"/>
  <c r="V56" i="9"/>
  <c r="V56" i="11"/>
  <c r="BH56" i="11" s="1"/>
  <c r="Y56" i="10"/>
  <c r="Y56" i="9"/>
  <c r="Y56" i="11"/>
  <c r="BK56" i="11" s="1"/>
  <c r="U50" i="9" l="1"/>
  <c r="BE50" i="1"/>
  <c r="U50" i="10"/>
  <c r="U50" i="11"/>
  <c r="BE49" i="9"/>
  <c r="BE55" i="1"/>
  <c r="U55" i="10"/>
  <c r="BE55" i="10" s="1"/>
  <c r="U55" i="9"/>
  <c r="BE55" i="9" s="1"/>
  <c r="U55" i="11"/>
  <c r="BE54" i="11"/>
  <c r="BG54" i="11"/>
  <c r="BL54" i="11" s="1"/>
  <c r="Y57" i="10"/>
  <c r="Y57" i="9"/>
  <c r="Y57" i="11"/>
  <c r="BK57" i="11" s="1"/>
  <c r="W56" i="11"/>
  <c r="BI56" i="11" s="1"/>
  <c r="W56" i="9"/>
  <c r="W56" i="10"/>
  <c r="BE49" i="11"/>
  <c r="BG49" i="11"/>
  <c r="BL49" i="11" s="1"/>
  <c r="Y50" i="9"/>
  <c r="Y50" i="10"/>
  <c r="Y50" i="11"/>
  <c r="BK50" i="11" s="1"/>
  <c r="X56" i="10"/>
  <c r="X56" i="11"/>
  <c r="BJ56" i="11" s="1"/>
  <c r="X56" i="9"/>
  <c r="V57" i="9"/>
  <c r="V57" i="10"/>
  <c r="V57" i="11"/>
  <c r="BH57" i="11" s="1"/>
  <c r="W50" i="11"/>
  <c r="BI50" i="11" s="1"/>
  <c r="W50" i="9"/>
  <c r="W50" i="10"/>
  <c r="BE50" i="10" l="1"/>
  <c r="W57" i="9"/>
  <c r="W57" i="11"/>
  <c r="BI57" i="11" s="1"/>
  <c r="W57" i="10"/>
  <c r="Y58" i="11"/>
  <c r="BK58" i="11" s="1"/>
  <c r="Y58" i="10"/>
  <c r="Y58" i="9"/>
  <c r="U56" i="10"/>
  <c r="BE56" i="10" s="1"/>
  <c r="U56" i="11"/>
  <c r="BE56" i="1"/>
  <c r="U56" i="9"/>
  <c r="BE56" i="9" s="1"/>
  <c r="BE50" i="11"/>
  <c r="BG50" i="11"/>
  <c r="BL50" i="11" s="1"/>
  <c r="V58" i="9"/>
  <c r="V58" i="10"/>
  <c r="V58" i="11"/>
  <c r="BH58" i="11" s="1"/>
  <c r="X57" i="9"/>
  <c r="X57" i="10"/>
  <c r="X57" i="11"/>
  <c r="BJ57" i="11" s="1"/>
  <c r="BE55" i="11"/>
  <c r="BG55" i="11"/>
  <c r="BL55" i="11" s="1"/>
  <c r="BE50" i="9"/>
  <c r="X58" i="9" l="1"/>
  <c r="X58" i="11"/>
  <c r="BJ58" i="11" s="1"/>
  <c r="X58" i="10"/>
  <c r="BE56" i="11"/>
  <c r="BG56" i="11"/>
  <c r="BL56" i="11" s="1"/>
  <c r="Y59" i="10"/>
  <c r="Y59" i="9"/>
  <c r="Y59" i="11"/>
  <c r="BK59" i="11" s="1"/>
  <c r="W58" i="10"/>
  <c r="W58" i="9"/>
  <c r="W58" i="11"/>
  <c r="BI58" i="11" s="1"/>
  <c r="V59" i="9"/>
  <c r="V59" i="10"/>
  <c r="V59" i="11"/>
  <c r="BH59" i="11" s="1"/>
  <c r="U57" i="11"/>
  <c r="U57" i="9"/>
  <c r="BE57" i="9" s="1"/>
  <c r="U57" i="10"/>
  <c r="BE57" i="10" s="1"/>
  <c r="BE57" i="1"/>
  <c r="BE57" i="11" l="1"/>
  <c r="BG57" i="11"/>
  <c r="BL57" i="11" s="1"/>
  <c r="X59" i="10"/>
  <c r="X59" i="9"/>
  <c r="X59" i="11"/>
  <c r="BJ59" i="11" s="1"/>
  <c r="BE58" i="1"/>
  <c r="U58" i="11"/>
  <c r="U58" i="9"/>
  <c r="BE58" i="9" s="1"/>
  <c r="U58" i="10"/>
  <c r="BE58" i="10" s="1"/>
  <c r="Y60" i="9"/>
  <c r="Y60" i="10"/>
  <c r="Y60" i="11"/>
  <c r="BK60" i="11" s="1"/>
  <c r="V60" i="10"/>
  <c r="V60" i="11"/>
  <c r="BH60" i="11" s="1"/>
  <c r="V60" i="9"/>
  <c r="W59" i="10"/>
  <c r="W59" i="9"/>
  <c r="W59" i="11"/>
  <c r="BI59" i="11" s="1"/>
  <c r="Y61" i="9" l="1"/>
  <c r="Y61" i="11"/>
  <c r="BK61" i="11" s="1"/>
  <c r="Y61" i="10"/>
  <c r="W60" i="9"/>
  <c r="W60" i="11"/>
  <c r="BI60" i="11" s="1"/>
  <c r="W60" i="10"/>
  <c r="BG58" i="11"/>
  <c r="BL58" i="11" s="1"/>
  <c r="BE58" i="11"/>
  <c r="U59" i="9"/>
  <c r="BE59" i="9" s="1"/>
  <c r="BE59" i="1"/>
  <c r="U59" i="11"/>
  <c r="U59" i="10"/>
  <c r="BE59" i="10" s="1"/>
  <c r="V61" i="10"/>
  <c r="V61" i="11"/>
  <c r="BH61" i="11" s="1"/>
  <c r="V61" i="9"/>
  <c r="X60" i="9"/>
  <c r="X60" i="10"/>
  <c r="X60" i="11"/>
  <c r="BJ60" i="11" s="1"/>
  <c r="W61" i="10" l="1"/>
  <c r="W61" i="11"/>
  <c r="BI61" i="11" s="1"/>
  <c r="W61" i="9"/>
  <c r="BE59" i="11"/>
  <c r="BG59" i="11"/>
  <c r="BL59" i="11" s="1"/>
  <c r="X61" i="10"/>
  <c r="X61" i="9"/>
  <c r="X61" i="11"/>
  <c r="BJ61" i="11" s="1"/>
  <c r="U60" i="11"/>
  <c r="U60" i="9"/>
  <c r="BE60" i="9" s="1"/>
  <c r="U60" i="10"/>
  <c r="BE60" i="10" s="1"/>
  <c r="BE60" i="1"/>
  <c r="Y63" i="1" l="1"/>
  <c r="BE61" i="1"/>
  <c r="U61" i="10"/>
  <c r="U61" i="11"/>
  <c r="U61" i="9"/>
  <c r="BE60" i="11"/>
  <c r="BG60" i="11"/>
  <c r="BL60" i="11" s="1"/>
  <c r="Y63" i="9" l="1"/>
  <c r="BE61" i="9"/>
  <c r="Y63" i="11"/>
  <c r="BG61" i="11"/>
  <c r="BL61" i="11" s="1"/>
  <c r="BE61" i="11"/>
  <c r="BE61" i="10"/>
  <c r="Y63" i="10"/>
  <c r="J51" i="1"/>
  <c r="BD51" i="1" s="1"/>
  <c r="J48" i="1"/>
  <c r="J105" i="1" s="1"/>
  <c r="J52" i="1"/>
  <c r="D52" i="1"/>
  <c r="J47" i="1"/>
  <c r="BD47" i="1" s="1"/>
  <c r="D47" i="1"/>
  <c r="J109" i="1" l="1"/>
  <c r="J108" i="1"/>
  <c r="J104" i="1"/>
  <c r="BD48" i="1"/>
  <c r="J49" i="1"/>
  <c r="J106" i="1" s="1"/>
  <c r="BD52" i="1"/>
  <c r="J53" i="1"/>
  <c r="BD53" i="1" s="1"/>
  <c r="J50" i="1"/>
  <c r="BD50" i="1" s="1"/>
  <c r="J54" i="1"/>
  <c r="BD54" i="1" s="1"/>
  <c r="BD49" i="1" l="1"/>
  <c r="J110" i="1"/>
  <c r="J55" i="1"/>
  <c r="J112" i="1" s="1"/>
  <c r="J111" i="1"/>
  <c r="J107" i="1"/>
  <c r="BD55" i="1" l="1"/>
  <c r="J56" i="1"/>
  <c r="J113" i="1" s="1"/>
  <c r="BD56" i="1" l="1"/>
  <c r="J57" i="1"/>
  <c r="J114" i="1" s="1"/>
  <c r="BD57" i="1" l="1"/>
  <c r="J58" i="1"/>
  <c r="J115" i="1" s="1"/>
  <c r="J59" i="1" l="1"/>
  <c r="J116" i="1" s="1"/>
  <c r="BD58" i="1"/>
  <c r="BD59" i="1" l="1"/>
  <c r="J60" i="1"/>
  <c r="J117" i="1" s="1"/>
  <c r="J61" i="1" l="1"/>
  <c r="BD61" i="1" s="1"/>
  <c r="BD60" i="1"/>
  <c r="J118" i="1" l="1"/>
  <c r="J51" i="9"/>
  <c r="BD51" i="9" s="1"/>
  <c r="B47" i="9"/>
  <c r="J47" i="9" l="1"/>
  <c r="J104" i="9" s="1"/>
  <c r="B48" i="9"/>
  <c r="B49" i="9" s="1"/>
  <c r="B50" i="9" s="1"/>
  <c r="J54" i="9"/>
  <c r="J111" i="9" s="1"/>
  <c r="J53" i="9"/>
  <c r="J110" i="9" s="1"/>
  <c r="J52" i="9"/>
  <c r="J109" i="9" s="1"/>
  <c r="J108" i="9"/>
  <c r="BD47" i="9" l="1"/>
  <c r="J48" i="9"/>
  <c r="BD48" i="9" s="1"/>
  <c r="BD53" i="9"/>
  <c r="J49" i="9"/>
  <c r="J106" i="9" s="1"/>
  <c r="J55" i="9"/>
  <c r="BD55" i="9" s="1"/>
  <c r="BD54" i="9"/>
  <c r="BD52" i="9"/>
  <c r="J105" i="9" l="1"/>
  <c r="J112" i="9"/>
  <c r="BD49" i="9"/>
  <c r="J50" i="9"/>
  <c r="BD50" i="9" s="1"/>
  <c r="J56" i="9"/>
  <c r="BD56" i="9" s="1"/>
  <c r="J107" i="9" l="1"/>
  <c r="J57" i="9"/>
  <c r="J114" i="9" s="1"/>
  <c r="J113" i="9"/>
  <c r="BD57" i="9" l="1"/>
  <c r="J58" i="9"/>
  <c r="J115" i="9" l="1"/>
  <c r="BD58" i="9"/>
  <c r="J59" i="9"/>
  <c r="BD59" i="9" s="1"/>
  <c r="J60" i="9" l="1"/>
  <c r="J117" i="9" s="1"/>
  <c r="J116" i="9"/>
  <c r="J61" i="9" l="1"/>
  <c r="J118" i="9" s="1"/>
  <c r="BD60" i="9"/>
  <c r="BD61" i="9" l="1"/>
  <c r="J81" i="21" l="1"/>
  <c r="AQ25" i="21" l="1"/>
  <c r="AO25" i="21"/>
  <c r="AL25" i="21"/>
  <c r="J82" i="21"/>
  <c r="AP25" i="21"/>
  <c r="AQ24" i="21"/>
  <c r="AO24" i="21"/>
  <c r="AL24" i="21"/>
  <c r="AP24" i="21"/>
  <c r="AR25" i="21" l="1"/>
  <c r="AR24" i="21"/>
  <c r="BH25" i="10"/>
  <c r="BD25" i="10"/>
  <c r="J82" i="10"/>
  <c r="BG25" i="10" l="1"/>
  <c r="BK25" i="10"/>
  <c r="BJ25" i="10"/>
  <c r="BI25" i="10"/>
  <c r="BL25" i="10" l="1"/>
  <c r="BH26" i="10"/>
  <c r="BK26" i="10" l="1"/>
  <c r="BI26" i="10"/>
  <c r="BJ26" i="10"/>
  <c r="J83" i="10"/>
  <c r="BD26" i="10"/>
  <c r="BG26" i="10"/>
  <c r="BL26" i="10" l="1"/>
  <c r="B27" i="12"/>
  <c r="BH27" i="12" s="1"/>
  <c r="BG27" i="12" l="1"/>
  <c r="BI27" i="12"/>
  <c r="BD27" i="12"/>
  <c r="BK27" i="12"/>
  <c r="J84" i="12"/>
  <c r="BJ27" i="12"/>
  <c r="BL27" i="12" l="1"/>
  <c r="B24" i="6"/>
  <c r="BD24" i="6" s="1"/>
  <c r="J81" i="6" l="1"/>
  <c r="BJ24" i="6"/>
  <c r="BH24" i="6"/>
  <c r="BI24" i="6"/>
  <c r="BK24" i="6"/>
  <c r="BG24" i="6"/>
  <c r="BL24" i="6" l="1"/>
  <c r="B27" i="6"/>
  <c r="BH27" i="6" s="1"/>
  <c r="J84" i="6" l="1"/>
  <c r="BG27" i="6"/>
  <c r="BJ27" i="6"/>
  <c r="BI27" i="6"/>
  <c r="BK27" i="6"/>
  <c r="BD27" i="6"/>
  <c r="BL27" i="6" l="1"/>
  <c r="B24" i="14"/>
  <c r="BK24" i="14" s="1"/>
  <c r="BI24" i="14" l="1"/>
  <c r="BD24" i="14"/>
  <c r="BG24" i="14"/>
  <c r="BJ24" i="14"/>
  <c r="J81" i="14"/>
  <c r="BH24" i="14"/>
  <c r="BL24" i="14" l="1"/>
  <c r="B25" i="14"/>
  <c r="BD25" i="14" s="1"/>
  <c r="BJ25" i="14" l="1"/>
  <c r="BH25" i="14"/>
  <c r="BI25" i="14"/>
  <c r="BG25" i="14"/>
  <c r="J82" i="14"/>
  <c r="BK25" i="14"/>
  <c r="BL25" i="14" l="1"/>
  <c r="B26" i="14"/>
  <c r="BH26" i="14" s="1"/>
  <c r="J83" i="14" l="1"/>
  <c r="BJ26" i="14"/>
  <c r="BI26" i="14"/>
  <c r="BG26" i="14"/>
  <c r="BK26" i="14"/>
  <c r="BD26" i="14"/>
  <c r="B27" i="14"/>
  <c r="BI27" i="14" s="1"/>
  <c r="BL26" i="14" l="1"/>
  <c r="J84" i="14"/>
  <c r="BH27" i="14"/>
  <c r="BK27" i="14"/>
  <c r="BJ27" i="14"/>
  <c r="BD27" i="14"/>
  <c r="BG27" i="14"/>
  <c r="BL27" i="14" s="1"/>
  <c r="B24" i="15"/>
  <c r="J81" i="15" s="1"/>
  <c r="BJ24" i="15" l="1"/>
  <c r="BK24" i="15"/>
  <c r="BD24" i="15"/>
  <c r="BG24" i="15"/>
  <c r="BI24" i="15"/>
  <c r="BH24" i="15"/>
  <c r="B25" i="15"/>
  <c r="BH25" i="15" s="1"/>
  <c r="BL24" i="15" l="1"/>
  <c r="BK25" i="15"/>
  <c r="BI25" i="15"/>
  <c r="BD25" i="15"/>
  <c r="BJ25" i="15"/>
  <c r="J82" i="15"/>
  <c r="BG25" i="15"/>
  <c r="BL25" i="15" l="1"/>
  <c r="B26" i="15"/>
  <c r="BI26" i="15" s="1"/>
  <c r="J83" i="15" l="1"/>
  <c r="BJ26" i="15"/>
  <c r="BG26" i="15"/>
  <c r="BH26" i="15"/>
  <c r="BK26" i="15"/>
  <c r="BD26" i="15"/>
  <c r="B27" i="15"/>
  <c r="BD27" i="15" s="1"/>
  <c r="BL26" i="15" l="1"/>
  <c r="BJ27" i="15"/>
  <c r="J84" i="15"/>
  <c r="BI27" i="15"/>
  <c r="BH27" i="15"/>
  <c r="BK27" i="15"/>
  <c r="BG27" i="15"/>
  <c r="C25" i="18"/>
  <c r="AP25" i="18" s="1"/>
  <c r="BL27" i="15" l="1"/>
  <c r="AL25" i="18"/>
  <c r="AQ25" i="18"/>
  <c r="J82" i="18"/>
  <c r="AO25" i="18"/>
  <c r="C24" i="4"/>
  <c r="BA24" i="4" s="1"/>
  <c r="AR25" i="18" l="1"/>
  <c r="AU24" i="4"/>
  <c r="AZ24" i="4"/>
  <c r="AX24" i="4"/>
  <c r="AY24" i="4"/>
  <c r="J81" i="4"/>
  <c r="BB24" i="4" l="1"/>
  <c r="C24" i="17"/>
  <c r="AU24" i="17" s="1"/>
  <c r="AX24" i="17" l="1"/>
  <c r="AY24" i="17"/>
  <c r="AZ24" i="17"/>
  <c r="BA24" i="17"/>
  <c r="J81" i="17"/>
  <c r="BB24" i="17" l="1"/>
  <c r="C24" i="18"/>
  <c r="J81" i="18" s="1"/>
  <c r="AP24" i="18" l="1"/>
  <c r="AL24" i="18"/>
  <c r="AO24" i="18"/>
  <c r="AQ24" i="18"/>
  <c r="J81" i="22"/>
  <c r="AP24" i="22"/>
  <c r="AQ24" i="22"/>
  <c r="AL24" i="22"/>
  <c r="AO24" i="22"/>
  <c r="B27" i="2"/>
  <c r="BI27" i="2" s="1"/>
  <c r="AR24" i="22" l="1"/>
  <c r="AR24" i="18"/>
  <c r="J84" i="2"/>
  <c r="BJ27" i="2"/>
  <c r="BG27" i="2"/>
  <c r="BD27" i="2"/>
  <c r="BH27" i="2"/>
  <c r="BK27" i="2"/>
  <c r="BL27" i="2" l="1"/>
  <c r="B30" i="2"/>
  <c r="BJ30" i="2" s="1"/>
  <c r="B28" i="2"/>
  <c r="BH28" i="2" s="1"/>
  <c r="B29" i="2"/>
  <c r="BK29" i="2" s="1"/>
  <c r="B31" i="2"/>
  <c r="BJ31" i="2" s="1"/>
  <c r="BG31" i="2" l="1"/>
  <c r="BI30" i="2"/>
  <c r="J87" i="2"/>
  <c r="J86" i="2"/>
  <c r="BJ28" i="2"/>
  <c r="J85" i="2"/>
  <c r="BH31" i="2"/>
  <c r="BG29" i="2"/>
  <c r="BD30" i="2"/>
  <c r="BI29" i="2"/>
  <c r="BD29" i="2"/>
  <c r="BI28" i="2"/>
  <c r="J88" i="2"/>
  <c r="BI31" i="2"/>
  <c r="BG28" i="2"/>
  <c r="BK30" i="2"/>
  <c r="BJ29" i="2"/>
  <c r="BH29" i="2"/>
  <c r="BD28" i="2"/>
  <c r="BD31" i="2"/>
  <c r="BK31" i="2"/>
  <c r="BG30" i="2"/>
  <c r="BH30" i="2"/>
  <c r="BK28" i="2"/>
  <c r="BL30" i="2" l="1"/>
  <c r="BL31" i="2"/>
  <c r="BL29" i="2"/>
  <c r="BL28" i="2"/>
  <c r="B27" i="1"/>
  <c r="BK27" i="1" s="1"/>
  <c r="J84" i="1" l="1"/>
  <c r="BH27" i="1"/>
  <c r="BJ27" i="1"/>
  <c r="BD27" i="1"/>
  <c r="BG27" i="1"/>
  <c r="BI27" i="1"/>
  <c r="BL27" i="1" l="1"/>
  <c r="J85" i="1"/>
  <c r="BG28" i="1" l="1"/>
  <c r="BD28" i="1"/>
  <c r="BJ28" i="1"/>
  <c r="BK28" i="1"/>
  <c r="BI28" i="1"/>
  <c r="BH28" i="1"/>
  <c r="BL28" i="1" l="1"/>
  <c r="B30" i="1"/>
  <c r="BK30" i="1" s="1"/>
  <c r="B31" i="1"/>
  <c r="BK31" i="1" s="1"/>
  <c r="B29" i="1"/>
  <c r="BH29" i="1" s="1"/>
  <c r="BG30" i="1" l="1"/>
  <c r="J87" i="1"/>
  <c r="BD29" i="1"/>
  <c r="BJ29" i="1"/>
  <c r="BD31" i="1"/>
  <c r="BH30" i="1"/>
  <c r="BI30" i="1"/>
  <c r="BI29" i="1"/>
  <c r="BI31" i="1"/>
  <c r="BJ31" i="1"/>
  <c r="BG31" i="1"/>
  <c r="BG29" i="1"/>
  <c r="BL29" i="1" s="1"/>
  <c r="BJ30" i="1"/>
  <c r="BD30" i="1"/>
  <c r="J86" i="1"/>
  <c r="BH31" i="1"/>
  <c r="J88" i="1"/>
  <c r="BK29" i="1"/>
  <c r="BL31" i="1" l="1"/>
  <c r="BL30" i="1"/>
  <c r="B24" i="24"/>
  <c r="BJ24" i="24" s="1"/>
  <c r="BG24" i="24" l="1"/>
  <c r="BI24" i="24"/>
  <c r="J81" i="24"/>
  <c r="BK24" i="24"/>
  <c r="BD24" i="24"/>
  <c r="BH24" i="24"/>
  <c r="BL24" i="24" l="1"/>
  <c r="J82" i="24"/>
  <c r="BK25" i="24"/>
  <c r="BJ25" i="24"/>
  <c r="BH25" i="24"/>
  <c r="BI25" i="24"/>
  <c r="BG25" i="24"/>
  <c r="BD25" i="24" l="1"/>
  <c r="BL25" i="24"/>
</calcChain>
</file>

<file path=xl/sharedStrings.xml><?xml version="1.0" encoding="utf-8"?>
<sst xmlns="http://schemas.openxmlformats.org/spreadsheetml/2006/main" count="2676" uniqueCount="255">
  <si>
    <t>Petrol</t>
  </si>
  <si>
    <t>Diesel</t>
  </si>
  <si>
    <t>Electric</t>
  </si>
  <si>
    <t>Petrol hybrid</t>
  </si>
  <si>
    <t>Diesel hybrid</t>
  </si>
  <si>
    <t>LPG/CNG</t>
  </si>
  <si>
    <t>Petrol plug-in</t>
  </si>
  <si>
    <t>Diesel plug-in</t>
  </si>
  <si>
    <t>Hydrogen/other</t>
  </si>
  <si>
    <t>New Car and SUV makeup</t>
  </si>
  <si>
    <t>Engine size breakdown</t>
  </si>
  <si>
    <t>Fuel types</t>
  </si>
  <si>
    <t>Used Car and SUV makeup</t>
  </si>
  <si>
    <t>Motorcycle makeup</t>
  </si>
  <si>
    <t>Bus makeup</t>
  </si>
  <si>
    <t>Fuel total</t>
  </si>
  <si>
    <t>Band total</t>
  </si>
  <si>
    <t>Petrol &lt;1350</t>
  </si>
  <si>
    <t>Petrol &lt;1600</t>
  </si>
  <si>
    <t>Petrol &lt;2000</t>
  </si>
  <si>
    <t>Petrol &lt;3000</t>
  </si>
  <si>
    <t>Petrol 3000+</t>
  </si>
  <si>
    <t>Diesel &lt;1350</t>
  </si>
  <si>
    <t>Diesel &lt;1600</t>
  </si>
  <si>
    <t>Diesel &lt;2000</t>
  </si>
  <si>
    <t>Diesel &lt;3000</t>
  </si>
  <si>
    <t>Diesel 3000+</t>
  </si>
  <si>
    <t>Petrol hybrid &lt;1350</t>
  </si>
  <si>
    <t>Petrol hybrid &lt;1600</t>
  </si>
  <si>
    <t>Petrol hybrid &lt;2000</t>
  </si>
  <si>
    <t>Petrol hybrid &lt;3000</t>
  </si>
  <si>
    <t>Petrol hybrid 3000+</t>
  </si>
  <si>
    <t>Diesel hybrid &lt;1350</t>
  </si>
  <si>
    <t>Diesel hybrid &lt;1600</t>
  </si>
  <si>
    <t>Diesel hybrid &lt;2000</t>
  </si>
  <si>
    <t>Diesel hybrid &lt;3000</t>
  </si>
  <si>
    <t>Diesel hybrid 3000+</t>
  </si>
  <si>
    <t>LPG/CNG &lt;1350</t>
  </si>
  <si>
    <t>LPG/CNG &lt;1600</t>
  </si>
  <si>
    <t>LPG/CNG &lt;2000</t>
  </si>
  <si>
    <t>LPG/CNG &lt;3000</t>
  </si>
  <si>
    <t>LPG/CNG 3000+</t>
  </si>
  <si>
    <t>Petrol plug-in &lt;1350</t>
  </si>
  <si>
    <t>Petrol plug-in &lt;1600</t>
  </si>
  <si>
    <t>Petrol plug-in &lt;2000</t>
  </si>
  <si>
    <t>Petrol plug-in &lt;3000</t>
  </si>
  <si>
    <t>Petrol plug-in 3000+</t>
  </si>
  <si>
    <t>Diesel plug-in &lt;1350</t>
  </si>
  <si>
    <t>Diesel plug-in &lt;1600</t>
  </si>
  <si>
    <t>Diesel plug-in &lt;2000</t>
  </si>
  <si>
    <t>Diesel plug-in &lt;3000</t>
  </si>
  <si>
    <t>Diesel plug-in 3000+</t>
  </si>
  <si>
    <t>Electric &lt;1350</t>
  </si>
  <si>
    <t>Electric &lt;1600</t>
  </si>
  <si>
    <t>Electric &lt;2000</t>
  </si>
  <si>
    <t>Electric &lt;3000</t>
  </si>
  <si>
    <t>Hydrogen/other 3000+</t>
  </si>
  <si>
    <t>Hydrogen/other &lt;1600</t>
  </si>
  <si>
    <t>Hydrogen/other &lt;2000</t>
  </si>
  <si>
    <t>Hydrogen/other &lt;3000</t>
  </si>
  <si>
    <t>Year</t>
  </si>
  <si>
    <t>Petrol &lt; 60</t>
  </si>
  <si>
    <t>Petrol &gt;= 60</t>
  </si>
  <si>
    <t>Diesel &lt; 60</t>
  </si>
  <si>
    <t>Diesel &gt;= 60</t>
  </si>
  <si>
    <t>Petrol hybrid &lt; 60</t>
  </si>
  <si>
    <t>Petrol hybrid &gt;= 60</t>
  </si>
  <si>
    <t>Diesel hybrid &lt; 60</t>
  </si>
  <si>
    <t>Diesel hybrid &gt;= 60</t>
  </si>
  <si>
    <t>LPG/CNG &lt; 60</t>
  </si>
  <si>
    <t>LPG/CNG &gt;= 60</t>
  </si>
  <si>
    <t>Petrol plug-in &lt; 60</t>
  </si>
  <si>
    <t>Petrol plug-in &gt;= 60</t>
  </si>
  <si>
    <t>Diesel plug-in &lt; 60</t>
  </si>
  <si>
    <t>Diesel plug-in &gt;= 60</t>
  </si>
  <si>
    <t>Electric &lt; 60</t>
  </si>
  <si>
    <t>Electric &gt;= 60</t>
  </si>
  <si>
    <t>Hydrogen/other &lt; 60</t>
  </si>
  <si>
    <t>Hydrogen/other &gt;= 60</t>
  </si>
  <si>
    <t>Petrol &lt; 5000</t>
  </si>
  <si>
    <t>Petrol &lt; 7500</t>
  </si>
  <si>
    <t>Petrol &lt; 10000</t>
  </si>
  <si>
    <t>Petrol &lt; 20000</t>
  </si>
  <si>
    <t>Petrol &lt; 25000</t>
  </si>
  <si>
    <t>Petrol &lt; 30000</t>
  </si>
  <si>
    <t>Petrol &gt;= 30000</t>
  </si>
  <si>
    <t>Diesel &lt; 5000</t>
  </si>
  <si>
    <t>Diesel &lt; 7500</t>
  </si>
  <si>
    <t>Diesel &lt; 10000</t>
  </si>
  <si>
    <t>Diesel &lt; 20000</t>
  </si>
  <si>
    <t>Diesel &lt; 25000</t>
  </si>
  <si>
    <t>Diesel &lt; 30000</t>
  </si>
  <si>
    <t>Diesel &gt;= 30000</t>
  </si>
  <si>
    <t>Petrol hybrid &lt; 5000</t>
  </si>
  <si>
    <t>Petrol hybrid &lt; 7500</t>
  </si>
  <si>
    <t>Petrol hybrid &lt; 10000</t>
  </si>
  <si>
    <t>Petrol hybrid &lt; 20000</t>
  </si>
  <si>
    <t>Petrol hybrid &lt; 25000</t>
  </si>
  <si>
    <t>Petrol hybrid &lt; 30000</t>
  </si>
  <si>
    <t>Petrol hybrid &gt;= 30000</t>
  </si>
  <si>
    <t>Diesel hybrid &lt; 5000</t>
  </si>
  <si>
    <t>Diesel hybrid &lt; 7500</t>
  </si>
  <si>
    <t>Diesel hybrid &lt; 10000</t>
  </si>
  <si>
    <t>Diesel hybrid &lt; 20000</t>
  </si>
  <si>
    <t>Diesel hybrid &lt; 25000</t>
  </si>
  <si>
    <t>Diesel hybrid &lt; 30000</t>
  </si>
  <si>
    <t>Diesel hybrid &gt;= 30000</t>
  </si>
  <si>
    <t>LPG/CNG &lt; 5000</t>
  </si>
  <si>
    <t>LPG/CNG &lt; 7500</t>
  </si>
  <si>
    <t>LPG/CNG &lt; 10000</t>
  </si>
  <si>
    <t>LPG/CNG &lt; 20000</t>
  </si>
  <si>
    <t>LPG/CNG &lt; 25000</t>
  </si>
  <si>
    <t>LPG/CNG &lt; 30000</t>
  </si>
  <si>
    <t>LPG/CNG &gt;= 30000</t>
  </si>
  <si>
    <t>Petrol plug-in &lt; 5000</t>
  </si>
  <si>
    <t>Petrol plug-in &lt; 7500</t>
  </si>
  <si>
    <t>Petrol plug-in &lt; 10000</t>
  </si>
  <si>
    <t>Petrol plug-in &lt; 20000</t>
  </si>
  <si>
    <t>Petrol plug-in &lt; 25000</t>
  </si>
  <si>
    <t>Petrol plug-in &lt; 30000</t>
  </si>
  <si>
    <t>Petrol plug-in &gt;= 30000</t>
  </si>
  <si>
    <t>Diesel plug-in &lt; 5000</t>
  </si>
  <si>
    <t>Diesel plug-in &lt; 7500</t>
  </si>
  <si>
    <t>Diesel plug-in &lt; 10000</t>
  </si>
  <si>
    <t>Diesel plug-in &lt; 20000</t>
  </si>
  <si>
    <t>Diesel plug-in &lt; 25000</t>
  </si>
  <si>
    <t>Diesel plug-in &lt; 30000</t>
  </si>
  <si>
    <t>Diesel plug-in &gt;= 30000</t>
  </si>
  <si>
    <t>Electric &lt; 5000</t>
  </si>
  <si>
    <t>Electric &lt; 7500</t>
  </si>
  <si>
    <t>Electric &lt; 10000</t>
  </si>
  <si>
    <t>Electric &lt; 20000</t>
  </si>
  <si>
    <t>Electric &lt; 25000</t>
  </si>
  <si>
    <t>Electric &lt; 30000</t>
  </si>
  <si>
    <t>Electric &gt;= 30000</t>
  </si>
  <si>
    <t>Hydrogen/other &lt; 5000</t>
  </si>
  <si>
    <t>Hydrogen/other &lt; 7500</t>
  </si>
  <si>
    <t>Hydrogen/other &lt; 10000</t>
  </si>
  <si>
    <t>Hydrogen/other &lt; 20000</t>
  </si>
  <si>
    <t>Hydrogen/other &lt; 25000</t>
  </si>
  <si>
    <t>Hydrogen/other &lt; 30000</t>
  </si>
  <si>
    <t>Hydrogen/other &gt;= 30000</t>
  </si>
  <si>
    <t>Petrol &lt; 12000</t>
  </si>
  <si>
    <t>Petrol &gt;= 12000</t>
  </si>
  <si>
    <t>Diesel &lt; 12000</t>
  </si>
  <si>
    <t>Diesel &gt;= 12000</t>
  </si>
  <si>
    <t>Petrol hybrid &lt; 12000</t>
  </si>
  <si>
    <t>Petrol hybrid &gt;= 12000</t>
  </si>
  <si>
    <t>Diesel hybrid &lt; 12000</t>
  </si>
  <si>
    <t>Diesel hybrid &gt;= 12000</t>
  </si>
  <si>
    <t>LPG/CNG &lt; 12000</t>
  </si>
  <si>
    <t>LPG/CNG &gt;= 12000</t>
  </si>
  <si>
    <t>Petrol plug-in &lt; 12000</t>
  </si>
  <si>
    <t>Petrol plug-in &gt;= 12000</t>
  </si>
  <si>
    <t>Diesel plug-in &lt; 12000</t>
  </si>
  <si>
    <t>Diesel plug-in &gt;= 12000</t>
  </si>
  <si>
    <t>Electric &lt; 12000</t>
  </si>
  <si>
    <t>Electric &gt;= 12000</t>
  </si>
  <si>
    <t>Hydrogen/other &lt; 12000</t>
  </si>
  <si>
    <t>Hydrogen/other &gt;= 12000</t>
  </si>
  <si>
    <t>Electric 3000+</t>
  </si>
  <si>
    <t>Hydrogen/other &lt;1350</t>
  </si>
  <si>
    <t>Van and ute makeup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</si>
  <si>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</si>
  <si>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</si>
  <si>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</si>
  <si>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</si>
  <si>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</si>
  <si>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</si>
  <si>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</si>
  <si>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</si>
  <si>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</si>
  <si>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f1b1</t>
  </si>
  <si>
    <t>f1b2</t>
  </si>
  <si>
    <t>f1b3</t>
  </si>
  <si>
    <t>f1b4</t>
  </si>
  <si>
    <t>f1b5</t>
  </si>
  <si>
    <t>f2b1</t>
  </si>
  <si>
    <t>f2b2</t>
  </si>
  <si>
    <t>f2b3</t>
  </si>
  <si>
    <t>f2b4</t>
  </si>
  <si>
    <t>f2b5</t>
  </si>
  <si>
    <t>f3b1</t>
  </si>
  <si>
    <t>f3b2</t>
  </si>
  <si>
    <t>f3b3</t>
  </si>
  <si>
    <t>f3b4</t>
  </si>
  <si>
    <t>f3b5</t>
  </si>
  <si>
    <t>f4b1</t>
  </si>
  <si>
    <t>f4b2</t>
  </si>
  <si>
    <t>f4b3</t>
  </si>
  <si>
    <t>f4b4</t>
  </si>
  <si>
    <t>f4b5</t>
  </si>
  <si>
    <t>f5b1</t>
  </si>
  <si>
    <t>f5b2</t>
  </si>
  <si>
    <t>f5b3</t>
  </si>
  <si>
    <t>f5b4</t>
  </si>
  <si>
    <t>f5b5</t>
  </si>
  <si>
    <t>f6b1</t>
  </si>
  <si>
    <t>f6b2</t>
  </si>
  <si>
    <t>f6b3</t>
  </si>
  <si>
    <t>f6b4</t>
  </si>
  <si>
    <t>f6b5</t>
  </si>
  <si>
    <t>f7b1</t>
  </si>
  <si>
    <t>f7b2</t>
  </si>
  <si>
    <t>f7b3</t>
  </si>
  <si>
    <t>f7b4</t>
  </si>
  <si>
    <t>f7b5</t>
  </si>
  <si>
    <t>f8b1</t>
  </si>
  <si>
    <t>f8b2</t>
  </si>
  <si>
    <t>f8b3</t>
  </si>
  <si>
    <t>f8b4</t>
  </si>
  <si>
    <t>f8b5</t>
  </si>
  <si>
    <t>f9b1</t>
  </si>
  <si>
    <t>f9b2</t>
  </si>
  <si>
    <t>f9b3</t>
  </si>
  <si>
    <t>f9b4</t>
  </si>
  <si>
    <t>f9b5</t>
  </si>
  <si>
    <t>New car/SUV</t>
  </si>
  <si>
    <t>Used car/SUV</t>
  </si>
  <si>
    <t>Motorcycle</t>
  </si>
  <si>
    <t>Vehicle mix fed into the fleet by registration year</t>
  </si>
  <si>
    <t>Bus</t>
  </si>
  <si>
    <t>Light truck makeup</t>
  </si>
  <si>
    <t>Heavy truck makeup</t>
  </si>
  <si>
    <t>&lt;1350</t>
  </si>
  <si>
    <t>&lt;1600</t>
  </si>
  <si>
    <t>&lt;2000</t>
  </si>
  <si>
    <t>&lt;3000</t>
  </si>
  <si>
    <t>3000+</t>
  </si>
  <si>
    <t>&lt; 60</t>
  </si>
  <si>
    <t>&gt;= 60</t>
  </si>
  <si>
    <t>&lt; 20000</t>
  </si>
  <si>
    <t>&lt; 25000</t>
  </si>
  <si>
    <t>&lt; 30000</t>
  </si>
  <si>
    <t>&gt;= 30000</t>
  </si>
  <si>
    <t>&lt; 5000</t>
  </si>
  <si>
    <t>&lt; 7500</t>
  </si>
  <si>
    <t>&lt; 10000</t>
  </si>
  <si>
    <t>&lt; 12000</t>
  </si>
  <si>
    <t>&gt;= 12000</t>
  </si>
  <si>
    <t>Shared vehicles - 85% new, high EV penetration</t>
  </si>
  <si>
    <t>New Car and SUV makeup - faster EV uptake</t>
  </si>
  <si>
    <t>New Car and SUV makeup - slow EV uptake</t>
  </si>
  <si>
    <t>Used Car and SUV makeup - fast EV/technology uptake</t>
  </si>
  <si>
    <t>Van and ute makeup - fast EV/technology takeup</t>
  </si>
  <si>
    <t>Van and ute makeup - slow EV/tech takeup</t>
  </si>
  <si>
    <t>LPV-New</t>
  </si>
  <si>
    <t xml:space="preserve">Base </t>
  </si>
  <si>
    <t>Slow</t>
  </si>
  <si>
    <t>LPV-Used</t>
  </si>
  <si>
    <t>LCV</t>
  </si>
  <si>
    <t>Light Truck</t>
  </si>
  <si>
    <t>Heavy Truck</t>
  </si>
  <si>
    <t>Shared</t>
  </si>
  <si>
    <t xml:space="preserve"> Fast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</si>
</sst>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0.0000"/>
    <numFmt numFmtId="166" formatCode="0.0000%"/>
    <numFmt numFmtId="167" formatCode="0.000%"/>
  </numFmts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8"/>
      <color rgb="FFFFFFFF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FECF4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Alignment="1">
      <alignment textRotation="90"/>
    </xf>
    <xf numFmtId="0" fontId="2" fillId="0" borderId="0" xfId="0" applyFont="1" applyBorder="1"/>
    <xf numFmtId="0" fontId="1" fillId="0" borderId="0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0" xfId="0" applyFont="1" applyFill="1" applyBorder="1"/>
    <xf numFmtId="0" fontId="2" fillId="5" borderId="0" xfId="0" applyFont="1" applyFill="1" applyAlignment="1">
      <alignment horizontal="center"/>
    </xf>
    <xf numFmtId="10" fontId="2" fillId="5" borderId="0" xfId="1" applyNumberFormat="1" applyFont="1" applyFill="1" applyAlignment="1"/>
    <xf numFmtId="0" fontId="2" fillId="5" borderId="0" xfId="0" applyFont="1" applyFill="1"/>
    <xf numFmtId="0" fontId="2" fillId="5" borderId="0" xfId="0" applyFont="1" applyFill="1" applyBorder="1"/>
    <xf numFmtId="0" fontId="2" fillId="6" borderId="0" xfId="0" applyFont="1" applyFill="1"/>
    <xf numFmtId="0" fontId="2" fillId="6" borderId="1" xfId="0" applyFont="1" applyFill="1" applyBorder="1"/>
    <xf numFmtId="0" fontId="5" fillId="7" borderId="0" xfId="0" applyFont="1" applyFill="1" applyBorder="1" applyAlignment="1">
      <alignment vertical="center"/>
    </xf>
    <xf numFmtId="0" fontId="6" fillId="7" borderId="0" xfId="0" applyFont="1" applyFill="1" applyAlignment="1">
      <alignment vertical="center"/>
    </xf>
    <xf numFmtId="0" fontId="6" fillId="7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2" fontId="2" fillId="8" borderId="0" xfId="0" applyNumberFormat="1" applyFont="1" applyFill="1" applyAlignment="1">
      <alignment horizontal="center"/>
    </xf>
    <xf numFmtId="0" fontId="2" fillId="0" borderId="2" xfId="0" applyFont="1" applyBorder="1" applyAlignment="1">
      <alignment textRotation="90"/>
    </xf>
    <xf numFmtId="0" fontId="2" fillId="6" borderId="3" xfId="0" applyFont="1" applyFill="1" applyBorder="1" applyAlignment="1">
      <alignment horizontal="center" textRotation="90"/>
    </xf>
    <xf numFmtId="0" fontId="2" fillId="6" borderId="2" xfId="0" applyFont="1" applyFill="1" applyBorder="1" applyAlignment="1">
      <alignment horizontal="center" textRotation="90"/>
    </xf>
    <xf numFmtId="0" fontId="2" fillId="3" borderId="3" xfId="0" applyFont="1" applyFill="1" applyBorder="1" applyAlignment="1">
      <alignment horizontal="center" textRotation="90"/>
    </xf>
    <xf numFmtId="0" fontId="2" fillId="3" borderId="2" xfId="0" applyFont="1" applyFill="1" applyBorder="1" applyAlignment="1">
      <alignment horizontal="center" textRotation="90"/>
    </xf>
    <xf numFmtId="0" fontId="1" fillId="2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9" fontId="2" fillId="5" borderId="0" xfId="1" applyFont="1" applyFill="1"/>
    <xf numFmtId="0" fontId="2" fillId="5" borderId="0" xfId="0" applyFont="1" applyFill="1" applyBorder="1" applyAlignment="1">
      <alignment horizontal="center"/>
    </xf>
    <xf numFmtId="9" fontId="2" fillId="5" borderId="0" xfId="1" applyFont="1" applyFill="1" applyBorder="1"/>
    <xf numFmtId="0" fontId="3" fillId="8" borderId="2" xfId="0" applyFont="1" applyFill="1" applyBorder="1" applyAlignment="1">
      <alignment horizontal="center" textRotation="90"/>
    </xf>
    <xf numFmtId="165" fontId="2" fillId="8" borderId="0" xfId="0" applyNumberFormat="1" applyFont="1" applyFill="1" applyAlignment="1">
      <alignment horizontal="center"/>
    </xf>
    <xf numFmtId="0" fontId="2" fillId="8" borderId="0" xfId="0" applyFont="1" applyFill="1"/>
    <xf numFmtId="0" fontId="0" fillId="0" borderId="0" xfId="0" applyFill="1"/>
    <xf numFmtId="2" fontId="2" fillId="0" borderId="0" xfId="0" applyNumberFormat="1" applyFont="1" applyFill="1" applyAlignment="1">
      <alignment horizontal="center"/>
    </xf>
    <xf numFmtId="164" fontId="2" fillId="0" borderId="0" xfId="0" applyNumberFormat="1" applyFont="1"/>
    <xf numFmtId="0" fontId="3" fillId="8" borderId="0" xfId="0" applyFont="1" applyFill="1" applyBorder="1" applyAlignment="1">
      <alignment horizontal="center" textRotation="90"/>
    </xf>
    <xf numFmtId="0" fontId="2" fillId="0" borderId="0" xfId="0" applyFont="1" applyBorder="1" applyAlignment="1"/>
    <xf numFmtId="0" fontId="2" fillId="6" borderId="1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0" borderId="0" xfId="0" applyAlignment="1"/>
    <xf numFmtId="0" fontId="2" fillId="0" borderId="2" xfId="0" applyFont="1" applyBorder="1" applyAlignment="1"/>
    <xf numFmtId="0" fontId="1" fillId="0" borderId="0" xfId="0" applyFont="1"/>
    <xf numFmtId="0" fontId="2" fillId="9" borderId="0" xfId="0" applyFont="1" applyFill="1" applyAlignment="1">
      <alignment horizontal="center"/>
    </xf>
    <xf numFmtId="165" fontId="2" fillId="9" borderId="0" xfId="0" applyNumberFormat="1" applyFont="1" applyFill="1" applyAlignment="1">
      <alignment horizontal="center"/>
    </xf>
    <xf numFmtId="164" fontId="2" fillId="9" borderId="0" xfId="0" applyNumberFormat="1" applyFont="1" applyFill="1"/>
    <xf numFmtId="0" fontId="2" fillId="9" borderId="0" xfId="0" applyFont="1" applyFill="1"/>
    <xf numFmtId="0" fontId="0" fillId="9" borderId="0" xfId="0" applyFill="1"/>
    <xf numFmtId="166" fontId="2" fillId="6" borderId="1" xfId="1" applyNumberFormat="1" applyFont="1" applyFill="1" applyBorder="1" applyAlignment="1">
      <alignment horizontal="center"/>
    </xf>
    <xf numFmtId="10" fontId="2" fillId="0" borderId="0" xfId="0" applyNumberFormat="1" applyFont="1"/>
    <xf numFmtId="164" fontId="2" fillId="0" borderId="0" xfId="1" applyNumberFormat="1" applyFont="1"/>
    <xf numFmtId="164" fontId="2" fillId="9" borderId="0" xfId="1" applyNumberFormat="1" applyFont="1" applyFill="1"/>
    <xf numFmtId="10" fontId="2" fillId="0" borderId="0" xfId="1" applyNumberFormat="1" applyFont="1"/>
    <xf numFmtId="10" fontId="2" fillId="9" borderId="0" xfId="1" applyNumberFormat="1" applyFont="1" applyFill="1"/>
    <xf numFmtId="10" fontId="2" fillId="9" borderId="0" xfId="0" applyNumberFormat="1" applyFont="1" applyFill="1"/>
    <xf numFmtId="167" fontId="2" fillId="0" borderId="0" xfId="0" applyNumberFormat="1" applyFont="1"/>
    <xf numFmtId="167" fontId="2" fillId="5" borderId="0" xfId="0" applyNumberFormat="1" applyFont="1" applyFill="1" applyBorder="1"/>
    <xf numFmtId="167" fontId="2" fillId="9" borderId="0" xfId="1" applyNumberFormat="1" applyFont="1" applyFill="1" applyAlignment="1">
      <alignment horizontal="center"/>
    </xf>
    <xf numFmtId="167" fontId="2" fillId="5" borderId="0" xfId="1" applyNumberFormat="1" applyFont="1" applyFill="1" applyBorder="1" applyAlignment="1">
      <alignment horizontal="center"/>
    </xf>
    <xf numFmtId="10" fontId="2" fillId="9" borderId="0" xfId="1" applyNumberFormat="1" applyFont="1" applyFill="1" applyAlignment="1"/>
    <xf numFmtId="10" fontId="2" fillId="9" borderId="0" xfId="1" applyNumberFormat="1" applyFont="1" applyFill="1" applyAlignment="1">
      <alignment horizontal="center"/>
    </xf>
    <xf numFmtId="10" fontId="2" fillId="5" borderId="1" xfId="1" applyNumberFormat="1" applyFont="1" applyFill="1" applyBorder="1" applyAlignment="1">
      <alignment horizontal="center"/>
    </xf>
    <xf numFmtId="10" fontId="2" fillId="5" borderId="0" xfId="1" applyNumberFormat="1" applyFont="1" applyFill="1" applyBorder="1" applyAlignment="1">
      <alignment horizontal="center"/>
    </xf>
    <xf numFmtId="10" fontId="2" fillId="9" borderId="1" xfId="1" applyNumberFormat="1" applyFont="1" applyFill="1" applyBorder="1" applyAlignment="1">
      <alignment horizontal="center"/>
    </xf>
    <xf numFmtId="10" fontId="2" fillId="9" borderId="1" xfId="1" applyNumberFormat="1" applyFont="1" applyFill="1" applyBorder="1" applyAlignment="1"/>
    <xf numFmtId="10" fontId="2" fillId="9" borderId="0" xfId="1" applyNumberFormat="1" applyFont="1" applyFill="1" applyBorder="1" applyAlignment="1">
      <alignment horizontal="center"/>
    </xf>
    <xf numFmtId="167" fontId="2" fillId="9" borderId="0" xfId="1" applyNumberFormat="1" applyFont="1" applyFill="1" applyBorder="1" applyAlignment="1">
      <alignment horizontal="center"/>
    </xf>
    <xf numFmtId="166" fontId="2" fillId="0" borderId="0" xfId="0" applyNumberFormat="1" applyFont="1"/>
    <xf numFmtId="166" fontId="2" fillId="6" borderId="0" xfId="1" applyNumberFormat="1" applyFont="1" applyFill="1" applyBorder="1" applyAlignment="1">
      <alignment horizontal="center"/>
    </xf>
    <xf numFmtId="167" fontId="2" fillId="3" borderId="0" xfId="1" applyNumberFormat="1" applyFont="1" applyFill="1" applyBorder="1"/>
    <xf numFmtId="167" fontId="2" fillId="3" borderId="0" xfId="1" applyNumberFormat="1" applyFont="1" applyFill="1" applyAlignment="1"/>
    <xf numFmtId="0" fontId="2" fillId="0" borderId="0" xfId="0" applyFont="1" applyFill="1" applyAlignment="1">
      <alignment horizontal="center"/>
    </xf>
    <xf numFmtId="167" fontId="2" fillId="6" borderId="0" xfId="1" applyNumberFormat="1" applyFont="1" applyFill="1" applyBorder="1" applyAlignment="1">
      <alignment horizontal="center"/>
    </xf>
    <xf numFmtId="167" fontId="2" fillId="3" borderId="1" xfId="1" applyNumberFormat="1" applyFont="1" applyFill="1" applyBorder="1" applyAlignment="1">
      <alignment horizontal="center"/>
    </xf>
    <xf numFmtId="0" fontId="3" fillId="6" borderId="1" xfId="0" applyFont="1" applyFill="1" applyBorder="1"/>
    <xf numFmtId="10" fontId="2" fillId="9" borderId="0" xfId="1" applyNumberFormat="1" applyFont="1" applyFill="1" applyBorder="1" applyAlignment="1"/>
    <xf numFmtId="166" fontId="2" fillId="0" borderId="0" xfId="1" applyNumberFormat="1" applyFont="1" applyFill="1" applyBorder="1" applyAlignment="1">
      <alignment horizontal="center"/>
    </xf>
    <xf numFmtId="166" fontId="2" fillId="0" borderId="0" xfId="1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0" fontId="2" fillId="0" borderId="0" xfId="0" applyNumberFormat="1" applyFont="1" applyFill="1"/>
    <xf numFmtId="165" fontId="2" fillId="0" borderId="0" xfId="0" applyNumberFormat="1" applyFont="1" applyFill="1" applyBorder="1" applyAlignment="1">
      <alignment horizontal="center"/>
    </xf>
    <xf numFmtId="0" fontId="2" fillId="12" borderId="0" xfId="0" applyFont="1" applyFill="1" applyAlignment="1">
      <alignment horizontal="center"/>
    </xf>
    <xf numFmtId="0" fontId="2" fillId="12" borderId="0" xfId="0" applyFont="1" applyFill="1"/>
    <xf numFmtId="10" fontId="2" fillId="12" borderId="0" xfId="0" applyNumberFormat="1" applyFont="1" applyFill="1"/>
    <xf numFmtId="164" fontId="2" fillId="12" borderId="0" xfId="0" applyNumberFormat="1" applyFont="1" applyFill="1"/>
    <xf numFmtId="0" fontId="0" fillId="12" borderId="0" xfId="0" applyFill="1"/>
    <xf numFmtId="2" fontId="2" fillId="12" borderId="0" xfId="0" applyNumberFormat="1" applyFont="1" applyFill="1" applyAlignment="1">
      <alignment horizontal="center"/>
    </xf>
    <xf numFmtId="167" fontId="2" fillId="6" borderId="1" xfId="1" applyNumberFormat="1" applyFont="1" applyFill="1" applyBorder="1" applyAlignment="1">
      <alignment horizontal="center"/>
    </xf>
    <xf numFmtId="167" fontId="2" fillId="3" borderId="1" xfId="1" applyNumberFormat="1" applyFont="1" applyFill="1" applyBorder="1"/>
    <xf numFmtId="167" fontId="2" fillId="3" borderId="0" xfId="1" applyNumberFormat="1" applyFont="1" applyFill="1" applyAlignment="1">
      <alignment horizontal="center"/>
    </xf>
    <xf numFmtId="167" fontId="2" fillId="3" borderId="0" xfId="1" applyNumberFormat="1" applyFont="1" applyFill="1" applyBorder="1" applyAlignment="1">
      <alignment horizontal="center"/>
    </xf>
    <xf numFmtId="167" fontId="2" fillId="3" borderId="1" xfId="1" applyNumberFormat="1" applyFont="1" applyFill="1" applyBorder="1" applyAlignment="1"/>
    <xf numFmtId="167" fontId="2" fillId="5" borderId="1" xfId="1" applyNumberFormat="1" applyFont="1" applyFill="1" applyBorder="1" applyAlignment="1">
      <alignment horizontal="center"/>
    </xf>
    <xf numFmtId="167" fontId="2" fillId="9" borderId="1" xfId="1" applyNumberFormat="1" applyFont="1" applyFill="1" applyBorder="1" applyAlignment="1">
      <alignment horizontal="center"/>
    </xf>
    <xf numFmtId="167" fontId="2" fillId="3" borderId="0" xfId="1" applyNumberFormat="1" applyFont="1" applyFill="1" applyBorder="1" applyAlignment="1"/>
    <xf numFmtId="10" fontId="2" fillId="9" borderId="1" xfId="1" applyNumberFormat="1" applyFont="1" applyFill="1" applyBorder="1" applyAlignment="1">
      <alignment horizontal="right"/>
    </xf>
    <xf numFmtId="10" fontId="2" fillId="9" borderId="0" xfId="1" applyNumberFormat="1" applyFont="1" applyFill="1" applyAlignment="1">
      <alignment horizontal="right"/>
    </xf>
    <xf numFmtId="10" fontId="2" fillId="9" borderId="0" xfId="1" applyNumberFormat="1" applyFont="1" applyFill="1" applyBorder="1" applyAlignment="1">
      <alignment horizontal="right"/>
    </xf>
    <xf numFmtId="167" fontId="2" fillId="5" borderId="1" xfId="1" applyNumberFormat="1" applyFont="1" applyFill="1" applyBorder="1" applyAlignment="1">
      <alignment horizontal="right"/>
    </xf>
    <xf numFmtId="167" fontId="2" fillId="5" borderId="0" xfId="1" applyNumberFormat="1" applyFont="1" applyFill="1" applyBorder="1" applyAlignment="1">
      <alignment horizontal="right"/>
    </xf>
    <xf numFmtId="10" fontId="2" fillId="5" borderId="1" xfId="1" applyNumberFormat="1" applyFont="1" applyFill="1" applyBorder="1" applyAlignment="1">
      <alignment horizontal="right"/>
    </xf>
    <xf numFmtId="10" fontId="2" fillId="5" borderId="0" xfId="1" applyNumberFormat="1" applyFont="1" applyFill="1" applyBorder="1" applyAlignment="1">
      <alignment horizontal="right"/>
    </xf>
    <xf numFmtId="165" fontId="2" fillId="8" borderId="0" xfId="0" applyNumberFormat="1" applyFont="1" applyFill="1" applyAlignment="1">
      <alignment horizontal="right"/>
    </xf>
    <xf numFmtId="167" fontId="2" fillId="9" borderId="1" xfId="1" applyNumberFormat="1" applyFont="1" applyFill="1" applyBorder="1" applyAlignment="1">
      <alignment horizontal="right"/>
    </xf>
    <xf numFmtId="167" fontId="2" fillId="9" borderId="0" xfId="1" applyNumberFormat="1" applyFont="1" applyFill="1" applyAlignment="1">
      <alignment horizontal="right"/>
    </xf>
    <xf numFmtId="165" fontId="2" fillId="9" borderId="0" xfId="0" applyNumberFormat="1" applyFont="1" applyFill="1" applyAlignment="1">
      <alignment horizontal="right"/>
    </xf>
    <xf numFmtId="10" fontId="2" fillId="5" borderId="0" xfId="1" applyNumberFormat="1" applyFont="1" applyFill="1" applyAlignment="1">
      <alignment horizontal="right"/>
    </xf>
    <xf numFmtId="10" fontId="2" fillId="13" borderId="1" xfId="1" applyNumberFormat="1" applyFont="1" applyFill="1" applyBorder="1" applyAlignment="1">
      <alignment horizontal="right"/>
    </xf>
    <xf numFmtId="10" fontId="2" fillId="13" borderId="0" xfId="1" applyNumberFormat="1" applyFont="1" applyFill="1" applyBorder="1" applyAlignment="1">
      <alignment horizontal="right"/>
    </xf>
    <xf numFmtId="10" fontId="7" fillId="9" borderId="1" xfId="1" applyNumberFormat="1" applyFont="1" applyFill="1" applyBorder="1" applyAlignment="1">
      <alignment horizontal="right"/>
    </xf>
    <xf numFmtId="10" fontId="7" fillId="9" borderId="0" xfId="1" applyNumberFormat="1" applyFont="1" applyFill="1" applyBorder="1" applyAlignment="1">
      <alignment horizontal="right"/>
    </xf>
    <xf numFmtId="10" fontId="7" fillId="13" borderId="1" xfId="1" applyNumberFormat="1" applyFont="1" applyFill="1" applyBorder="1" applyAlignment="1">
      <alignment horizontal="right"/>
    </xf>
    <xf numFmtId="10" fontId="7" fillId="13" borderId="0" xfId="1" applyNumberFormat="1" applyFont="1" applyFill="1" applyBorder="1" applyAlignment="1">
      <alignment horizontal="right"/>
    </xf>
    <xf numFmtId="10" fontId="7" fillId="5" borderId="0" xfId="1" applyNumberFormat="1" applyFont="1" applyFill="1" applyBorder="1" applyAlignment="1">
      <alignment horizontal="right"/>
    </xf>
    <xf numFmtId="167" fontId="2" fillId="14" borderId="1" xfId="1" applyNumberFormat="1" applyFont="1" applyFill="1" applyBorder="1" applyAlignment="1"/>
    <xf numFmtId="167" fontId="2" fillId="14" borderId="0" xfId="1" applyNumberFormat="1" applyFont="1" applyFill="1" applyBorder="1" applyAlignment="1"/>
    <xf numFmtId="167" fontId="2" fillId="3" borderId="1" xfId="1" applyNumberFormat="1" applyFont="1" applyFill="1" applyBorder="1" applyAlignment="1">
      <alignment horizontal="right"/>
    </xf>
    <xf numFmtId="167" fontId="2" fillId="3" borderId="0" xfId="1" applyNumberFormat="1" applyFont="1" applyFill="1" applyAlignment="1">
      <alignment horizontal="right"/>
    </xf>
    <xf numFmtId="167" fontId="2" fillId="3" borderId="0" xfId="1" applyNumberFormat="1" applyFont="1" applyFill="1" applyBorder="1" applyAlignment="1">
      <alignment horizontal="right"/>
    </xf>
    <xf numFmtId="167" fontId="2" fillId="3" borderId="1" xfId="0" applyNumberFormat="1" applyFont="1" applyFill="1" applyBorder="1" applyAlignment="1">
      <alignment horizontal="right"/>
    </xf>
    <xf numFmtId="167" fontId="2" fillId="3" borderId="0" xfId="0" applyNumberFormat="1" applyFont="1" applyFill="1" applyBorder="1" applyAlignment="1">
      <alignment horizontal="right"/>
    </xf>
    <xf numFmtId="2" fontId="2" fillId="8" borderId="0" xfId="1" applyNumberFormat="1" applyFont="1" applyFill="1" applyAlignment="1">
      <alignment horizontal="right"/>
    </xf>
    <xf numFmtId="2" fontId="2" fillId="9" borderId="0" xfId="1" applyNumberFormat="1" applyFont="1" applyFill="1" applyAlignment="1">
      <alignment horizontal="right"/>
    </xf>
    <xf numFmtId="10" fontId="2" fillId="5" borderId="4" xfId="1" applyNumberFormat="1" applyFont="1" applyFill="1" applyBorder="1" applyAlignment="1">
      <alignment horizontal="right"/>
    </xf>
    <xf numFmtId="10" fontId="2" fillId="5" borderId="1" xfId="0" applyNumberFormat="1" applyFont="1" applyFill="1" applyBorder="1" applyAlignment="1">
      <alignment horizontal="right"/>
    </xf>
    <xf numFmtId="10" fontId="2" fillId="5" borderId="0" xfId="0" applyNumberFormat="1" applyFont="1" applyFill="1" applyBorder="1" applyAlignment="1">
      <alignment horizontal="right"/>
    </xf>
    <xf numFmtId="10" fontId="2" fillId="5" borderId="4" xfId="0" applyNumberFormat="1" applyFont="1" applyFill="1" applyBorder="1" applyAlignment="1">
      <alignment horizontal="right"/>
    </xf>
    <xf numFmtId="10" fontId="2" fillId="9" borderId="1" xfId="0" applyNumberFormat="1" applyFont="1" applyFill="1" applyBorder="1" applyAlignment="1">
      <alignment horizontal="right"/>
    </xf>
    <xf numFmtId="10" fontId="2" fillId="9" borderId="0" xfId="0" applyNumberFormat="1" applyFont="1" applyFill="1" applyBorder="1" applyAlignment="1">
      <alignment horizontal="right"/>
    </xf>
    <xf numFmtId="10" fontId="7" fillId="9" borderId="0" xfId="1" applyNumberFormat="1" applyFont="1" applyFill="1" applyAlignment="1">
      <alignment horizontal="right"/>
    </xf>
    <xf numFmtId="10" fontId="7" fillId="9" borderId="1" xfId="0" applyNumberFormat="1" applyFont="1" applyFill="1" applyBorder="1" applyAlignment="1">
      <alignment horizontal="right"/>
    </xf>
    <xf numFmtId="10" fontId="7" fillId="9" borderId="0" xfId="0" applyNumberFormat="1" applyFont="1" applyFill="1" applyBorder="1" applyAlignment="1">
      <alignment horizontal="right"/>
    </xf>
    <xf numFmtId="10" fontId="7" fillId="5" borderId="0" xfId="0" applyNumberFormat="1" applyFont="1" applyFill="1" applyBorder="1" applyAlignment="1">
      <alignment horizontal="right"/>
    </xf>
    <xf numFmtId="167" fontId="2" fillId="13" borderId="1" xfId="1" applyNumberFormat="1" applyFont="1" applyFill="1" applyBorder="1" applyAlignment="1"/>
    <xf numFmtId="167" fontId="2" fillId="13" borderId="0" xfId="1" applyNumberFormat="1" applyFont="1" applyFill="1" applyBorder="1" applyAlignment="1"/>
    <xf numFmtId="167" fontId="2" fillId="9" borderId="1" xfId="1" applyNumberFormat="1" applyFont="1" applyFill="1" applyBorder="1" applyAlignment="1"/>
    <xf numFmtId="167" fontId="2" fillId="9" borderId="0" xfId="1" applyNumberFormat="1" applyFont="1" applyFill="1" applyBorder="1" applyAlignment="1"/>
    <xf numFmtId="10" fontId="2" fillId="13" borderId="1" xfId="1" applyNumberFormat="1" applyFont="1" applyFill="1" applyBorder="1" applyAlignment="1"/>
    <xf numFmtId="10" fontId="2" fillId="13" borderId="0" xfId="1" applyNumberFormat="1" applyFont="1" applyFill="1" applyBorder="1" applyAlignment="1"/>
    <xf numFmtId="167" fontId="2" fillId="9" borderId="4" xfId="1" applyNumberFormat="1" applyFont="1" applyFill="1" applyBorder="1" applyAlignment="1">
      <alignment horizontal="center"/>
    </xf>
    <xf numFmtId="167" fontId="2" fillId="6" borderId="0" xfId="1" applyNumberFormat="1" applyFont="1" applyFill="1" applyAlignment="1">
      <alignment horizontal="center"/>
    </xf>
    <xf numFmtId="10" fontId="2" fillId="5" borderId="0" xfId="1" applyNumberFormat="1" applyFont="1" applyFill="1" applyAlignment="1">
      <alignment horizontal="center"/>
    </xf>
    <xf numFmtId="10" fontId="7" fillId="5" borderId="0" xfId="1" applyNumberFormat="1" applyFont="1" applyFill="1" applyBorder="1" applyAlignment="1">
      <alignment horizontal="center"/>
    </xf>
    <xf numFmtId="10" fontId="7" fillId="9" borderId="1" xfId="1" applyNumberFormat="1" applyFont="1" applyFill="1" applyBorder="1" applyAlignment="1">
      <alignment horizontal="center"/>
    </xf>
    <xf numFmtId="10" fontId="7" fillId="9" borderId="0" xfId="1" applyNumberFormat="1" applyFont="1" applyFill="1" applyAlignment="1">
      <alignment horizontal="center"/>
    </xf>
    <xf numFmtId="10" fontId="7" fillId="9" borderId="0" xfId="1" applyNumberFormat="1" applyFont="1" applyFill="1" applyBorder="1" applyAlignment="1">
      <alignment horizontal="center"/>
    </xf>
    <xf numFmtId="10" fontId="2" fillId="13" borderId="0" xfId="1" applyNumberFormat="1" applyFont="1" applyFill="1" applyBorder="1" applyAlignment="1">
      <alignment horizontal="center"/>
    </xf>
    <xf numFmtId="10" fontId="7" fillId="13" borderId="1" xfId="1" applyNumberFormat="1" applyFont="1" applyFill="1" applyBorder="1" applyAlignment="1">
      <alignment horizontal="center"/>
    </xf>
    <xf numFmtId="10" fontId="7" fillId="13" borderId="0" xfId="1" applyNumberFormat="1" applyFont="1" applyFill="1" applyBorder="1" applyAlignment="1">
      <alignment horizontal="center"/>
    </xf>
    <xf numFmtId="167" fontId="2" fillId="9" borderId="0" xfId="1" applyNumberFormat="1" applyFont="1" applyFill="1" applyBorder="1" applyAlignment="1">
      <alignment horizontal="right"/>
    </xf>
    <xf numFmtId="10" fontId="7" fillId="13" borderId="0" xfId="1" applyNumberFormat="1" applyFont="1" applyFill="1" applyAlignment="1">
      <alignment horizontal="center"/>
    </xf>
    <xf numFmtId="10" fontId="2" fillId="13" borderId="1" xfId="1" applyNumberFormat="1" applyFont="1" applyFill="1" applyBorder="1" applyAlignment="1">
      <alignment horizontal="center"/>
    </xf>
    <xf numFmtId="167" fontId="2" fillId="6" borderId="1" xfId="1" applyNumberFormat="1" applyFont="1" applyFill="1" applyBorder="1" applyAlignment="1">
      <alignment horizontal="right"/>
    </xf>
    <xf numFmtId="167" fontId="2" fillId="6" borderId="0" xfId="1" applyNumberFormat="1" applyFont="1" applyFill="1" applyBorder="1" applyAlignment="1">
      <alignment horizontal="right"/>
    </xf>
    <xf numFmtId="10" fontId="2" fillId="14" borderId="1" xfId="1" applyNumberFormat="1" applyFont="1" applyFill="1" applyBorder="1" applyAlignment="1">
      <alignment horizontal="center"/>
    </xf>
    <xf numFmtId="10" fontId="2" fillId="14" borderId="0" xfId="1" applyNumberFormat="1" applyFont="1" applyFill="1" applyBorder="1" applyAlignment="1">
      <alignment horizontal="center"/>
    </xf>
    <xf numFmtId="167" fontId="2" fillId="14" borderId="1" xfId="1" applyNumberFormat="1" applyFont="1" applyFill="1" applyBorder="1" applyAlignment="1">
      <alignment horizontal="right"/>
    </xf>
    <xf numFmtId="167" fontId="2" fillId="14" borderId="0" xfId="1" applyNumberFormat="1" applyFont="1" applyFill="1" applyBorder="1" applyAlignment="1">
      <alignment horizontal="right"/>
    </xf>
    <xf numFmtId="167" fontId="2" fillId="11" borderId="0" xfId="1" applyNumberFormat="1" applyFont="1" applyFill="1" applyAlignment="1">
      <alignment horizontal="center"/>
    </xf>
    <xf numFmtId="10" fontId="2" fillId="3" borderId="1" xfId="1" applyNumberFormat="1" applyFont="1" applyFill="1" applyBorder="1" applyAlignment="1">
      <alignment horizontal="right"/>
    </xf>
    <xf numFmtId="10" fontId="7" fillId="5" borderId="0" xfId="1" applyNumberFormat="1" applyFont="1" applyFill="1" applyAlignment="1">
      <alignment horizontal="right"/>
    </xf>
    <xf numFmtId="10" fontId="2" fillId="13" borderId="1" xfId="0" applyNumberFormat="1" applyFont="1" applyFill="1" applyBorder="1" applyAlignment="1">
      <alignment horizontal="right"/>
    </xf>
    <xf numFmtId="10" fontId="2" fillId="13" borderId="0" xfId="0" applyNumberFormat="1" applyFont="1" applyFill="1" applyBorder="1" applyAlignment="1">
      <alignment horizontal="right"/>
    </xf>
    <xf numFmtId="10" fontId="2" fillId="11" borderId="1" xfId="0" applyNumberFormat="1" applyFont="1" applyFill="1" applyBorder="1" applyAlignment="1">
      <alignment horizontal="right"/>
    </xf>
    <xf numFmtId="10" fontId="2" fillId="11" borderId="0" xfId="0" applyNumberFormat="1" applyFont="1" applyFill="1" applyBorder="1" applyAlignment="1">
      <alignment horizontal="right"/>
    </xf>
    <xf numFmtId="167" fontId="2" fillId="13" borderId="0" xfId="1" applyNumberFormat="1" applyFont="1" applyFill="1" applyBorder="1" applyAlignment="1">
      <alignment horizontal="center"/>
    </xf>
    <xf numFmtId="167" fontId="2" fillId="13" borderId="0" xfId="1" applyNumberFormat="1" applyFont="1" applyFill="1" applyAlignment="1">
      <alignment horizontal="center"/>
    </xf>
    <xf numFmtId="167" fontId="2" fillId="14" borderId="0" xfId="1" applyNumberFormat="1" applyFont="1" applyFill="1" applyAlignment="1">
      <alignment horizontal="center"/>
    </xf>
    <xf numFmtId="167" fontId="2" fillId="9" borderId="1" xfId="0" applyNumberFormat="1" applyFont="1" applyFill="1" applyBorder="1" applyAlignment="1">
      <alignment horizontal="center"/>
    </xf>
    <xf numFmtId="167" fontId="2" fillId="9" borderId="0" xfId="0" applyNumberFormat="1" applyFont="1" applyFill="1" applyAlignment="1">
      <alignment horizontal="center"/>
    </xf>
    <xf numFmtId="167" fontId="2" fillId="9" borderId="0" xfId="0" applyNumberFormat="1" applyFont="1" applyFill="1" applyBorder="1" applyAlignment="1">
      <alignment horizontal="center"/>
    </xf>
    <xf numFmtId="167" fontId="8" fillId="9" borderId="0" xfId="1" applyNumberFormat="1" applyFont="1" applyFill="1" applyAlignment="1">
      <alignment horizontal="center"/>
    </xf>
    <xf numFmtId="167" fontId="2" fillId="13" borderId="1" xfId="1" applyNumberFormat="1" applyFont="1" applyFill="1" applyBorder="1" applyAlignment="1">
      <alignment horizontal="right"/>
    </xf>
    <xf numFmtId="167" fontId="2" fillId="13" borderId="0" xfId="1" applyNumberFormat="1" applyFont="1" applyFill="1" applyBorder="1" applyAlignment="1">
      <alignment horizontal="right"/>
    </xf>
    <xf numFmtId="167" fontId="2" fillId="13" borderId="1" xfId="1" applyNumberFormat="1" applyFont="1" applyFill="1" applyBorder="1" applyAlignment="1">
      <alignment horizontal="center"/>
    </xf>
    <xf numFmtId="167" fontId="2" fillId="10" borderId="0" xfId="1" applyNumberFormat="1" applyFont="1" applyFill="1" applyBorder="1" applyAlignment="1">
      <alignment horizontal="center"/>
    </xf>
    <xf numFmtId="167" fontId="2" fillId="10" borderId="0" xfId="1" applyNumberFormat="1" applyFont="1" applyFill="1" applyAlignment="1">
      <alignment horizontal="center"/>
    </xf>
    <xf numFmtId="167" fontId="2" fillId="10" borderId="0" xfId="1" applyNumberFormat="1" applyFont="1" applyFill="1" applyBorder="1" applyAlignment="1">
      <alignment horizontal="right"/>
    </xf>
    <xf numFmtId="167" fontId="2" fillId="10" borderId="0" xfId="1" applyNumberFormat="1" applyFont="1" applyFill="1" applyAlignment="1">
      <alignment horizontal="right"/>
    </xf>
  </cellXfs>
  <cellStyles count="2">
    <cellStyle name="Normal" xfId="0" builtinId="0"/>
    <cellStyle name="Percent" xfId="1" builtinId="5"/>
  </cellStyles>
  <dxfs count="58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 val="0"/>
        <color rgb="FF9C0006"/>
      </font>
      <fill>
        <patternFill>
          <bgColor theme="8" tint="0.39994506668294322"/>
        </patternFill>
      </fill>
    </dxf>
    <dxf>
      <font>
        <b/>
        <i val="0"/>
        <color rgb="FFFF0000"/>
      </font>
      <fill>
        <patternFill>
          <bgColor theme="6" tint="0.39994506668294322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 val="0"/>
        <color rgb="FF9C0006"/>
      </font>
      <fill>
        <patternFill>
          <bgColor theme="8" tint="0.39994506668294322"/>
        </patternFill>
      </fill>
    </dxf>
    <dxf>
      <font>
        <b/>
        <i val="0"/>
        <color rgb="FFFF0000"/>
      </font>
      <fill>
        <patternFill>
          <bgColor theme="6" tint="0.39994506668294322"/>
        </patternFill>
      </fill>
    </dxf>
  </dxfs>
  <tableStyles count="0" defaultTableStyle="TableStyleMedium9" defaultPivotStyle="PivotStyleLight16"/>
  <colors>
    <mruColors>
      <color rgb="FFEFECF4"/>
      <color rgb="FFFEF2E8"/>
      <color rgb="FFFFDE7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 sz="1100"/>
              <a:t>Petrol</a:t>
            </a:r>
          </a:p>
        </c:rich>
      </c:tx>
      <c:layout>
        <c:manualLayout>
          <c:xMode val="edge"/>
          <c:yMode val="edge"/>
          <c:x val="0.37119444444444488"/>
          <c:y val="2.77777777777780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085739282589674E-2"/>
          <c:y val="0.11310185185185199"/>
          <c:w val="0.78955730533683066"/>
          <c:h val="0.77091827063284013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feedin_new_car!$A$11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cat>
            <c:strRef>
              <c:f>feedin_new_car!$K$4:$O$4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feedin_new_car!$K$11:$O$11</c:f>
              <c:numCache>
                <c:formatCode>0.000%</c:formatCode>
                <c:ptCount val="5"/>
                <c:pt idx="0">
                  <c:v>7.5430887000000002E-2</c:v>
                </c:pt>
                <c:pt idx="1">
                  <c:v>0.105658001</c:v>
                </c:pt>
                <c:pt idx="2">
                  <c:v>0.30366750170000001</c:v>
                </c:pt>
                <c:pt idx="3">
                  <c:v>0.22106315109999999</c:v>
                </c:pt>
                <c:pt idx="4">
                  <c:v>0.29418045920000002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B-4A02-9241-7284E12C2FC0}"/>
            </c:ext>
          </c:extLst>
        </c:ser>
        <c:ser>
          <c:idx val="6"/>
          <c:order val="1"/>
          <c:tx>
            <c:strRef>
              <c:f>feedin_new_car!$A$12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cat>
            <c:strRef>
              <c:f>feedin_new_car!$K$4:$O$4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feedin_new_car!$K$12:$O$12</c:f>
              <c:numCache>
                <c:formatCode>0.000%</c:formatCode>
                <c:ptCount val="5"/>
                <c:pt idx="0">
                  <c:v>7.0034131599999994E-2</c:v>
                </c:pt>
                <c:pt idx="1">
                  <c:v>0.119717807</c:v>
                </c:pt>
                <c:pt idx="2">
                  <c:v>0.31266869460000002</c:v>
                </c:pt>
                <c:pt idx="3">
                  <c:v>0.22936749349999999</c:v>
                </c:pt>
                <c:pt idx="4">
                  <c:v>0.26821187320000001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BB-4A02-9241-7284E12C2FC0}"/>
            </c:ext>
          </c:extLst>
        </c:ser>
        <c:ser>
          <c:idx val="7"/>
          <c:order val="2"/>
          <c:tx>
            <c:strRef>
              <c:f>feedin_new_car!$A$13</c:f>
              <c:strCache>
                <c:ptCount val="1"/>
                <c:pt idx="0">
                  <c:v>2007</c:v>
                </c:pt>
              </c:strCache>
            </c:strRef>
          </c:tx>
          <c:invertIfNegative val="0"/>
          <c:cat>
            <c:strRef>
              <c:f>feedin_new_car!$K$4:$O$4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feedin_new_car!$K$13:$O$13</c:f>
              <c:numCache>
                <c:formatCode>0.000%</c:formatCode>
                <c:ptCount val="5"/>
                <c:pt idx="0">
                  <c:v>5.88107545E-2</c:v>
                </c:pt>
                <c:pt idx="1">
                  <c:v>0.14514471039999999</c:v>
                </c:pt>
                <c:pt idx="2">
                  <c:v>0.27893845290000002</c:v>
                </c:pt>
                <c:pt idx="3">
                  <c:v>0.25308025309999999</c:v>
                </c:pt>
                <c:pt idx="4">
                  <c:v>0.26402582920000001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BB-4A02-9241-7284E12C2FC0}"/>
            </c:ext>
          </c:extLst>
        </c:ser>
        <c:ser>
          <c:idx val="8"/>
          <c:order val="3"/>
          <c:tx>
            <c:strRef>
              <c:f>feedin_new_car!$A$14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cat>
            <c:strRef>
              <c:f>feedin_new_car!$K$4:$O$4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feedin_new_car!$K$14:$O$14</c:f>
              <c:numCache>
                <c:formatCode>0.000%</c:formatCode>
                <c:ptCount val="5"/>
                <c:pt idx="0">
                  <c:v>6.0281164499999998E-2</c:v>
                </c:pt>
                <c:pt idx="1">
                  <c:v>0.2148425763</c:v>
                </c:pt>
                <c:pt idx="2">
                  <c:v>0.27333681230000001</c:v>
                </c:pt>
                <c:pt idx="3">
                  <c:v>0.22864778529999999</c:v>
                </c:pt>
                <c:pt idx="4">
                  <c:v>0.2228916615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BB-4A02-9241-7284E12C2FC0}"/>
            </c:ext>
          </c:extLst>
        </c:ser>
        <c:ser>
          <c:idx val="9"/>
          <c:order val="4"/>
          <c:tx>
            <c:strRef>
              <c:f>feedin_new_car!$A$15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feedin_new_car!$K$4:$O$4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feedin_new_car!$K$15:$O$15</c:f>
              <c:numCache>
                <c:formatCode>0.000%</c:formatCode>
                <c:ptCount val="5"/>
                <c:pt idx="0">
                  <c:v>5.3331862299999998E-2</c:v>
                </c:pt>
                <c:pt idx="1">
                  <c:v>0.2301191527</c:v>
                </c:pt>
                <c:pt idx="2">
                  <c:v>0.28097969989999999</c:v>
                </c:pt>
                <c:pt idx="3">
                  <c:v>0.22502206529999999</c:v>
                </c:pt>
                <c:pt idx="4">
                  <c:v>0.21054721979999999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BB-4A02-9241-7284E12C2FC0}"/>
            </c:ext>
          </c:extLst>
        </c:ser>
        <c:ser>
          <c:idx val="10"/>
          <c:order val="5"/>
          <c:tx>
            <c:strRef>
              <c:f>feedin_new_car!$A$16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feedin_new_car!$K$4:$O$4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feedin_new_car!$K$16:$O$16</c:f>
              <c:numCache>
                <c:formatCode>0.000%</c:formatCode>
                <c:ptCount val="5"/>
                <c:pt idx="0">
                  <c:v>5.1674733799999997E-2</c:v>
                </c:pt>
                <c:pt idx="1">
                  <c:v>0.21893514040000001</c:v>
                </c:pt>
                <c:pt idx="2">
                  <c:v>0.29423039690000002</c:v>
                </c:pt>
                <c:pt idx="3">
                  <c:v>0.25446272990000002</c:v>
                </c:pt>
                <c:pt idx="4">
                  <c:v>0.180696999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BB-4A02-9241-7284E12C2FC0}"/>
            </c:ext>
          </c:extLst>
        </c:ser>
        <c:ser>
          <c:idx val="11"/>
          <c:order val="6"/>
          <c:tx>
            <c:strRef>
              <c:f>feedin_new_car!$A$17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feedin_new_car!$K$4:$O$4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feedin_new_car!$K$17:$O$17</c:f>
              <c:numCache>
                <c:formatCode>0.000%</c:formatCode>
                <c:ptCount val="5"/>
                <c:pt idx="0">
                  <c:v>7.7658165900000006E-2</c:v>
                </c:pt>
                <c:pt idx="1">
                  <c:v>0.24443037249999999</c:v>
                </c:pt>
                <c:pt idx="2">
                  <c:v>0.26826319729999998</c:v>
                </c:pt>
                <c:pt idx="3">
                  <c:v>0.25745975090000001</c:v>
                </c:pt>
                <c:pt idx="4">
                  <c:v>0.1521885134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BB-4A02-9241-7284E12C2FC0}"/>
            </c:ext>
          </c:extLst>
        </c:ser>
        <c:ser>
          <c:idx val="12"/>
          <c:order val="7"/>
          <c:tx>
            <c:strRef>
              <c:f>feedin_new_car!$A$18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feedin_new_car!$K$4:$O$4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feedin_new_car!$K$18:$O$18</c:f>
              <c:numCache>
                <c:formatCode>0.000%</c:formatCode>
                <c:ptCount val="5"/>
                <c:pt idx="0">
                  <c:v>6.3870306200000004E-2</c:v>
                </c:pt>
                <c:pt idx="1">
                  <c:v>0.26357081240000002</c:v>
                </c:pt>
                <c:pt idx="2">
                  <c:v>0.33173820339999999</c:v>
                </c:pt>
                <c:pt idx="3">
                  <c:v>0.20380226900000001</c:v>
                </c:pt>
                <c:pt idx="4">
                  <c:v>0.13701840909999999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ABB-4A02-9241-7284E12C2FC0}"/>
            </c:ext>
          </c:extLst>
        </c:ser>
        <c:ser>
          <c:idx val="13"/>
          <c:order val="8"/>
          <c:tx>
            <c:strRef>
              <c:f>feedin_new_car!$A$19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feedin_new_car!$K$4:$O$4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feedin_new_car!$K$19:$O$19</c:f>
              <c:numCache>
                <c:formatCode>0.000%</c:formatCode>
                <c:ptCount val="5"/>
                <c:pt idx="0">
                  <c:v>8.42992464E-2</c:v>
                </c:pt>
                <c:pt idx="1">
                  <c:v>0.2458160579</c:v>
                </c:pt>
                <c:pt idx="2">
                  <c:v>0.35143600759999999</c:v>
                </c:pt>
                <c:pt idx="3">
                  <c:v>0.1950337439</c:v>
                </c:pt>
                <c:pt idx="4">
                  <c:v>0.1234149442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BB-4A02-9241-7284E12C2FC0}"/>
            </c:ext>
          </c:extLst>
        </c:ser>
        <c:ser>
          <c:idx val="14"/>
          <c:order val="9"/>
          <c:tx>
            <c:strRef>
              <c:f>feedin_new_car!$A$20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feedin_new_car!$K$4:$O$4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feedin_new_car!$K$20:$O$20</c:f>
              <c:numCache>
                <c:formatCode>0.000%</c:formatCode>
                <c:ptCount val="5"/>
                <c:pt idx="0">
                  <c:v>7.9843775199999995E-2</c:v>
                </c:pt>
                <c:pt idx="1">
                  <c:v>0.25182530730000002</c:v>
                </c:pt>
                <c:pt idx="2">
                  <c:v>0.36494067749999998</c:v>
                </c:pt>
                <c:pt idx="3">
                  <c:v>0.18450367749999999</c:v>
                </c:pt>
                <c:pt idx="4">
                  <c:v>0.1188865625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BB-4A02-9241-7284E12C2FC0}"/>
            </c:ext>
          </c:extLst>
        </c:ser>
        <c:ser>
          <c:idx val="15"/>
          <c:order val="10"/>
          <c:tx>
            <c:strRef>
              <c:f>feedin_new_car!$A$21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feedin_new_car!$K$4:$O$4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feedin_new_car!$K$21:$O$21</c:f>
              <c:numCache>
                <c:formatCode>0.000%</c:formatCode>
                <c:ptCount val="5"/>
                <c:pt idx="0">
                  <c:v>7.6921122199999997E-2</c:v>
                </c:pt>
                <c:pt idx="1">
                  <c:v>0.23232618420000001</c:v>
                </c:pt>
                <c:pt idx="2">
                  <c:v>0.3780494003</c:v>
                </c:pt>
                <c:pt idx="3">
                  <c:v>0.19305244969999999</c:v>
                </c:pt>
                <c:pt idx="4">
                  <c:v>0.1196508437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BB-4A02-9241-7284E12C2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510080"/>
        <c:axId val="72532352"/>
      </c:barChart>
      <c:catAx>
        <c:axId val="7251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2532352"/>
        <c:crosses val="autoZero"/>
        <c:auto val="1"/>
        <c:lblAlgn val="ctr"/>
        <c:lblOffset val="100"/>
        <c:noMultiLvlLbl val="0"/>
      </c:catAx>
      <c:valAx>
        <c:axId val="7253235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2510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719860017497965"/>
          <c:y val="6.4796587926509747E-2"/>
          <c:w val="8.6134733158355209E-2"/>
          <c:h val="0.8981846019247585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1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72832838044021"/>
          <c:y val="0.16869189738379478"/>
          <c:w val="0.82886763121551965"/>
          <c:h val="0.689535219580808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feedin_usedcar!$D$4</c:f>
              <c:strCache>
                <c:ptCount val="1"/>
                <c:pt idx="0">
                  <c:v>Petrol hybrid</c:v>
                </c:pt>
              </c:strCache>
            </c:strRef>
          </c:tx>
          <c:invertIfNegative val="0"/>
          <c:cat>
            <c:numRef>
              <c:f>feedin_new_car!$A$11:$A$21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feedin_usedcar!$D$11:$D$21</c:f>
              <c:numCache>
                <c:formatCode>0.000%</c:formatCode>
                <c:ptCount val="11"/>
                <c:pt idx="0">
                  <c:v>9.7081610000000003E-4</c:v>
                </c:pt>
                <c:pt idx="1">
                  <c:v>2.1531335E-3</c:v>
                </c:pt>
                <c:pt idx="2">
                  <c:v>2.2402406999999999E-3</c:v>
                </c:pt>
                <c:pt idx="3">
                  <c:v>2.8869446E-3</c:v>
                </c:pt>
                <c:pt idx="4">
                  <c:v>1.649298E-3</c:v>
                </c:pt>
                <c:pt idx="5">
                  <c:v>1.122971E-3</c:v>
                </c:pt>
                <c:pt idx="6">
                  <c:v>1.1199881E-3</c:v>
                </c:pt>
                <c:pt idx="7">
                  <c:v>1.7055436999999999E-3</c:v>
                </c:pt>
                <c:pt idx="8">
                  <c:v>2.8136966999999999E-3</c:v>
                </c:pt>
                <c:pt idx="9">
                  <c:v>3.7310256E-3</c:v>
                </c:pt>
                <c:pt idx="10">
                  <c:v>6.3457744999999999E-3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6-49DC-AA88-574F85663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76256"/>
        <c:axId val="198977792"/>
      </c:barChart>
      <c:catAx>
        <c:axId val="1989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8977792"/>
        <c:crosses val="autoZero"/>
        <c:auto val="1"/>
        <c:lblAlgn val="ctr"/>
        <c:lblOffset val="100"/>
        <c:tickLblSkip val="2"/>
        <c:noMultiLvlLbl val="0"/>
      </c:catAx>
      <c:valAx>
        <c:axId val="19897779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0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8976256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gap"/>
    <c:showDLblsOverMax val="0"/>
  </c:chart>
  <c:spPr>
    <a:solidFill>
      <a:srgbClr val="FFFFFF"/>
    </a:solidFill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 sz="1100"/>
              <a:t>The rest</a:t>
            </a:r>
          </a:p>
        </c:rich>
      </c:tx>
      <c:layout>
        <c:manualLayout>
          <c:xMode val="edge"/>
          <c:yMode val="edge"/>
          <c:x val="0.42053554939981685"/>
          <c:y val="1.73913043478260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863517060367473E-2"/>
          <c:y val="0.12283573928259023"/>
          <c:w val="0.84636348434285047"/>
          <c:h val="0.64226589067671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feedin_new_car!$E$4</c:f>
              <c:strCache>
                <c:ptCount val="1"/>
                <c:pt idx="0">
                  <c:v>Diesel hybrid</c:v>
                </c:pt>
              </c:strCache>
            </c:strRef>
          </c:tx>
          <c:invertIfNegative val="0"/>
          <c:cat>
            <c:numRef>
              <c:f>feedin_new_car!$A$11:$A$21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feedin_usedcar!$E$11:$E$21</c:f>
              <c:numCache>
                <c:formatCode>0.000%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9-42D2-9773-3B0B42DDF4F5}"/>
            </c:ext>
          </c:extLst>
        </c:ser>
        <c:ser>
          <c:idx val="1"/>
          <c:order val="1"/>
          <c:tx>
            <c:strRef>
              <c:f>feedin_usedcar!$F$4</c:f>
              <c:strCache>
                <c:ptCount val="1"/>
                <c:pt idx="0">
                  <c:v>LPG/CNG</c:v>
                </c:pt>
              </c:strCache>
            </c:strRef>
          </c:tx>
          <c:invertIfNegative val="0"/>
          <c:cat>
            <c:numRef>
              <c:f>feedin_new_car!$A$11:$A$21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feedin_usedcar!$F$11:$F$21</c:f>
              <c:numCache>
                <c:formatCode>0.000%</c:formatCode>
                <c:ptCount val="11"/>
                <c:pt idx="0">
                  <c:v>1.9812600000000001E-5</c:v>
                </c:pt>
                <c:pt idx="1">
                  <c:v>3.2623200000000003E-5</c:v>
                </c:pt>
                <c:pt idx="2">
                  <c:v>4.1795500000000003E-5</c:v>
                </c:pt>
                <c:pt idx="3">
                  <c:v>6.6366500000000002E-5</c:v>
                </c:pt>
                <c:pt idx="4">
                  <c:v>5.8382199999999998E-5</c:v>
                </c:pt>
                <c:pt idx="5">
                  <c:v>1.13431E-5</c:v>
                </c:pt>
                <c:pt idx="6">
                  <c:v>3.7332900000000003E-5</c:v>
                </c:pt>
                <c:pt idx="7">
                  <c:v>2.5647300000000001E-5</c:v>
                </c:pt>
                <c:pt idx="8">
                  <c:v>4.0630999999999998E-5</c:v>
                </c:pt>
                <c:pt idx="9">
                  <c:v>5.4184999999999997E-5</c:v>
                </c:pt>
                <c:pt idx="10">
                  <c:v>4.9137600000000002E-5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F9-42D2-9773-3B0B42DDF4F5}"/>
            </c:ext>
          </c:extLst>
        </c:ser>
        <c:ser>
          <c:idx val="2"/>
          <c:order val="2"/>
          <c:tx>
            <c:strRef>
              <c:f>feedin_new_car!$G$4</c:f>
              <c:strCache>
                <c:ptCount val="1"/>
                <c:pt idx="0">
                  <c:v>Petrol plug-in</c:v>
                </c:pt>
              </c:strCache>
            </c:strRef>
          </c:tx>
          <c:invertIfNegative val="0"/>
          <c:cat>
            <c:numRef>
              <c:f>feedin_new_car!$A$11:$A$21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feedin_usedcar!$G$11:$G$21</c:f>
              <c:numCache>
                <c:formatCode>0.000%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1.5481400000000001E-5</c:v>
                </c:pt>
                <c:pt idx="10">
                  <c:v>9.1255599999999994E-5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F9-42D2-9773-3B0B42DDF4F5}"/>
            </c:ext>
          </c:extLst>
        </c:ser>
        <c:ser>
          <c:idx val="3"/>
          <c:order val="3"/>
          <c:tx>
            <c:strRef>
              <c:f>feedin_new_car!$H$4</c:f>
              <c:strCache>
                <c:ptCount val="1"/>
                <c:pt idx="0">
                  <c:v>Diesel plug-in</c:v>
                </c:pt>
              </c:strCache>
            </c:strRef>
          </c:tx>
          <c:invertIfNegative val="0"/>
          <c:cat>
            <c:numRef>
              <c:f>feedin_new_car!$A$11:$A$21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feedin_usedcar!$H$11:$H$21</c:f>
              <c:numCache>
                <c:formatCode>0.000%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F9-42D2-9773-3B0B42DDF4F5}"/>
            </c:ext>
          </c:extLst>
        </c:ser>
        <c:ser>
          <c:idx val="4"/>
          <c:order val="4"/>
          <c:tx>
            <c:strRef>
              <c:f>feedin_new_car!$I$4</c:f>
              <c:strCache>
                <c:ptCount val="1"/>
                <c:pt idx="0">
                  <c:v>Electric</c:v>
                </c:pt>
              </c:strCache>
            </c:strRef>
          </c:tx>
          <c:invertIfNegative val="0"/>
          <c:cat>
            <c:numRef>
              <c:f>feedin_new_car!$A$11:$A$21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feedin_usedcar!$I$11:$I$21</c:f>
              <c:numCache>
                <c:formatCode>0.000%</c:formatCode>
                <c:ptCount val="11"/>
                <c:pt idx="0">
                  <c:v>0</c:v>
                </c:pt>
                <c:pt idx="1">
                  <c:v>8.1558086000000006E-6</c:v>
                </c:pt>
                <c:pt idx="2">
                  <c:v>8.3591072E-6</c:v>
                </c:pt>
                <c:pt idx="3">
                  <c:v>1.10611E-5</c:v>
                </c:pt>
                <c:pt idx="4">
                  <c:v>0</c:v>
                </c:pt>
                <c:pt idx="5">
                  <c:v>1.13431E-5</c:v>
                </c:pt>
                <c:pt idx="6">
                  <c:v>1.24443E-5</c:v>
                </c:pt>
                <c:pt idx="7">
                  <c:v>6.4118199999999999E-5</c:v>
                </c:pt>
                <c:pt idx="8">
                  <c:v>2.2347050000000001E-4</c:v>
                </c:pt>
                <c:pt idx="9">
                  <c:v>5.4185020000000004E-4</c:v>
                </c:pt>
                <c:pt idx="10">
                  <c:v>1.3547947999999999E-3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F9-42D2-9773-3B0B42DDF4F5}"/>
            </c:ext>
          </c:extLst>
        </c:ser>
        <c:ser>
          <c:idx val="5"/>
          <c:order val="5"/>
          <c:tx>
            <c:strRef>
              <c:f>feedin_new_car!$J$4</c:f>
              <c:strCache>
                <c:ptCount val="1"/>
                <c:pt idx="0">
                  <c:v>Hydrogen/other</c:v>
                </c:pt>
              </c:strCache>
            </c:strRef>
          </c:tx>
          <c:invertIfNegative val="0"/>
          <c:cat>
            <c:numRef>
              <c:f>feedin_new_car!$A$11:$A$21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feedin_new_car!$J$11:$J$21</c:f>
              <c:numCache>
                <c:formatCode>0.000%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F9-42D2-9773-3B0B42DDF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013888"/>
        <c:axId val="199015424"/>
      </c:barChart>
      <c:catAx>
        <c:axId val="19901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9015424"/>
        <c:crosses val="autoZero"/>
        <c:auto val="1"/>
        <c:lblAlgn val="ctr"/>
        <c:lblOffset val="100"/>
        <c:tickLblSkip val="2"/>
        <c:noMultiLvlLbl val="0"/>
      </c:catAx>
      <c:valAx>
        <c:axId val="19901542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0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9013888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8.879301444660137E-2"/>
          <c:y val="0.87440100422229861"/>
          <c:w val="0.82980085938011539"/>
          <c:h val="0.1140047928791510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NZ" sz="1050"/>
              <a:t>Petrol hybrid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703018372703487"/>
          <c:y val="0.11075240594925639"/>
          <c:w val="0.7222351268591426"/>
          <c:h val="0.77326771653543613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feedin_usedcar!$A$11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cat>
            <c:strRef>
              <c:f>feedin_usedcar!$U$4:$Y$4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feedin_usedcar!$U$11:$Y$11</c:f>
              <c:numCache>
                <c:formatCode>0.000%</c:formatCode>
                <c:ptCount val="5"/>
                <c:pt idx="0">
                  <c:v>4.7619047599999999E-2</c:v>
                </c:pt>
                <c:pt idx="1">
                  <c:v>0.93877551020000005</c:v>
                </c:pt>
                <c:pt idx="2">
                  <c:v>0</c:v>
                </c:pt>
                <c:pt idx="3">
                  <c:v>6.8027210999999999E-3</c:v>
                </c:pt>
                <c:pt idx="4">
                  <c:v>6.8027210999999999E-3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3-4BF5-8FCC-577807B20B37}"/>
            </c:ext>
          </c:extLst>
        </c:ser>
        <c:ser>
          <c:idx val="6"/>
          <c:order val="1"/>
          <c:tx>
            <c:strRef>
              <c:f>feedin_usedcar!$A$12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cat>
            <c:strRef>
              <c:f>feedin_usedcar!$U$4:$Y$4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feedin_usedcar!$U$12:$Y$12</c:f>
              <c:numCache>
                <c:formatCode>0.000%</c:formatCode>
                <c:ptCount val="5"/>
                <c:pt idx="0">
                  <c:v>2.2727272699999999E-2</c:v>
                </c:pt>
                <c:pt idx="1">
                  <c:v>0.90909090910000001</c:v>
                </c:pt>
                <c:pt idx="2">
                  <c:v>0</c:v>
                </c:pt>
                <c:pt idx="3">
                  <c:v>4.16666667E-2</c:v>
                </c:pt>
                <c:pt idx="4">
                  <c:v>2.65151515E-2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33-4BF5-8FCC-577807B20B37}"/>
            </c:ext>
          </c:extLst>
        </c:ser>
        <c:ser>
          <c:idx val="7"/>
          <c:order val="2"/>
          <c:tx>
            <c:strRef>
              <c:f>feedin_usedcar!$A$13</c:f>
              <c:strCache>
                <c:ptCount val="1"/>
                <c:pt idx="0">
                  <c:v>2007</c:v>
                </c:pt>
              </c:strCache>
            </c:strRef>
          </c:tx>
          <c:invertIfNegative val="0"/>
          <c:cat>
            <c:strRef>
              <c:f>feedin_usedcar!$U$4:$Y$4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feedin_usedcar!$U$13:$Y$13</c:f>
              <c:numCache>
                <c:formatCode>0.000%</c:formatCode>
                <c:ptCount val="5"/>
                <c:pt idx="0">
                  <c:v>2.2388059700000001E-2</c:v>
                </c:pt>
                <c:pt idx="1">
                  <c:v>0.88059701489999997</c:v>
                </c:pt>
                <c:pt idx="2">
                  <c:v>0</c:v>
                </c:pt>
                <c:pt idx="3">
                  <c:v>5.2238805999999999E-2</c:v>
                </c:pt>
                <c:pt idx="4">
                  <c:v>4.4776119400000002E-2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33-4BF5-8FCC-577807B20B37}"/>
            </c:ext>
          </c:extLst>
        </c:ser>
        <c:ser>
          <c:idx val="8"/>
          <c:order val="3"/>
          <c:tx>
            <c:strRef>
              <c:f>feedin_usedcar!$A$14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cat>
            <c:strRef>
              <c:f>feedin_usedcar!$U$4:$Y$4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feedin_usedcar!$U$14:$Y$14</c:f>
              <c:numCache>
                <c:formatCode>0.000%</c:formatCode>
                <c:ptCount val="5"/>
                <c:pt idx="0">
                  <c:v>1.9157088100000001E-2</c:v>
                </c:pt>
                <c:pt idx="1">
                  <c:v>0.85057471259999995</c:v>
                </c:pt>
                <c:pt idx="2">
                  <c:v>0</c:v>
                </c:pt>
                <c:pt idx="3">
                  <c:v>6.1302681999999997E-2</c:v>
                </c:pt>
                <c:pt idx="4">
                  <c:v>6.8965517200000007E-2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33-4BF5-8FCC-577807B20B37}"/>
            </c:ext>
          </c:extLst>
        </c:ser>
        <c:ser>
          <c:idx val="9"/>
          <c:order val="4"/>
          <c:tx>
            <c:strRef>
              <c:f>feedin_usedcar!$A$15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feedin_usedcar!$U$4:$Y$4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feedin_usedcar!$U$15:$Y$15</c:f>
              <c:numCache>
                <c:formatCode>0.000%</c:formatCode>
                <c:ptCount val="5"/>
                <c:pt idx="0">
                  <c:v>6.1946902700000001E-2</c:v>
                </c:pt>
                <c:pt idx="1">
                  <c:v>0.87610619469999995</c:v>
                </c:pt>
                <c:pt idx="2">
                  <c:v>0</c:v>
                </c:pt>
                <c:pt idx="3">
                  <c:v>4.4247787599999998E-2</c:v>
                </c:pt>
                <c:pt idx="4">
                  <c:v>1.7699115000000001E-2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33-4BF5-8FCC-577807B20B37}"/>
            </c:ext>
          </c:extLst>
        </c:ser>
        <c:ser>
          <c:idx val="10"/>
          <c:order val="5"/>
          <c:tx>
            <c:strRef>
              <c:f>feedin_usedcar!$A$16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feedin_usedcar!$U$4:$Y$4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feedin_usedcar!$U$16:$Y$16</c:f>
              <c:numCache>
                <c:formatCode>0.000%</c:formatCode>
                <c:ptCount val="5"/>
                <c:pt idx="0">
                  <c:v>0.101010101</c:v>
                </c:pt>
                <c:pt idx="1">
                  <c:v>0.78787878789999999</c:v>
                </c:pt>
                <c:pt idx="2">
                  <c:v>0</c:v>
                </c:pt>
                <c:pt idx="3">
                  <c:v>9.0909090900000003E-2</c:v>
                </c:pt>
                <c:pt idx="4">
                  <c:v>2.02020202E-2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33-4BF5-8FCC-577807B20B37}"/>
            </c:ext>
          </c:extLst>
        </c:ser>
        <c:ser>
          <c:idx val="11"/>
          <c:order val="6"/>
          <c:tx>
            <c:strRef>
              <c:f>feedin_usedcar!$A$17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feedin_usedcar!$U$4:$Y$4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feedin_usedcar!$U$17:$Y$17</c:f>
              <c:numCache>
                <c:formatCode>0.000%</c:formatCode>
                <c:ptCount val="5"/>
                <c:pt idx="0">
                  <c:v>0.1333333333</c:v>
                </c:pt>
                <c:pt idx="1">
                  <c:v>0.73333333329999995</c:v>
                </c:pt>
                <c:pt idx="2">
                  <c:v>4.4444444399999998E-2</c:v>
                </c:pt>
                <c:pt idx="3">
                  <c:v>6.6666666700000002E-2</c:v>
                </c:pt>
                <c:pt idx="4">
                  <c:v>2.2222222199999999E-2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33-4BF5-8FCC-577807B20B37}"/>
            </c:ext>
          </c:extLst>
        </c:ser>
        <c:ser>
          <c:idx val="12"/>
          <c:order val="7"/>
          <c:tx>
            <c:strRef>
              <c:f>feedin_usedcar!$A$18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feedin_usedcar!$U$4:$Y$4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feedin_usedcar!$U$18:$Y$18</c:f>
              <c:numCache>
                <c:formatCode>0.000%</c:formatCode>
                <c:ptCount val="5"/>
                <c:pt idx="0">
                  <c:v>5.2631578900000003E-2</c:v>
                </c:pt>
                <c:pt idx="1">
                  <c:v>0.62406015039999996</c:v>
                </c:pt>
                <c:pt idx="2">
                  <c:v>7.5187969899999998E-2</c:v>
                </c:pt>
                <c:pt idx="3">
                  <c:v>0.16541353380000001</c:v>
                </c:pt>
                <c:pt idx="4">
                  <c:v>8.2706766900000006E-2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B33-4BF5-8FCC-577807B20B37}"/>
            </c:ext>
          </c:extLst>
        </c:ser>
        <c:ser>
          <c:idx val="13"/>
          <c:order val="8"/>
          <c:tx>
            <c:strRef>
              <c:f>feedin_usedcar!$A$19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feedin_usedcar!$U$4:$Y$4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feedin_usedcar!$U$19:$Y$19</c:f>
              <c:numCache>
                <c:formatCode>0.000%</c:formatCode>
                <c:ptCount val="5"/>
                <c:pt idx="0">
                  <c:v>0.14079422380000001</c:v>
                </c:pt>
                <c:pt idx="1">
                  <c:v>0.64259927800000005</c:v>
                </c:pt>
                <c:pt idx="2">
                  <c:v>4.69314079E-2</c:v>
                </c:pt>
                <c:pt idx="3">
                  <c:v>0.1119133574</c:v>
                </c:pt>
                <c:pt idx="4">
                  <c:v>5.7761732900000001E-2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B33-4BF5-8FCC-577807B20B37}"/>
            </c:ext>
          </c:extLst>
        </c:ser>
        <c:ser>
          <c:idx val="14"/>
          <c:order val="9"/>
          <c:tx>
            <c:strRef>
              <c:f>feedin_usedcar!$A$20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feedin_usedcar!$U$4:$Y$4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feedin_usedcar!$U$20:$Y$20</c:f>
              <c:numCache>
                <c:formatCode>0.000%</c:formatCode>
                <c:ptCount val="5"/>
                <c:pt idx="0">
                  <c:v>9.7510373400000003E-2</c:v>
                </c:pt>
                <c:pt idx="1">
                  <c:v>0.62240663900000004</c:v>
                </c:pt>
                <c:pt idx="2">
                  <c:v>0.14730290460000001</c:v>
                </c:pt>
                <c:pt idx="3">
                  <c:v>9.1286307100000005E-2</c:v>
                </c:pt>
                <c:pt idx="4">
                  <c:v>4.1493775900000002E-2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B33-4BF5-8FCC-577807B20B37}"/>
            </c:ext>
          </c:extLst>
        </c:ser>
        <c:ser>
          <c:idx val="15"/>
          <c:order val="10"/>
          <c:tx>
            <c:strRef>
              <c:f>feedin_usedcar!$A$21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feedin_usedcar!$U$4:$Y$4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feedin_usedcar!$U$21:$Y$21</c:f>
              <c:numCache>
                <c:formatCode>0.000%</c:formatCode>
                <c:ptCount val="5"/>
                <c:pt idx="0">
                  <c:v>0.11172566370000001</c:v>
                </c:pt>
                <c:pt idx="1">
                  <c:v>0.45353982300000001</c:v>
                </c:pt>
                <c:pt idx="2">
                  <c:v>0.2798672566</c:v>
                </c:pt>
                <c:pt idx="3">
                  <c:v>8.7389380500000002E-2</c:v>
                </c:pt>
                <c:pt idx="4">
                  <c:v>6.74778761E-2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B33-4BF5-8FCC-577807B20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654400"/>
        <c:axId val="199664384"/>
      </c:barChart>
      <c:catAx>
        <c:axId val="1996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9664384"/>
        <c:crosses val="autoZero"/>
        <c:auto val="1"/>
        <c:lblAlgn val="ctr"/>
        <c:lblOffset val="100"/>
        <c:noMultiLvlLbl val="0"/>
      </c:catAx>
      <c:valAx>
        <c:axId val="199664384"/>
        <c:scaling>
          <c:orientation val="minMax"/>
          <c:max val="1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9654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719860017497965"/>
          <c:y val="0.151572615923009"/>
          <c:w val="8.6134733158355209E-2"/>
          <c:h val="0.8071321813939915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 sz="1050"/>
              <a:t>Diesel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294663167104112"/>
          <c:y val="0.13390055409740512"/>
          <c:w val="0.73631867891513569"/>
          <c:h val="0.6642322834645676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feedin_usedcar!$A$11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cat>
            <c:multiLvlStrRef>
              <c:f>feedin_usedcar!$P$3:$T$4</c:f>
              <c:multiLvlStrCache>
                <c:ptCount val="5"/>
                <c:lvl>
                  <c:pt idx="0">
                    <c:v>Diesel &lt;1350</c:v>
                  </c:pt>
                  <c:pt idx="1">
                    <c:v>Diesel &lt;1600</c:v>
                  </c:pt>
                  <c:pt idx="2">
                    <c:v>Diesel &lt;2000</c:v>
                  </c:pt>
                  <c:pt idx="3">
                    <c:v>Diesel &lt;3000</c:v>
                  </c:pt>
                  <c:pt idx="4">
                    <c:v>Diesel 3000+</c:v>
                  </c:pt>
                </c:lvl>
                <c:lvl>
                  <c:pt idx="0">
                    <c:v>Diesel</c:v>
                  </c:pt>
                </c:lvl>
              </c:multiLvlStrCache>
            </c:multiLvlStrRef>
          </c:cat>
          <c:val>
            <c:numRef>
              <c:f>feedin_usedcar!$P$11:$T$11</c:f>
              <c:numCache>
                <c:formatCode>0.000%</c:formatCode>
                <c:ptCount val="5"/>
                <c:pt idx="0">
                  <c:v>2.0941309999999999E-4</c:v>
                </c:pt>
                <c:pt idx="1">
                  <c:v>4.7117950000000002E-4</c:v>
                </c:pt>
                <c:pt idx="2">
                  <c:v>2.8951363800000001E-2</c:v>
                </c:pt>
                <c:pt idx="3">
                  <c:v>0.71336579239999998</c:v>
                </c:pt>
                <c:pt idx="4">
                  <c:v>0.25700225119999998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A-41CD-B27B-4329A0A72536}"/>
            </c:ext>
          </c:extLst>
        </c:ser>
        <c:ser>
          <c:idx val="6"/>
          <c:order val="1"/>
          <c:tx>
            <c:strRef>
              <c:f>feedin_usedcar!$A$12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cat>
            <c:multiLvlStrRef>
              <c:f>feedin_usedcar!$P$3:$T$4</c:f>
              <c:multiLvlStrCache>
                <c:ptCount val="5"/>
                <c:lvl>
                  <c:pt idx="0">
                    <c:v>Diesel &lt;1350</c:v>
                  </c:pt>
                  <c:pt idx="1">
                    <c:v>Diesel &lt;1600</c:v>
                  </c:pt>
                  <c:pt idx="2">
                    <c:v>Diesel &lt;2000</c:v>
                  </c:pt>
                  <c:pt idx="3">
                    <c:v>Diesel &lt;3000</c:v>
                  </c:pt>
                  <c:pt idx="4">
                    <c:v>Diesel 3000+</c:v>
                  </c:pt>
                </c:lvl>
                <c:lvl>
                  <c:pt idx="0">
                    <c:v>Diesel</c:v>
                  </c:pt>
                </c:lvl>
              </c:multiLvlStrCache>
            </c:multiLvlStrRef>
          </c:cat>
          <c:val>
            <c:numRef>
              <c:f>feedin_usedcar!$P$12:$T$12</c:f>
              <c:numCache>
                <c:formatCode>0.000%</c:formatCode>
                <c:ptCount val="5"/>
                <c:pt idx="0">
                  <c:v>5.6529110000000003E-4</c:v>
                </c:pt>
                <c:pt idx="1">
                  <c:v>1.0363671000000001E-3</c:v>
                </c:pt>
                <c:pt idx="2">
                  <c:v>2.9112492899999998E-2</c:v>
                </c:pt>
                <c:pt idx="3">
                  <c:v>0.69511965330000003</c:v>
                </c:pt>
                <c:pt idx="4">
                  <c:v>0.2741661956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CA-41CD-B27B-4329A0A72536}"/>
            </c:ext>
          </c:extLst>
        </c:ser>
        <c:ser>
          <c:idx val="7"/>
          <c:order val="2"/>
          <c:tx>
            <c:strRef>
              <c:f>feedin_usedcar!$A$13</c:f>
              <c:strCache>
                <c:ptCount val="1"/>
                <c:pt idx="0">
                  <c:v>2007</c:v>
                </c:pt>
              </c:strCache>
            </c:strRef>
          </c:tx>
          <c:invertIfNegative val="0"/>
          <c:cat>
            <c:multiLvlStrRef>
              <c:f>feedin_usedcar!$P$3:$T$4</c:f>
              <c:multiLvlStrCache>
                <c:ptCount val="5"/>
                <c:lvl>
                  <c:pt idx="0">
                    <c:v>Diesel &lt;1350</c:v>
                  </c:pt>
                  <c:pt idx="1">
                    <c:v>Diesel &lt;1600</c:v>
                  </c:pt>
                  <c:pt idx="2">
                    <c:v>Diesel &lt;2000</c:v>
                  </c:pt>
                  <c:pt idx="3">
                    <c:v>Diesel &lt;3000</c:v>
                  </c:pt>
                  <c:pt idx="4">
                    <c:v>Diesel 3000+</c:v>
                  </c:pt>
                </c:lvl>
                <c:lvl>
                  <c:pt idx="0">
                    <c:v>Diesel</c:v>
                  </c:pt>
                </c:lvl>
              </c:multiLvlStrCache>
            </c:multiLvlStrRef>
          </c:cat>
          <c:val>
            <c:numRef>
              <c:f>feedin_usedcar!$P$13:$T$13</c:f>
              <c:numCache>
                <c:formatCode>0.000%</c:formatCode>
                <c:ptCount val="5"/>
                <c:pt idx="0">
                  <c:v>2.6585139999999997E-4</c:v>
                </c:pt>
                <c:pt idx="1">
                  <c:v>9.3047989999999999E-4</c:v>
                </c:pt>
                <c:pt idx="2">
                  <c:v>2.1401036799999999E-2</c:v>
                </c:pt>
                <c:pt idx="3">
                  <c:v>0.75674597899999996</c:v>
                </c:pt>
                <c:pt idx="4">
                  <c:v>0.2206566529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CA-41CD-B27B-4329A0A72536}"/>
            </c:ext>
          </c:extLst>
        </c:ser>
        <c:ser>
          <c:idx val="8"/>
          <c:order val="3"/>
          <c:tx>
            <c:strRef>
              <c:f>feedin_usedcar!$A$14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cat>
            <c:multiLvlStrRef>
              <c:f>feedin_usedcar!$P$3:$T$4</c:f>
              <c:multiLvlStrCache>
                <c:ptCount val="5"/>
                <c:lvl>
                  <c:pt idx="0">
                    <c:v>Diesel &lt;1350</c:v>
                  </c:pt>
                  <c:pt idx="1">
                    <c:v>Diesel &lt;1600</c:v>
                  </c:pt>
                  <c:pt idx="2">
                    <c:v>Diesel &lt;2000</c:v>
                  </c:pt>
                  <c:pt idx="3">
                    <c:v>Diesel &lt;3000</c:v>
                  </c:pt>
                  <c:pt idx="4">
                    <c:v>Diesel 3000+</c:v>
                  </c:pt>
                </c:lvl>
                <c:lvl>
                  <c:pt idx="0">
                    <c:v>Diesel</c:v>
                  </c:pt>
                </c:lvl>
              </c:multiLvlStrCache>
            </c:multiLvlStrRef>
          </c:cat>
          <c:val>
            <c:numRef>
              <c:f>feedin_usedcar!$P$14:$T$14</c:f>
              <c:numCache>
                <c:formatCode>0.000%</c:formatCode>
                <c:ptCount val="5"/>
                <c:pt idx="0">
                  <c:v>7.1556349999999996E-4</c:v>
                </c:pt>
                <c:pt idx="1">
                  <c:v>2.1466904999999999E-3</c:v>
                </c:pt>
                <c:pt idx="2">
                  <c:v>3.68515206E-2</c:v>
                </c:pt>
                <c:pt idx="3">
                  <c:v>0.75134168160000003</c:v>
                </c:pt>
                <c:pt idx="4">
                  <c:v>0.20894454379999999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CA-41CD-B27B-4329A0A72536}"/>
            </c:ext>
          </c:extLst>
        </c:ser>
        <c:ser>
          <c:idx val="9"/>
          <c:order val="4"/>
          <c:tx>
            <c:strRef>
              <c:f>feedin_usedcar!$A$15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multiLvlStrRef>
              <c:f>feedin_usedcar!$P$3:$T$4</c:f>
              <c:multiLvlStrCache>
                <c:ptCount val="5"/>
                <c:lvl>
                  <c:pt idx="0">
                    <c:v>Diesel &lt;1350</c:v>
                  </c:pt>
                  <c:pt idx="1">
                    <c:v>Diesel &lt;1600</c:v>
                  </c:pt>
                  <c:pt idx="2">
                    <c:v>Diesel &lt;2000</c:v>
                  </c:pt>
                  <c:pt idx="3">
                    <c:v>Diesel &lt;3000</c:v>
                  </c:pt>
                  <c:pt idx="4">
                    <c:v>Diesel 3000+</c:v>
                  </c:pt>
                </c:lvl>
                <c:lvl>
                  <c:pt idx="0">
                    <c:v>Diesel</c:v>
                  </c:pt>
                </c:lvl>
              </c:multiLvlStrCache>
            </c:multiLvlStrRef>
          </c:cat>
          <c:val>
            <c:numRef>
              <c:f>feedin_usedcar!$P$15:$T$15</c:f>
              <c:numCache>
                <c:formatCode>0.000%</c:formatCode>
                <c:ptCount val="5"/>
                <c:pt idx="0">
                  <c:v>3.7359899999999998E-3</c:v>
                </c:pt>
                <c:pt idx="1">
                  <c:v>1.24533001E-2</c:v>
                </c:pt>
                <c:pt idx="2">
                  <c:v>0.10958904110000001</c:v>
                </c:pt>
                <c:pt idx="3">
                  <c:v>0.65504358659999995</c:v>
                </c:pt>
                <c:pt idx="4">
                  <c:v>0.21917808220000001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CA-41CD-B27B-4329A0A72536}"/>
            </c:ext>
          </c:extLst>
        </c:ser>
        <c:ser>
          <c:idx val="10"/>
          <c:order val="5"/>
          <c:tx>
            <c:strRef>
              <c:f>feedin_usedcar!$A$16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multiLvlStrRef>
              <c:f>feedin_usedcar!$P$3:$T$4</c:f>
              <c:multiLvlStrCache>
                <c:ptCount val="5"/>
                <c:lvl>
                  <c:pt idx="0">
                    <c:v>Diesel &lt;1350</c:v>
                  </c:pt>
                  <c:pt idx="1">
                    <c:v>Diesel &lt;1600</c:v>
                  </c:pt>
                  <c:pt idx="2">
                    <c:v>Diesel &lt;2000</c:v>
                  </c:pt>
                  <c:pt idx="3">
                    <c:v>Diesel &lt;3000</c:v>
                  </c:pt>
                  <c:pt idx="4">
                    <c:v>Diesel 3000+</c:v>
                  </c:pt>
                </c:lvl>
                <c:lvl>
                  <c:pt idx="0">
                    <c:v>Diesel</c:v>
                  </c:pt>
                </c:lvl>
              </c:multiLvlStrCache>
            </c:multiLvlStrRef>
          </c:cat>
          <c:val>
            <c:numRef>
              <c:f>feedin_usedcar!$P$16:$T$16</c:f>
              <c:numCache>
                <c:formatCode>0.000%</c:formatCode>
                <c:ptCount val="5"/>
                <c:pt idx="0">
                  <c:v>0</c:v>
                </c:pt>
                <c:pt idx="1">
                  <c:v>1.54639175E-2</c:v>
                </c:pt>
                <c:pt idx="2">
                  <c:v>0.25</c:v>
                </c:pt>
                <c:pt idx="3">
                  <c:v>0.60051546389999999</c:v>
                </c:pt>
                <c:pt idx="4">
                  <c:v>0.1340206186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CA-41CD-B27B-4329A0A72536}"/>
            </c:ext>
          </c:extLst>
        </c:ser>
        <c:ser>
          <c:idx val="11"/>
          <c:order val="6"/>
          <c:tx>
            <c:strRef>
              <c:f>feedin_usedcar!$A$17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multiLvlStrRef>
              <c:f>feedin_usedcar!$P$3:$T$4</c:f>
              <c:multiLvlStrCache>
                <c:ptCount val="5"/>
                <c:lvl>
                  <c:pt idx="0">
                    <c:v>Diesel &lt;1350</c:v>
                  </c:pt>
                  <c:pt idx="1">
                    <c:v>Diesel &lt;1600</c:v>
                  </c:pt>
                  <c:pt idx="2">
                    <c:v>Diesel &lt;2000</c:v>
                  </c:pt>
                  <c:pt idx="3">
                    <c:v>Diesel &lt;3000</c:v>
                  </c:pt>
                  <c:pt idx="4">
                    <c:v>Diesel 3000+</c:v>
                  </c:pt>
                </c:lvl>
                <c:lvl>
                  <c:pt idx="0">
                    <c:v>Diesel</c:v>
                  </c:pt>
                </c:lvl>
              </c:multiLvlStrCache>
            </c:multiLvlStrRef>
          </c:cat>
          <c:val>
            <c:numRef>
              <c:f>feedin_usedcar!$P$17:$T$17</c:f>
              <c:numCache>
                <c:formatCode>0.000%</c:formatCode>
                <c:ptCount val="5"/>
                <c:pt idx="0">
                  <c:v>4.1608877000000001E-3</c:v>
                </c:pt>
                <c:pt idx="1">
                  <c:v>2.6352288500000001E-2</c:v>
                </c:pt>
                <c:pt idx="2">
                  <c:v>0.19278779469999999</c:v>
                </c:pt>
                <c:pt idx="3">
                  <c:v>0.66574202500000002</c:v>
                </c:pt>
                <c:pt idx="4">
                  <c:v>0.1109570042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CA-41CD-B27B-4329A0A72536}"/>
            </c:ext>
          </c:extLst>
        </c:ser>
        <c:ser>
          <c:idx val="12"/>
          <c:order val="7"/>
          <c:tx>
            <c:strRef>
              <c:f>feedin_usedcar!$A$18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multiLvlStrRef>
              <c:f>feedin_usedcar!$P$3:$T$4</c:f>
              <c:multiLvlStrCache>
                <c:ptCount val="5"/>
                <c:lvl>
                  <c:pt idx="0">
                    <c:v>Diesel &lt;1350</c:v>
                  </c:pt>
                  <c:pt idx="1">
                    <c:v>Diesel &lt;1600</c:v>
                  </c:pt>
                  <c:pt idx="2">
                    <c:v>Diesel &lt;2000</c:v>
                  </c:pt>
                  <c:pt idx="3">
                    <c:v>Diesel &lt;3000</c:v>
                  </c:pt>
                  <c:pt idx="4">
                    <c:v>Diesel 3000+</c:v>
                  </c:pt>
                </c:lvl>
                <c:lvl>
                  <c:pt idx="0">
                    <c:v>Diesel</c:v>
                  </c:pt>
                </c:lvl>
              </c:multiLvlStrCache>
            </c:multiLvlStrRef>
          </c:cat>
          <c:val>
            <c:numRef>
              <c:f>feedin_usedcar!$P$18:$T$18</c:f>
              <c:numCache>
                <c:formatCode>0.000%</c:formatCode>
                <c:ptCount val="5"/>
                <c:pt idx="0">
                  <c:v>1.3003901E-3</c:v>
                </c:pt>
                <c:pt idx="1">
                  <c:v>1.49544863E-2</c:v>
                </c:pt>
                <c:pt idx="2">
                  <c:v>0.1644993498</c:v>
                </c:pt>
                <c:pt idx="3">
                  <c:v>0.71326397919999995</c:v>
                </c:pt>
                <c:pt idx="4">
                  <c:v>0.1059817945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CA-41CD-B27B-4329A0A72536}"/>
            </c:ext>
          </c:extLst>
        </c:ser>
        <c:ser>
          <c:idx val="13"/>
          <c:order val="8"/>
          <c:tx>
            <c:strRef>
              <c:f>feedin_usedcar!$A$19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multiLvlStrRef>
              <c:f>feedin_usedcar!$P$3:$T$4</c:f>
              <c:multiLvlStrCache>
                <c:ptCount val="5"/>
                <c:lvl>
                  <c:pt idx="0">
                    <c:v>Diesel &lt;1350</c:v>
                  </c:pt>
                  <c:pt idx="1">
                    <c:v>Diesel &lt;1600</c:v>
                  </c:pt>
                  <c:pt idx="2">
                    <c:v>Diesel &lt;2000</c:v>
                  </c:pt>
                  <c:pt idx="3">
                    <c:v>Diesel &lt;3000</c:v>
                  </c:pt>
                  <c:pt idx="4">
                    <c:v>Diesel 3000+</c:v>
                  </c:pt>
                </c:lvl>
                <c:lvl>
                  <c:pt idx="0">
                    <c:v>Diesel</c:v>
                  </c:pt>
                </c:lvl>
              </c:multiLvlStrCache>
            </c:multiLvlStrRef>
          </c:cat>
          <c:val>
            <c:numRef>
              <c:f>feedin_usedcar!$P$19:$T$19</c:f>
              <c:numCache>
                <c:formatCode>0.000%</c:formatCode>
                <c:ptCount val="5"/>
                <c:pt idx="0">
                  <c:v>1.4858841000000001E-3</c:v>
                </c:pt>
                <c:pt idx="1">
                  <c:v>1.53541357E-2</c:v>
                </c:pt>
                <c:pt idx="2">
                  <c:v>0.13967310550000001</c:v>
                </c:pt>
                <c:pt idx="3">
                  <c:v>0.73303615649999998</c:v>
                </c:pt>
                <c:pt idx="4">
                  <c:v>0.11045071820000001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9CA-41CD-B27B-4329A0A72536}"/>
            </c:ext>
          </c:extLst>
        </c:ser>
        <c:ser>
          <c:idx val="14"/>
          <c:order val="9"/>
          <c:tx>
            <c:strRef>
              <c:f>feedin_usedcar!$A$20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multiLvlStrRef>
              <c:f>feedin_usedcar!$P$3:$T$4</c:f>
              <c:multiLvlStrCache>
                <c:ptCount val="5"/>
                <c:lvl>
                  <c:pt idx="0">
                    <c:v>Diesel &lt;1350</c:v>
                  </c:pt>
                  <c:pt idx="1">
                    <c:v>Diesel &lt;1600</c:v>
                  </c:pt>
                  <c:pt idx="2">
                    <c:v>Diesel &lt;2000</c:v>
                  </c:pt>
                  <c:pt idx="3">
                    <c:v>Diesel &lt;3000</c:v>
                  </c:pt>
                  <c:pt idx="4">
                    <c:v>Diesel 3000+</c:v>
                  </c:pt>
                </c:lvl>
                <c:lvl>
                  <c:pt idx="0">
                    <c:v>Diesel</c:v>
                  </c:pt>
                </c:lvl>
              </c:multiLvlStrCache>
            </c:multiLvlStrRef>
          </c:cat>
          <c:val>
            <c:numRef>
              <c:f>feedin_usedcar!$P$20:$T$20</c:f>
              <c:numCache>
                <c:formatCode>0.000%</c:formatCode>
                <c:ptCount val="5"/>
                <c:pt idx="0">
                  <c:v>3.1496063000000002E-3</c:v>
                </c:pt>
                <c:pt idx="1">
                  <c:v>1.3648294E-2</c:v>
                </c:pt>
                <c:pt idx="2">
                  <c:v>0.15328083989999999</c:v>
                </c:pt>
                <c:pt idx="3">
                  <c:v>0.71286089239999995</c:v>
                </c:pt>
                <c:pt idx="4">
                  <c:v>0.1170603675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9CA-41CD-B27B-4329A0A72536}"/>
            </c:ext>
          </c:extLst>
        </c:ser>
        <c:ser>
          <c:idx val="15"/>
          <c:order val="10"/>
          <c:tx>
            <c:strRef>
              <c:f>feedin_usedcar!$A$21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multiLvlStrRef>
              <c:f>feedin_usedcar!$P$3:$T$4</c:f>
              <c:multiLvlStrCache>
                <c:ptCount val="5"/>
                <c:lvl>
                  <c:pt idx="0">
                    <c:v>Diesel &lt;1350</c:v>
                  </c:pt>
                  <c:pt idx="1">
                    <c:v>Diesel &lt;1600</c:v>
                  </c:pt>
                  <c:pt idx="2">
                    <c:v>Diesel &lt;2000</c:v>
                  </c:pt>
                  <c:pt idx="3">
                    <c:v>Diesel &lt;3000</c:v>
                  </c:pt>
                  <c:pt idx="4">
                    <c:v>Diesel 3000+</c:v>
                  </c:pt>
                </c:lvl>
                <c:lvl>
                  <c:pt idx="0">
                    <c:v>Diesel</c:v>
                  </c:pt>
                </c:lvl>
              </c:multiLvlStrCache>
            </c:multiLvlStrRef>
          </c:cat>
          <c:val>
            <c:numRef>
              <c:f>feedin_usedcar!$P$21:$T$21</c:f>
              <c:numCache>
                <c:formatCode>0.000%</c:formatCode>
                <c:ptCount val="5"/>
                <c:pt idx="0">
                  <c:v>2.8121485000000002E-3</c:v>
                </c:pt>
                <c:pt idx="1">
                  <c:v>1.8560179999999999E-2</c:v>
                </c:pt>
                <c:pt idx="2">
                  <c:v>0.13160854890000001</c:v>
                </c:pt>
                <c:pt idx="3">
                  <c:v>0.67547806519999998</c:v>
                </c:pt>
                <c:pt idx="4">
                  <c:v>0.1715410574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CA-41CD-B27B-4329A0A72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711744"/>
        <c:axId val="199729920"/>
      </c:barChart>
      <c:catAx>
        <c:axId val="1997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9729920"/>
        <c:crosses val="autoZero"/>
        <c:auto val="1"/>
        <c:lblAlgn val="ctr"/>
        <c:lblOffset val="100"/>
        <c:noMultiLvlLbl val="0"/>
      </c:catAx>
      <c:valAx>
        <c:axId val="199729920"/>
        <c:scaling>
          <c:orientation val="minMax"/>
        </c:scaling>
        <c:delete val="0"/>
        <c:axPos val="l"/>
        <c:majorGridlines/>
        <c:numFmt formatCode="0.000%" sourceLinked="1"/>
        <c:majorTickMark val="out"/>
        <c:minorTickMark val="none"/>
        <c:tickLblPos val="nextTo"/>
        <c:crossAx val="199711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feedin_usedcar!$B$4</c:f>
              <c:strCache>
                <c:ptCount val="1"/>
                <c:pt idx="0">
                  <c:v>Petrol</c:v>
                </c:pt>
              </c:strCache>
            </c:strRef>
          </c:tx>
          <c:cat>
            <c:numRef>
              <c:f>feedin_usedcar!$A$6:$A$46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feedin_usedcar!$B$6:$B$46</c:f>
              <c:numCache>
                <c:formatCode>0.000%</c:formatCode>
                <c:ptCount val="41"/>
                <c:pt idx="0">
                  <c:v>0.88001700530000004</c:v>
                </c:pt>
                <c:pt idx="1">
                  <c:v>0.89773625359999998</c:v>
                </c:pt>
                <c:pt idx="2">
                  <c:v>0.8726483357</c:v>
                </c:pt>
                <c:pt idx="3">
                  <c:v>0.84981447480000005</c:v>
                </c:pt>
                <c:pt idx="4">
                  <c:v>0.86713547459999996</c:v>
                </c:pt>
                <c:pt idx="5">
                  <c:v>0.87286271869999998</c:v>
                </c:pt>
                <c:pt idx="6">
                  <c:v>0.91124033540000005</c:v>
                </c:pt>
                <c:pt idx="7">
                  <c:v>0.93482404080000003</c:v>
                </c:pt>
                <c:pt idx="8">
                  <c:v>0.96611988010000005</c:v>
                </c:pt>
                <c:pt idx="9">
                  <c:v>0.98657208750000003</c:v>
                </c:pt>
                <c:pt idx="10">
                  <c:v>0.99445320390000003</c:v>
                </c:pt>
                <c:pt idx="11">
                  <c:v>0.98985788600000002</c:v>
                </c:pt>
                <c:pt idx="12">
                  <c:v>0.97848193790000004</c:v>
                </c:pt>
                <c:pt idx="13">
                  <c:v>0.9764137048</c:v>
                </c:pt>
                <c:pt idx="14">
                  <c:v>0.98091139199999999</c:v>
                </c:pt>
                <c:pt idx="15">
                  <c:v>0.97967807829999998</c:v>
                </c:pt>
                <c:pt idx="16">
                  <c:v>0.9645477764</c:v>
                </c:pt>
                <c:pt idx="17">
                  <c:v>0.94181599049999998</c:v>
                </c:pt>
                <c:pt idx="18">
                  <c:v>0.92502565565894335</c:v>
                </c:pt>
                <c:pt idx="19">
                  <c:v>0.91033581168737165</c:v>
                </c:pt>
                <c:pt idx="20">
                  <c:v>0.90430709942943155</c:v>
                </c:pt>
                <c:pt idx="21">
                  <c:v>0.88000295193370459</c:v>
                </c:pt>
                <c:pt idx="22">
                  <c:v>0.86471786869403244</c:v>
                </c:pt>
                <c:pt idx="23">
                  <c:v>0.85954021473071363</c:v>
                </c:pt>
                <c:pt idx="24">
                  <c:v>0.85478984691319781</c:v>
                </c:pt>
                <c:pt idx="25">
                  <c:v>0.84624790321758492</c:v>
                </c:pt>
                <c:pt idx="26">
                  <c:v>0.82365076677203275</c:v>
                </c:pt>
                <c:pt idx="27">
                  <c:v>0.78798966036116791</c:v>
                </c:pt>
                <c:pt idx="28">
                  <c:v>0.74256519806804899</c:v>
                </c:pt>
                <c:pt idx="29">
                  <c:v>0.68353488326183343</c:v>
                </c:pt>
                <c:pt idx="30">
                  <c:v>0.60565528772358823</c:v>
                </c:pt>
                <c:pt idx="31" formatCode="0.00%">
                  <c:v>0.52341155136423045</c:v>
                </c:pt>
                <c:pt idx="32" formatCode="0.00%">
                  <c:v>0.41300258538632484</c:v>
                </c:pt>
                <c:pt idx="33" formatCode="0.00%">
                  <c:v>0.2682422820175282</c:v>
                </c:pt>
                <c:pt idx="34" formatCode="0.00%">
                  <c:v>8.3139383974627806E-2</c:v>
                </c:pt>
                <c:pt idx="35">
                  <c:v>1.1527328911938597E-2</c:v>
                </c:pt>
                <c:pt idx="36">
                  <c:v>3.1052056640830016E-2</c:v>
                </c:pt>
                <c:pt idx="37">
                  <c:v>2.3899506957155831E-2</c:v>
                </c:pt>
                <c:pt idx="38">
                  <c:v>2.7387950259249477E-2</c:v>
                </c:pt>
                <c:pt idx="39">
                  <c:v>2.1453786855115741E-2</c:v>
                </c:pt>
                <c:pt idx="40">
                  <c:v>1.9077417884180069E-2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A-4255-B3AD-3EF17AC1E895}"/>
            </c:ext>
          </c:extLst>
        </c:ser>
        <c:ser>
          <c:idx val="1"/>
          <c:order val="1"/>
          <c:tx>
            <c:strRef>
              <c:f>feedin_usedcar!$C$4</c:f>
              <c:strCache>
                <c:ptCount val="1"/>
                <c:pt idx="0">
                  <c:v>Diesel</c:v>
                </c:pt>
              </c:strCache>
            </c:strRef>
          </c:tx>
          <c:cat>
            <c:numRef>
              <c:f>feedin_usedcar!$A$6:$A$46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feedin_usedcar!$C$6:$C$46</c:f>
              <c:numCache>
                <c:formatCode>0.000%</c:formatCode>
                <c:ptCount val="41"/>
                <c:pt idx="0">
                  <c:v>0.11996564229999999</c:v>
                </c:pt>
                <c:pt idx="1">
                  <c:v>0.10216984749999999</c:v>
                </c:pt>
                <c:pt idx="2">
                  <c:v>0.12725567800000001</c:v>
                </c:pt>
                <c:pt idx="3">
                  <c:v>0.1501149101</c:v>
                </c:pt>
                <c:pt idx="4">
                  <c:v>0.1325701577</c:v>
                </c:pt>
                <c:pt idx="5">
                  <c:v>0.1261466527</c:v>
                </c:pt>
                <c:pt idx="6">
                  <c:v>8.6565752100000004E-2</c:v>
                </c:pt>
                <c:pt idx="7">
                  <c:v>6.2885563800000002E-2</c:v>
                </c:pt>
                <c:pt idx="8">
                  <c:v>3.0915747699999999E-2</c:v>
                </c:pt>
                <c:pt idx="9">
                  <c:v>1.1720232400000001E-2</c:v>
                </c:pt>
                <c:pt idx="10">
                  <c:v>4.4011388999999996E-3</c:v>
                </c:pt>
                <c:pt idx="11">
                  <c:v>8.9723487000000005E-3</c:v>
                </c:pt>
                <c:pt idx="12">
                  <c:v>1.9722752999999999E-2</c:v>
                </c:pt>
                <c:pt idx="13">
                  <c:v>2.0508497000000001E-2</c:v>
                </c:pt>
                <c:pt idx="14">
                  <c:v>1.4746065799999999E-2</c:v>
                </c:pt>
                <c:pt idx="15">
                  <c:v>1.2480959200000001E-2</c:v>
                </c:pt>
                <c:pt idx="16">
                  <c:v>1.7060580299999999E-2</c:v>
                </c:pt>
                <c:pt idx="17">
                  <c:v>2.6041986900000001E-2</c:v>
                </c:pt>
                <c:pt idx="18">
                  <c:v>2.1598862816056653E-2</c:v>
                </c:pt>
                <c:pt idx="19">
                  <c:v>1.938706786262831E-2</c:v>
                </c:pt>
                <c:pt idx="20">
                  <c:v>1.7467900570568445E-2</c:v>
                </c:pt>
                <c:pt idx="21">
                  <c:v>1.64970480662954E-2</c:v>
                </c:pt>
                <c:pt idx="22">
                  <c:v>1.5920709673094273E-2</c:v>
                </c:pt>
                <c:pt idx="23">
                  <c:v>1.5265716396254543E-2</c:v>
                </c:pt>
                <c:pt idx="24">
                  <c:v>1.4723737381171845E-2</c:v>
                </c:pt>
                <c:pt idx="25">
                  <c:v>1.4258503371262641E-2</c:v>
                </c:pt>
                <c:pt idx="26">
                  <c:v>1.3550619048214954E-2</c:v>
                </c:pt>
                <c:pt idx="27">
                  <c:v>1.2700190631710134E-2</c:v>
                </c:pt>
                <c:pt idx="28">
                  <c:v>1.1698546202541293E-2</c:v>
                </c:pt>
                <c:pt idx="29">
                  <c:v>1.0418484704656471E-2</c:v>
                </c:pt>
                <c:pt idx="30">
                  <c:v>8.9396210512753121E-3</c:v>
                </c:pt>
                <c:pt idx="31">
                  <c:v>7.3317156936519136E-3</c:v>
                </c:pt>
                <c:pt idx="32">
                  <c:v>5.598705311863115E-3</c:v>
                </c:pt>
                <c:pt idx="33">
                  <c:v>3.6500371658505612E-3</c:v>
                </c:pt>
                <c:pt idx="34">
                  <c:v>1.4679240687889184E-3</c:v>
                </c:pt>
                <c:pt idx="35">
                  <c:v>6.0008269084778885E-4</c:v>
                </c:pt>
                <c:pt idx="36">
                  <c:v>4.3685260922842037E-4</c:v>
                </c:pt>
                <c:pt idx="37">
                  <c:v>3.1786948931640475E-4</c:v>
                </c:pt>
                <c:pt idx="38">
                  <c:v>2.3185729786026499E-4</c:v>
                </c:pt>
                <c:pt idx="39">
                  <c:v>1.7646873856069623E-4</c:v>
                </c:pt>
                <c:pt idx="40">
                  <c:v>1.6153808062872209E-4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EA-4255-B3AD-3EF17AC1E895}"/>
            </c:ext>
          </c:extLst>
        </c:ser>
        <c:ser>
          <c:idx val="2"/>
          <c:order val="2"/>
          <c:tx>
            <c:strRef>
              <c:f>feedin_usedcar!$D$4</c:f>
              <c:strCache>
                <c:ptCount val="1"/>
                <c:pt idx="0">
                  <c:v>Petrol hybrid</c:v>
                </c:pt>
              </c:strCache>
            </c:strRef>
          </c:tx>
          <c:cat>
            <c:numRef>
              <c:f>feedin_usedcar!$A$6:$A$46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feedin_usedcar!$D$6:$D$46</c:f>
              <c:numCache>
                <c:formatCode>0.000%</c:formatCode>
                <c:ptCount val="41"/>
                <c:pt idx="0">
                  <c:v>0</c:v>
                </c:pt>
                <c:pt idx="1">
                  <c:v>1.56498E-5</c:v>
                </c:pt>
                <c:pt idx="2">
                  <c:v>6.64521E-5</c:v>
                </c:pt>
                <c:pt idx="3">
                  <c:v>4.49369E-5</c:v>
                </c:pt>
                <c:pt idx="4">
                  <c:v>2.616602E-4</c:v>
                </c:pt>
                <c:pt idx="5">
                  <c:v>9.7081610000000003E-4</c:v>
                </c:pt>
                <c:pt idx="6">
                  <c:v>2.1531335E-3</c:v>
                </c:pt>
                <c:pt idx="7">
                  <c:v>2.2402406999999999E-3</c:v>
                </c:pt>
                <c:pt idx="8">
                  <c:v>2.8869446E-3</c:v>
                </c:pt>
                <c:pt idx="9">
                  <c:v>1.649298E-3</c:v>
                </c:pt>
                <c:pt idx="10">
                  <c:v>1.122971E-3</c:v>
                </c:pt>
                <c:pt idx="11">
                  <c:v>1.1199881E-3</c:v>
                </c:pt>
                <c:pt idx="12">
                  <c:v>1.7055436999999999E-3</c:v>
                </c:pt>
                <c:pt idx="13">
                  <c:v>2.8136966999999999E-3</c:v>
                </c:pt>
                <c:pt idx="14">
                  <c:v>3.7310256E-3</c:v>
                </c:pt>
                <c:pt idx="15">
                  <c:v>6.3457744999999999E-3</c:v>
                </c:pt>
                <c:pt idx="16">
                  <c:v>1.31214443E-2</c:v>
                </c:pt>
                <c:pt idx="17">
                  <c:v>1.7217842600000002E-2</c:v>
                </c:pt>
                <c:pt idx="18">
                  <c:v>2.6437481525000001E-2</c:v>
                </c:pt>
                <c:pt idx="19">
                  <c:v>3.5657120450000003E-2</c:v>
                </c:pt>
                <c:pt idx="20">
                  <c:v>0.03</c:v>
                </c:pt>
                <c:pt idx="21">
                  <c:v>3.5999999999999997E-2</c:v>
                </c:pt>
                <c:pt idx="22">
                  <c:v>4.1999999999999996E-2</c:v>
                </c:pt>
                <c:pt idx="23">
                  <c:v>4.7999999999999994E-2</c:v>
                </c:pt>
                <c:pt idx="24">
                  <c:v>5.3999999999999992E-2</c:v>
                </c:pt>
                <c:pt idx="25">
                  <c:v>0.06</c:v>
                </c:pt>
                <c:pt idx="26">
                  <c:v>6.8000000000000005E-2</c:v>
                </c:pt>
                <c:pt idx="27">
                  <c:v>7.6000000000000012E-2</c:v>
                </c:pt>
                <c:pt idx="28">
                  <c:v>8.4000000000000019E-2</c:v>
                </c:pt>
                <c:pt idx="29">
                  <c:v>9.2000000000000026E-2</c:v>
                </c:pt>
                <c:pt idx="30">
                  <c:v>0.1</c:v>
                </c:pt>
                <c:pt idx="31">
                  <c:v>9.0000000000000011E-2</c:v>
                </c:pt>
                <c:pt idx="32">
                  <c:v>8.0000000000000016E-2</c:v>
                </c:pt>
                <c:pt idx="33">
                  <c:v>7.0000000000000021E-2</c:v>
                </c:pt>
                <c:pt idx="34">
                  <c:v>6.0000000000000019E-2</c:v>
                </c:pt>
                <c:pt idx="35">
                  <c:v>0.05</c:v>
                </c:pt>
                <c:pt idx="36">
                  <c:v>1.6E-2</c:v>
                </c:pt>
                <c:pt idx="37">
                  <c:v>1.2E-2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EA-4255-B3AD-3EF17AC1E895}"/>
            </c:ext>
          </c:extLst>
        </c:ser>
        <c:ser>
          <c:idx val="3"/>
          <c:order val="3"/>
          <c:tx>
            <c:strRef>
              <c:f>feedin_usedcar!$E$4</c:f>
              <c:strCache>
                <c:ptCount val="1"/>
                <c:pt idx="0">
                  <c:v>Diesel hybrid</c:v>
                </c:pt>
              </c:strCache>
            </c:strRef>
          </c:tx>
          <c:cat>
            <c:numRef>
              <c:f>feedin_usedcar!$A$6:$A$46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feedin_usedcar!$E$6:$E$46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EA-4255-B3AD-3EF17AC1E895}"/>
            </c:ext>
          </c:extLst>
        </c:ser>
        <c:ser>
          <c:idx val="4"/>
          <c:order val="4"/>
          <c:tx>
            <c:strRef>
              <c:f>feedin_usedcar!$F$4</c:f>
              <c:strCache>
                <c:ptCount val="1"/>
                <c:pt idx="0">
                  <c:v>LPG/CNG</c:v>
                </c:pt>
              </c:strCache>
            </c:strRef>
          </c:tx>
          <c:cat>
            <c:numRef>
              <c:f>feedin_usedcar!$A$6:$A$46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feedin_usedcar!$F$6:$F$46</c:f>
              <c:numCache>
                <c:formatCode>0.000%</c:formatCode>
                <c:ptCount val="41"/>
                <c:pt idx="0">
                  <c:v>1.73524E-5</c:v>
                </c:pt>
                <c:pt idx="1">
                  <c:v>5.4774400000000002E-5</c:v>
                </c:pt>
                <c:pt idx="2">
                  <c:v>2.2150700000000001E-5</c:v>
                </c:pt>
                <c:pt idx="3">
                  <c:v>1.28391E-5</c:v>
                </c:pt>
                <c:pt idx="4">
                  <c:v>1.9624500000000002E-5</c:v>
                </c:pt>
                <c:pt idx="5">
                  <c:v>1.9812600000000001E-5</c:v>
                </c:pt>
                <c:pt idx="6">
                  <c:v>3.2623200000000003E-5</c:v>
                </c:pt>
                <c:pt idx="7">
                  <c:v>4.1795500000000003E-5</c:v>
                </c:pt>
                <c:pt idx="8">
                  <c:v>6.6366500000000002E-5</c:v>
                </c:pt>
                <c:pt idx="9">
                  <c:v>5.8382199999999998E-5</c:v>
                </c:pt>
                <c:pt idx="10">
                  <c:v>1.13431E-5</c:v>
                </c:pt>
                <c:pt idx="11">
                  <c:v>3.7332900000000003E-5</c:v>
                </c:pt>
                <c:pt idx="12">
                  <c:v>2.5647300000000001E-5</c:v>
                </c:pt>
                <c:pt idx="13">
                  <c:v>4.0630999999999998E-5</c:v>
                </c:pt>
                <c:pt idx="14">
                  <c:v>5.4184999999999997E-5</c:v>
                </c:pt>
                <c:pt idx="15">
                  <c:v>4.9137600000000002E-5</c:v>
                </c:pt>
                <c:pt idx="16">
                  <c:v>6.7566700000000005E-5</c:v>
                </c:pt>
                <c:pt idx="17">
                  <c:v>1.2298499999999999E-5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EA-4255-B3AD-3EF17AC1E895}"/>
            </c:ext>
          </c:extLst>
        </c:ser>
        <c:ser>
          <c:idx val="5"/>
          <c:order val="5"/>
          <c:tx>
            <c:strRef>
              <c:f>feedin_usedcar!$G$4</c:f>
              <c:strCache>
                <c:ptCount val="1"/>
                <c:pt idx="0">
                  <c:v>Petrol plug-in</c:v>
                </c:pt>
              </c:strCache>
            </c:strRef>
          </c:tx>
          <c:cat>
            <c:numRef>
              <c:f>feedin_usedcar!$A$6:$A$46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feedin_usedcar!$G$6:$G$46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1.5481400000000001E-5</c:v>
                </c:pt>
                <c:pt idx="15">
                  <c:v>9.1255599999999994E-5</c:v>
                </c:pt>
                <c:pt idx="16">
                  <c:v>6.6215320000000003E-4</c:v>
                </c:pt>
                <c:pt idx="17">
                  <c:v>2.0169472999999999E-3</c:v>
                </c:pt>
                <c:pt idx="18">
                  <c:v>3.1930000000000001E-3</c:v>
                </c:pt>
                <c:pt idx="19">
                  <c:v>4.9199999999999999E-3</c:v>
                </c:pt>
                <c:pt idx="20">
                  <c:v>7.3250000000000008E-3</c:v>
                </c:pt>
                <c:pt idx="21">
                  <c:v>2.2500000000000003E-2</c:v>
                </c:pt>
                <c:pt idx="22">
                  <c:v>2.5787140544291116E-2</c:v>
                </c:pt>
                <c:pt idx="23">
                  <c:v>2.503279905934773E-2</c:v>
                </c:pt>
                <c:pt idx="24">
                  <c:v>2.2499999999999999E-2</c:v>
                </c:pt>
                <c:pt idx="25">
                  <c:v>1.7999999999999999E-2</c:v>
                </c:pt>
                <c:pt idx="26">
                  <c:v>1.5151515151515152E-2</c:v>
                </c:pt>
                <c:pt idx="27">
                  <c:v>1.5151515151515152E-2</c:v>
                </c:pt>
                <c:pt idx="28">
                  <c:v>1.5151515151515152E-2</c:v>
                </c:pt>
                <c:pt idx="29">
                  <c:v>1.5916172308699787E-2</c:v>
                </c:pt>
                <c:pt idx="30">
                  <c:v>1.8566357833700715E-2</c:v>
                </c:pt>
                <c:pt idx="31">
                  <c:v>2.160772302386248E-2</c:v>
                </c:pt>
                <c:pt idx="32">
                  <c:v>2.5080441700028766E-2</c:v>
                </c:pt>
                <c:pt idx="33">
                  <c:v>2.9022767260760449E-2</c:v>
                </c:pt>
                <c:pt idx="34">
                  <c:v>3.3468623526695815E-2</c:v>
                </c:pt>
                <c:pt idx="35">
                  <c:v>5.210618173932854E-4</c:v>
                </c:pt>
                <c:pt idx="36">
                  <c:v>4.2330508131593832E-4</c:v>
                </c:pt>
                <c:pt idx="37">
                  <c:v>3.4298998758454358E-4</c:v>
                </c:pt>
                <c:pt idx="38">
                  <c:v>2.7789579247209159E-4</c:v>
                </c:pt>
                <c:pt idx="39">
                  <c:v>2.282210749274148E-4</c:v>
                </c:pt>
                <c:pt idx="40">
                  <c:v>2.1431698563233526E-4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EA-4255-B3AD-3EF17AC1E895}"/>
            </c:ext>
          </c:extLst>
        </c:ser>
        <c:ser>
          <c:idx val="6"/>
          <c:order val="6"/>
          <c:tx>
            <c:strRef>
              <c:f>feedin_usedcar!$H$4</c:f>
              <c:strCache>
                <c:ptCount val="1"/>
                <c:pt idx="0">
                  <c:v>Diesel plug-in</c:v>
                </c:pt>
              </c:strCache>
            </c:strRef>
          </c:tx>
          <c:cat>
            <c:numRef>
              <c:f>feedin_usedcar!$A$6:$A$46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feedin_usedcar!$H$6:$H$46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EA-4255-B3AD-3EF17AC1E895}"/>
            </c:ext>
          </c:extLst>
        </c:ser>
        <c:ser>
          <c:idx val="7"/>
          <c:order val="7"/>
          <c:tx>
            <c:strRef>
              <c:f>feedin_usedcar!$I$4</c:f>
              <c:strCache>
                <c:ptCount val="1"/>
                <c:pt idx="0">
                  <c:v>Electric</c:v>
                </c:pt>
              </c:strCache>
            </c:strRef>
          </c:tx>
          <c:cat>
            <c:numRef>
              <c:f>feedin_usedcar!$A$6:$A$46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feedin_usedcar!$I$6:$I$46</c:f>
              <c:numCache>
                <c:formatCode>0.000%</c:formatCode>
                <c:ptCount val="41"/>
                <c:pt idx="0">
                  <c:v>0</c:v>
                </c:pt>
                <c:pt idx="1">
                  <c:v>2.3474700000000001E-5</c:v>
                </c:pt>
                <c:pt idx="2">
                  <c:v>7.3835611999999998E-6</c:v>
                </c:pt>
                <c:pt idx="3">
                  <c:v>1.28391E-5</c:v>
                </c:pt>
                <c:pt idx="4">
                  <c:v>1.3083E-5</c:v>
                </c:pt>
                <c:pt idx="5">
                  <c:v>0</c:v>
                </c:pt>
                <c:pt idx="6">
                  <c:v>8.1558086000000006E-6</c:v>
                </c:pt>
                <c:pt idx="7">
                  <c:v>8.3591072E-6</c:v>
                </c:pt>
                <c:pt idx="8">
                  <c:v>1.10611E-5</c:v>
                </c:pt>
                <c:pt idx="9">
                  <c:v>0</c:v>
                </c:pt>
                <c:pt idx="10">
                  <c:v>1.13431E-5</c:v>
                </c:pt>
                <c:pt idx="11">
                  <c:v>1.24443E-5</c:v>
                </c:pt>
                <c:pt idx="12">
                  <c:v>6.4118199999999999E-5</c:v>
                </c:pt>
                <c:pt idx="13">
                  <c:v>2.2347050000000001E-4</c:v>
                </c:pt>
                <c:pt idx="14">
                  <c:v>5.4185020000000004E-4</c:v>
                </c:pt>
                <c:pt idx="15">
                  <c:v>1.3547947999999999E-3</c:v>
                </c:pt>
                <c:pt idx="16">
                  <c:v>4.5404792000000001E-3</c:v>
                </c:pt>
                <c:pt idx="17">
                  <c:v>1.2894934300000001E-2</c:v>
                </c:pt>
                <c:pt idx="18">
                  <c:v>2.3744999999999999E-2</c:v>
                </c:pt>
                <c:pt idx="19">
                  <c:v>2.9700000000000001E-2</c:v>
                </c:pt>
                <c:pt idx="20">
                  <c:v>4.0899999999999999E-2</c:v>
                </c:pt>
                <c:pt idx="21">
                  <c:v>4.5000000000000005E-2</c:v>
                </c:pt>
                <c:pt idx="22">
                  <c:v>5.1574281088582231E-2</c:v>
                </c:pt>
                <c:pt idx="23">
                  <c:v>5.2161269813684033E-2</c:v>
                </c:pt>
                <c:pt idx="24">
                  <c:v>5.3986415705630272E-2</c:v>
                </c:pt>
                <c:pt idx="25">
                  <c:v>6.1493593411152417E-2</c:v>
                </c:pt>
                <c:pt idx="26">
                  <c:v>7.9647099028237162E-2</c:v>
                </c:pt>
                <c:pt idx="27">
                  <c:v>0.10815863385560678</c:v>
                </c:pt>
                <c:pt idx="28">
                  <c:v>0.14658474057789447</c:v>
                </c:pt>
                <c:pt idx="29">
                  <c:v>0.1981304597248103</c:v>
                </c:pt>
                <c:pt idx="30">
                  <c:v>0.26683873339143582</c:v>
                </c:pt>
                <c:pt idx="31">
                  <c:v>0.35764900991825516</c:v>
                </c:pt>
                <c:pt idx="32">
                  <c:v>0.4763182676017832</c:v>
                </c:pt>
                <c:pt idx="33">
                  <c:v>0.62908491355586083</c:v>
                </c:pt>
                <c:pt idx="34">
                  <c:v>0.82192406842988741</c:v>
                </c:pt>
                <c:pt idx="35">
                  <c:v>0.93735152657982035</c:v>
                </c:pt>
                <c:pt idx="36">
                  <c:v>0.95208778566862562</c:v>
                </c:pt>
                <c:pt idx="37">
                  <c:v>0.9634396335659432</c:v>
                </c:pt>
                <c:pt idx="38">
                  <c:v>0.97210229665041814</c:v>
                </c:pt>
                <c:pt idx="39">
                  <c:v>0.97814152333139615</c:v>
                </c:pt>
                <c:pt idx="40">
                  <c:v>0.98054672704955892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EA-4255-B3AD-3EF17AC1E895}"/>
            </c:ext>
          </c:extLst>
        </c:ser>
        <c:ser>
          <c:idx val="8"/>
          <c:order val="8"/>
          <c:tx>
            <c:strRef>
              <c:f>feedin_usedcar!$J$4</c:f>
              <c:strCache>
                <c:ptCount val="1"/>
                <c:pt idx="0">
                  <c:v>Hydrogen/other</c:v>
                </c:pt>
              </c:strCache>
            </c:strRef>
          </c:tx>
          <c:cat>
            <c:numRef>
              <c:f>feedin_usedcar!$A$6:$A$46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feedin_usedcar!$J$6:$J$46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BEA-4255-B3AD-3EF17AC1E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959296"/>
        <c:axId val="201960832"/>
      </c:areaChart>
      <c:catAx>
        <c:axId val="20195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1960832"/>
        <c:crosses val="autoZero"/>
        <c:auto val="1"/>
        <c:lblAlgn val="ctr"/>
        <c:lblOffset val="100"/>
        <c:noMultiLvlLbl val="0"/>
      </c:catAx>
      <c:valAx>
        <c:axId val="2019608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1959296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 sz="1100"/>
              <a:t>Petrol</a:t>
            </a:r>
          </a:p>
        </c:rich>
      </c:tx>
      <c:layout>
        <c:manualLayout>
          <c:xMode val="edge"/>
          <c:yMode val="edge"/>
          <c:x val="0.37119444444444488"/>
          <c:y val="2.777777777777805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085739282589674E-2"/>
          <c:y val="0.11310185185185199"/>
          <c:w val="0.78955730533683022"/>
          <c:h val="0.77091827063284069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feedin_usedcar!$A$11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cat>
            <c:strRef>
              <c:f>feedin_usedcar!$K$4:$O$4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feedin_usedcar!$K$11:$O$11</c:f>
              <c:numCache>
                <c:formatCode>0.000%</c:formatCode>
                <c:ptCount val="5"/>
                <c:pt idx="0">
                  <c:v>7.4980328099999993E-2</c:v>
                </c:pt>
                <c:pt idx="1">
                  <c:v>0.19529689489999999</c:v>
                </c:pt>
                <c:pt idx="2">
                  <c:v>0.45796259309999998</c:v>
                </c:pt>
                <c:pt idx="3">
                  <c:v>0.22884510620000001</c:v>
                </c:pt>
                <c:pt idx="4">
                  <c:v>4.29150778E-2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A2-433D-B082-76AD693A2C51}"/>
            </c:ext>
          </c:extLst>
        </c:ser>
        <c:ser>
          <c:idx val="6"/>
          <c:order val="1"/>
          <c:tx>
            <c:strRef>
              <c:f>feedin_usedcar!$A$12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cat>
            <c:strRef>
              <c:f>feedin_usedcar!$K$4:$O$4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feedin_usedcar!$K$12:$O$12</c:f>
              <c:numCache>
                <c:formatCode>0.000%</c:formatCode>
                <c:ptCount val="5"/>
                <c:pt idx="0">
                  <c:v>0.1022026511</c:v>
                </c:pt>
                <c:pt idx="1">
                  <c:v>0.19981383529999999</c:v>
                </c:pt>
                <c:pt idx="2">
                  <c:v>0.43678006609999998</c:v>
                </c:pt>
                <c:pt idx="3">
                  <c:v>0.2224668618</c:v>
                </c:pt>
                <c:pt idx="4">
                  <c:v>3.8736585800000001E-2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A2-433D-B082-76AD693A2C51}"/>
            </c:ext>
          </c:extLst>
        </c:ser>
        <c:ser>
          <c:idx val="7"/>
          <c:order val="2"/>
          <c:tx>
            <c:strRef>
              <c:f>feedin_usedcar!$A$13</c:f>
              <c:strCache>
                <c:ptCount val="1"/>
                <c:pt idx="0">
                  <c:v>2007</c:v>
                </c:pt>
              </c:strCache>
            </c:strRef>
          </c:tx>
          <c:invertIfNegative val="0"/>
          <c:cat>
            <c:strRef>
              <c:f>feedin_usedcar!$K$4:$O$4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feedin_usedcar!$K$13:$O$13</c:f>
              <c:numCache>
                <c:formatCode>0.000%</c:formatCode>
                <c:ptCount val="5"/>
                <c:pt idx="0">
                  <c:v>0.1123013779</c:v>
                </c:pt>
                <c:pt idx="1">
                  <c:v>0.18052810890000001</c:v>
                </c:pt>
                <c:pt idx="2">
                  <c:v>0.41630824529999999</c:v>
                </c:pt>
                <c:pt idx="3">
                  <c:v>0.23361619559999999</c:v>
                </c:pt>
                <c:pt idx="4">
                  <c:v>5.7246072299999999E-2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A2-433D-B082-76AD693A2C51}"/>
            </c:ext>
          </c:extLst>
        </c:ser>
        <c:ser>
          <c:idx val="8"/>
          <c:order val="3"/>
          <c:tx>
            <c:strRef>
              <c:f>feedin_usedcar!$A$14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cat>
            <c:strRef>
              <c:f>feedin_usedcar!$K$4:$O$4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feedin_usedcar!$K$14:$O$14</c:f>
              <c:numCache>
                <c:formatCode>0.000%</c:formatCode>
                <c:ptCount val="5"/>
                <c:pt idx="0">
                  <c:v>0.12172559080000001</c:v>
                </c:pt>
                <c:pt idx="1">
                  <c:v>0.1894119802</c:v>
                </c:pt>
                <c:pt idx="2">
                  <c:v>0.39369618979999998</c:v>
                </c:pt>
                <c:pt idx="3">
                  <c:v>0.22980399339999999</c:v>
                </c:pt>
                <c:pt idx="4">
                  <c:v>6.5362245799999996E-2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A2-433D-B082-76AD693A2C51}"/>
            </c:ext>
          </c:extLst>
        </c:ser>
        <c:ser>
          <c:idx val="9"/>
          <c:order val="4"/>
          <c:tx>
            <c:strRef>
              <c:f>feedin_usedcar!$A$15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feedin_usedcar!$K$4:$O$4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feedin_usedcar!$K$15:$O$15</c:f>
              <c:numCache>
                <c:formatCode>0.000%</c:formatCode>
                <c:ptCount val="5"/>
                <c:pt idx="0">
                  <c:v>0.15175903190000001</c:v>
                </c:pt>
                <c:pt idx="1">
                  <c:v>0.20822854099999999</c:v>
                </c:pt>
                <c:pt idx="2">
                  <c:v>0.3592774507</c:v>
                </c:pt>
                <c:pt idx="3">
                  <c:v>0.23617480839999999</c:v>
                </c:pt>
                <c:pt idx="4">
                  <c:v>4.4560168099999999E-2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A2-433D-B082-76AD693A2C51}"/>
            </c:ext>
          </c:extLst>
        </c:ser>
        <c:ser>
          <c:idx val="10"/>
          <c:order val="5"/>
          <c:tx>
            <c:strRef>
              <c:f>feedin_usedcar!$A$16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feedin_usedcar!$K$4:$O$4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feedin_usedcar!$K$16:$O$16</c:f>
              <c:numCache>
                <c:formatCode>0.000%</c:formatCode>
                <c:ptCount val="5"/>
                <c:pt idx="0">
                  <c:v>0.1272613209</c:v>
                </c:pt>
                <c:pt idx="1">
                  <c:v>0.20695791029999999</c:v>
                </c:pt>
                <c:pt idx="2">
                  <c:v>0.35885707770000003</c:v>
                </c:pt>
                <c:pt idx="3">
                  <c:v>0.25301699560000002</c:v>
                </c:pt>
                <c:pt idx="4">
                  <c:v>5.3906695599999999E-2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A2-433D-B082-76AD693A2C51}"/>
            </c:ext>
          </c:extLst>
        </c:ser>
        <c:ser>
          <c:idx val="11"/>
          <c:order val="6"/>
          <c:tx>
            <c:strRef>
              <c:f>feedin_usedcar!$A$17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feedin_usedcar!$K$4:$O$4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feedin_usedcar!$K$17:$O$17</c:f>
              <c:numCache>
                <c:formatCode>0.000%</c:formatCode>
                <c:ptCount val="5"/>
                <c:pt idx="0">
                  <c:v>0.1334246885</c:v>
                </c:pt>
                <c:pt idx="1">
                  <c:v>0.19798096630000001</c:v>
                </c:pt>
                <c:pt idx="2">
                  <c:v>0.34166425709999998</c:v>
                </c:pt>
                <c:pt idx="3">
                  <c:v>0.26536590269999999</c:v>
                </c:pt>
                <c:pt idx="4">
                  <c:v>6.1564185399999999E-2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A2-433D-B082-76AD693A2C51}"/>
            </c:ext>
          </c:extLst>
        </c:ser>
        <c:ser>
          <c:idx val="12"/>
          <c:order val="7"/>
          <c:tx>
            <c:strRef>
              <c:f>feedin_usedcar!$A$18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feedin_usedcar!$K$4:$O$4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feedin_usedcar!$K$18:$O$18</c:f>
              <c:numCache>
                <c:formatCode>0.000%</c:formatCode>
                <c:ptCount val="5"/>
                <c:pt idx="0">
                  <c:v>0.16729355330000001</c:v>
                </c:pt>
                <c:pt idx="1">
                  <c:v>0.2457570476</c:v>
                </c:pt>
                <c:pt idx="2">
                  <c:v>0.30144293150000001</c:v>
                </c:pt>
                <c:pt idx="3">
                  <c:v>0.23004337969999999</c:v>
                </c:pt>
                <c:pt idx="4">
                  <c:v>5.5463088000000001E-2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CA2-433D-B082-76AD693A2C51}"/>
            </c:ext>
          </c:extLst>
        </c:ser>
        <c:ser>
          <c:idx val="13"/>
          <c:order val="8"/>
          <c:tx>
            <c:strRef>
              <c:f>feedin_usedcar!$A$19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feedin_usedcar!$K$4:$O$4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feedin_usedcar!$K$19:$O$19</c:f>
              <c:numCache>
                <c:formatCode>0.000%</c:formatCode>
                <c:ptCount val="5"/>
                <c:pt idx="0">
                  <c:v>0.1800156047</c:v>
                </c:pt>
                <c:pt idx="1">
                  <c:v>0.24173732119999999</c:v>
                </c:pt>
                <c:pt idx="2">
                  <c:v>0.27718075419999999</c:v>
                </c:pt>
                <c:pt idx="3">
                  <c:v>0.23782574770000001</c:v>
                </c:pt>
                <c:pt idx="4">
                  <c:v>6.3240572199999998E-2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CA2-433D-B082-76AD693A2C51}"/>
            </c:ext>
          </c:extLst>
        </c:ser>
        <c:ser>
          <c:idx val="14"/>
          <c:order val="9"/>
          <c:tx>
            <c:strRef>
              <c:f>feedin_usedcar!$A$20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feedin_usedcar!$K$4:$O$4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feedin_usedcar!$K$20:$O$20</c:f>
              <c:numCache>
                <c:formatCode>0.000%</c:formatCode>
                <c:ptCount val="5"/>
                <c:pt idx="0">
                  <c:v>0.16361139829999999</c:v>
                </c:pt>
                <c:pt idx="1">
                  <c:v>0.24021275080000001</c:v>
                </c:pt>
                <c:pt idx="2">
                  <c:v>0.27643405589999998</c:v>
                </c:pt>
                <c:pt idx="3">
                  <c:v>0.24666787670000001</c:v>
                </c:pt>
                <c:pt idx="4">
                  <c:v>7.3073918299999999E-2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CA2-433D-B082-76AD693A2C51}"/>
            </c:ext>
          </c:extLst>
        </c:ser>
        <c:ser>
          <c:idx val="15"/>
          <c:order val="10"/>
          <c:tx>
            <c:strRef>
              <c:f>feedin_usedcar!$A$21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feedin_usedcar!$K$4:$O$4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feedin_usedcar!$K$21:$O$21</c:f>
              <c:numCache>
                <c:formatCode>0.000%</c:formatCode>
                <c:ptCount val="5"/>
                <c:pt idx="0">
                  <c:v>0.16135480999999999</c:v>
                </c:pt>
                <c:pt idx="1">
                  <c:v>0.2269815566</c:v>
                </c:pt>
                <c:pt idx="2">
                  <c:v>0.2779624826</c:v>
                </c:pt>
                <c:pt idx="3">
                  <c:v>0.2584586062</c:v>
                </c:pt>
                <c:pt idx="4">
                  <c:v>7.5242544499999994E-2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CA2-433D-B082-76AD693A2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124928"/>
        <c:axId val="204126464"/>
      </c:barChart>
      <c:catAx>
        <c:axId val="2041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4126464"/>
        <c:crosses val="autoZero"/>
        <c:auto val="1"/>
        <c:lblAlgn val="ctr"/>
        <c:lblOffset val="100"/>
        <c:noMultiLvlLbl val="0"/>
      </c:catAx>
      <c:valAx>
        <c:axId val="2041264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41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719860017497965"/>
          <c:y val="6.4796587926509872E-2"/>
          <c:w val="8.6134733158355209E-2"/>
          <c:h val="0.8981846019247585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NZ" sz="1100"/>
              <a:t>Petrol/diesel</a:t>
            </a:r>
          </a:p>
        </c:rich>
      </c:tx>
      <c:layout>
        <c:manualLayout>
          <c:xMode val="edge"/>
          <c:yMode val="edge"/>
          <c:x val="0.38052205012835066"/>
          <c:y val="1.923076923076935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593285214348212"/>
          <c:y val="0.12283573928259026"/>
          <c:w val="0.8412226356320871"/>
          <c:h val="0.67749012345679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feedin_new_car!$B$4</c:f>
              <c:strCache>
                <c:ptCount val="1"/>
                <c:pt idx="0">
                  <c:v>Petrol</c:v>
                </c:pt>
              </c:strCache>
            </c:strRef>
          </c:tx>
          <c:invertIfNegative val="0"/>
          <c:cat>
            <c:numRef>
              <c:f>feedin_new_car!$A$11:$A$21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feedin_usedcar!$B$11:$B$21</c:f>
              <c:numCache>
                <c:formatCode>0.000%</c:formatCode>
                <c:ptCount val="11"/>
                <c:pt idx="0">
                  <c:v>0.87286271869999998</c:v>
                </c:pt>
                <c:pt idx="1">
                  <c:v>0.91124033540000005</c:v>
                </c:pt>
                <c:pt idx="2">
                  <c:v>0.93482404080000003</c:v>
                </c:pt>
                <c:pt idx="3">
                  <c:v>0.96611988010000005</c:v>
                </c:pt>
                <c:pt idx="4">
                  <c:v>0.98657208750000003</c:v>
                </c:pt>
                <c:pt idx="5">
                  <c:v>0.99445320390000003</c:v>
                </c:pt>
                <c:pt idx="6">
                  <c:v>0.98985788600000002</c:v>
                </c:pt>
                <c:pt idx="7">
                  <c:v>0.97848193790000004</c:v>
                </c:pt>
                <c:pt idx="8">
                  <c:v>0.9764137048</c:v>
                </c:pt>
                <c:pt idx="9">
                  <c:v>0.98091139199999999</c:v>
                </c:pt>
                <c:pt idx="10">
                  <c:v>0.97967807829999998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2-42C1-A601-12878D218CD6}"/>
            </c:ext>
          </c:extLst>
        </c:ser>
        <c:ser>
          <c:idx val="1"/>
          <c:order val="1"/>
          <c:tx>
            <c:strRef>
              <c:f>feedin_new_car!$C$4</c:f>
              <c:strCache>
                <c:ptCount val="1"/>
                <c:pt idx="0">
                  <c:v>Diesel</c:v>
                </c:pt>
              </c:strCache>
            </c:strRef>
          </c:tx>
          <c:invertIfNegative val="0"/>
          <c:cat>
            <c:numRef>
              <c:f>feedin_new_car!$A$6:$A$21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feedin_usedcar!$C$11:$C$21</c:f>
              <c:numCache>
                <c:formatCode>0.000%</c:formatCode>
                <c:ptCount val="11"/>
                <c:pt idx="0">
                  <c:v>0.1261466527</c:v>
                </c:pt>
                <c:pt idx="1">
                  <c:v>8.6565752100000004E-2</c:v>
                </c:pt>
                <c:pt idx="2">
                  <c:v>6.2885563800000002E-2</c:v>
                </c:pt>
                <c:pt idx="3">
                  <c:v>3.0915747699999999E-2</c:v>
                </c:pt>
                <c:pt idx="4">
                  <c:v>1.1720232400000001E-2</c:v>
                </c:pt>
                <c:pt idx="5">
                  <c:v>4.4011388999999996E-3</c:v>
                </c:pt>
                <c:pt idx="6">
                  <c:v>8.9723487000000005E-3</c:v>
                </c:pt>
                <c:pt idx="7">
                  <c:v>1.9722752999999999E-2</c:v>
                </c:pt>
                <c:pt idx="8">
                  <c:v>2.0508497000000001E-2</c:v>
                </c:pt>
                <c:pt idx="9">
                  <c:v>1.4746065799999999E-2</c:v>
                </c:pt>
                <c:pt idx="10">
                  <c:v>1.2480959200000001E-2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52-42C1-A601-12878D218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46752"/>
        <c:axId val="204476800"/>
      </c:barChart>
      <c:catAx>
        <c:axId val="8994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4476800"/>
        <c:crosses val="autoZero"/>
        <c:auto val="1"/>
        <c:lblAlgn val="ctr"/>
        <c:lblOffset val="100"/>
        <c:tickLblSkip val="2"/>
        <c:noMultiLvlLbl val="0"/>
      </c:catAx>
      <c:valAx>
        <c:axId val="204476800"/>
        <c:scaling>
          <c:orientation val="minMax"/>
          <c:max val="1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9946752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32165694444444665"/>
          <c:y val="0.88350432098764831"/>
          <c:w val="0.30104916666666681"/>
          <c:h val="0.1086561728395062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1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72832838044021"/>
          <c:y val="0.16869189738379478"/>
          <c:w val="0.82886763121551965"/>
          <c:h val="0.689535219580808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feedin_usedcar!$D$4</c:f>
              <c:strCache>
                <c:ptCount val="1"/>
                <c:pt idx="0">
                  <c:v>Petrol hybrid</c:v>
                </c:pt>
              </c:strCache>
            </c:strRef>
          </c:tx>
          <c:invertIfNegative val="0"/>
          <c:cat>
            <c:numRef>
              <c:f>feedin_new_car!$A$11:$A$21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feedin_usedcar!$D$11:$D$21</c:f>
              <c:numCache>
                <c:formatCode>0.000%</c:formatCode>
                <c:ptCount val="11"/>
                <c:pt idx="0">
                  <c:v>9.7081610000000003E-4</c:v>
                </c:pt>
                <c:pt idx="1">
                  <c:v>2.1531335E-3</c:v>
                </c:pt>
                <c:pt idx="2">
                  <c:v>2.2402406999999999E-3</c:v>
                </c:pt>
                <c:pt idx="3">
                  <c:v>2.8869446E-3</c:v>
                </c:pt>
                <c:pt idx="4">
                  <c:v>1.649298E-3</c:v>
                </c:pt>
                <c:pt idx="5">
                  <c:v>1.122971E-3</c:v>
                </c:pt>
                <c:pt idx="6">
                  <c:v>1.1199881E-3</c:v>
                </c:pt>
                <c:pt idx="7">
                  <c:v>1.7055436999999999E-3</c:v>
                </c:pt>
                <c:pt idx="8">
                  <c:v>2.8136966999999999E-3</c:v>
                </c:pt>
                <c:pt idx="9">
                  <c:v>3.7310256E-3</c:v>
                </c:pt>
                <c:pt idx="10">
                  <c:v>6.3457744999999999E-3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0-4F80-BB7A-ED15A8555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500992"/>
        <c:axId val="204502528"/>
      </c:barChart>
      <c:catAx>
        <c:axId val="20450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4502528"/>
        <c:crosses val="autoZero"/>
        <c:auto val="1"/>
        <c:lblAlgn val="ctr"/>
        <c:lblOffset val="100"/>
        <c:tickLblSkip val="2"/>
        <c:noMultiLvlLbl val="0"/>
      </c:catAx>
      <c:valAx>
        <c:axId val="20450252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0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4500992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gap"/>
    <c:showDLblsOverMax val="0"/>
  </c:chart>
  <c:spPr>
    <a:solidFill>
      <a:srgbClr val="FFFFFF"/>
    </a:solidFill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 sz="1100"/>
              <a:t>The rest</a:t>
            </a:r>
          </a:p>
        </c:rich>
      </c:tx>
      <c:layout>
        <c:manualLayout>
          <c:xMode val="edge"/>
          <c:yMode val="edge"/>
          <c:x val="0.42053554939981697"/>
          <c:y val="1.73913043478260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863517060367473E-2"/>
          <c:y val="0.12283573928259026"/>
          <c:w val="0.84636348434285047"/>
          <c:h val="0.6422658906767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feedin_new_car!$E$4</c:f>
              <c:strCache>
                <c:ptCount val="1"/>
                <c:pt idx="0">
                  <c:v>Diesel hybrid</c:v>
                </c:pt>
              </c:strCache>
            </c:strRef>
          </c:tx>
          <c:invertIfNegative val="0"/>
          <c:cat>
            <c:numRef>
              <c:f>feedin_new_car!$A$11:$A$21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feedin_usedcar!$E$11:$E$21</c:f>
              <c:numCache>
                <c:formatCode>0.000%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E-424A-BDD0-2E5B0E9C83BA}"/>
            </c:ext>
          </c:extLst>
        </c:ser>
        <c:ser>
          <c:idx val="1"/>
          <c:order val="1"/>
          <c:tx>
            <c:strRef>
              <c:f>feedin_usedcar!$F$4</c:f>
              <c:strCache>
                <c:ptCount val="1"/>
                <c:pt idx="0">
                  <c:v>LPG/CNG</c:v>
                </c:pt>
              </c:strCache>
            </c:strRef>
          </c:tx>
          <c:invertIfNegative val="0"/>
          <c:cat>
            <c:numRef>
              <c:f>feedin_new_car!$A$11:$A$21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feedin_usedcar!$F$11:$F$21</c:f>
              <c:numCache>
                <c:formatCode>0.000%</c:formatCode>
                <c:ptCount val="11"/>
                <c:pt idx="0">
                  <c:v>1.9812600000000001E-5</c:v>
                </c:pt>
                <c:pt idx="1">
                  <c:v>3.2623200000000003E-5</c:v>
                </c:pt>
                <c:pt idx="2">
                  <c:v>4.1795500000000003E-5</c:v>
                </c:pt>
                <c:pt idx="3">
                  <c:v>6.6366500000000002E-5</c:v>
                </c:pt>
                <c:pt idx="4">
                  <c:v>5.8382199999999998E-5</c:v>
                </c:pt>
                <c:pt idx="5">
                  <c:v>1.13431E-5</c:v>
                </c:pt>
                <c:pt idx="6">
                  <c:v>3.7332900000000003E-5</c:v>
                </c:pt>
                <c:pt idx="7">
                  <c:v>2.5647300000000001E-5</c:v>
                </c:pt>
                <c:pt idx="8">
                  <c:v>4.0630999999999998E-5</c:v>
                </c:pt>
                <c:pt idx="9">
                  <c:v>5.4184999999999997E-5</c:v>
                </c:pt>
                <c:pt idx="10">
                  <c:v>4.9137600000000002E-5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7E-424A-BDD0-2E5B0E9C83BA}"/>
            </c:ext>
          </c:extLst>
        </c:ser>
        <c:ser>
          <c:idx val="2"/>
          <c:order val="2"/>
          <c:tx>
            <c:strRef>
              <c:f>feedin_new_car!$G$4</c:f>
              <c:strCache>
                <c:ptCount val="1"/>
                <c:pt idx="0">
                  <c:v>Petrol plug-in</c:v>
                </c:pt>
              </c:strCache>
            </c:strRef>
          </c:tx>
          <c:invertIfNegative val="0"/>
          <c:cat>
            <c:numRef>
              <c:f>feedin_new_car!$A$11:$A$21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feedin_usedcar!$G$11:$G$21</c:f>
              <c:numCache>
                <c:formatCode>0.000%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1.5481400000000001E-5</c:v>
                </c:pt>
                <c:pt idx="10">
                  <c:v>9.1255599999999994E-5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7E-424A-BDD0-2E5B0E9C83BA}"/>
            </c:ext>
          </c:extLst>
        </c:ser>
        <c:ser>
          <c:idx val="3"/>
          <c:order val="3"/>
          <c:tx>
            <c:strRef>
              <c:f>feedin_new_car!$H$4</c:f>
              <c:strCache>
                <c:ptCount val="1"/>
                <c:pt idx="0">
                  <c:v>Diesel plug-in</c:v>
                </c:pt>
              </c:strCache>
            </c:strRef>
          </c:tx>
          <c:invertIfNegative val="0"/>
          <c:cat>
            <c:numRef>
              <c:f>feedin_new_car!$A$11:$A$21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feedin_usedcar!$H$11:$H$21</c:f>
              <c:numCache>
                <c:formatCode>0.000%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7E-424A-BDD0-2E5B0E9C83BA}"/>
            </c:ext>
          </c:extLst>
        </c:ser>
        <c:ser>
          <c:idx val="4"/>
          <c:order val="4"/>
          <c:tx>
            <c:strRef>
              <c:f>feedin_new_car!$I$4</c:f>
              <c:strCache>
                <c:ptCount val="1"/>
                <c:pt idx="0">
                  <c:v>Electric</c:v>
                </c:pt>
              </c:strCache>
            </c:strRef>
          </c:tx>
          <c:invertIfNegative val="0"/>
          <c:cat>
            <c:numRef>
              <c:f>feedin_new_car!$A$11:$A$21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feedin_usedcar!$I$11:$I$21</c:f>
              <c:numCache>
                <c:formatCode>0.000%</c:formatCode>
                <c:ptCount val="11"/>
                <c:pt idx="0">
                  <c:v>0</c:v>
                </c:pt>
                <c:pt idx="1">
                  <c:v>8.1558086000000006E-6</c:v>
                </c:pt>
                <c:pt idx="2">
                  <c:v>8.3591072E-6</c:v>
                </c:pt>
                <c:pt idx="3">
                  <c:v>1.10611E-5</c:v>
                </c:pt>
                <c:pt idx="4">
                  <c:v>0</c:v>
                </c:pt>
                <c:pt idx="5">
                  <c:v>1.13431E-5</c:v>
                </c:pt>
                <c:pt idx="6">
                  <c:v>1.24443E-5</c:v>
                </c:pt>
                <c:pt idx="7">
                  <c:v>6.4118199999999999E-5</c:v>
                </c:pt>
                <c:pt idx="8">
                  <c:v>2.2347050000000001E-4</c:v>
                </c:pt>
                <c:pt idx="9">
                  <c:v>5.4185020000000004E-4</c:v>
                </c:pt>
                <c:pt idx="10">
                  <c:v>1.3547947999999999E-3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7E-424A-BDD0-2E5B0E9C83BA}"/>
            </c:ext>
          </c:extLst>
        </c:ser>
        <c:ser>
          <c:idx val="5"/>
          <c:order val="5"/>
          <c:tx>
            <c:strRef>
              <c:f>feedin_new_car!$J$4</c:f>
              <c:strCache>
                <c:ptCount val="1"/>
                <c:pt idx="0">
                  <c:v>Hydrogen/other</c:v>
                </c:pt>
              </c:strCache>
            </c:strRef>
          </c:tx>
          <c:invertIfNegative val="0"/>
          <c:cat>
            <c:numRef>
              <c:f>feedin_new_car!$A$11:$A$21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feedin_new_car!$J$11:$J$21</c:f>
              <c:numCache>
                <c:formatCode>0.000%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7E-424A-BDD0-2E5B0E9C8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563200"/>
        <c:axId val="204564736"/>
      </c:barChart>
      <c:catAx>
        <c:axId val="20456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4564736"/>
        <c:crosses val="autoZero"/>
        <c:auto val="1"/>
        <c:lblAlgn val="ctr"/>
        <c:lblOffset val="100"/>
        <c:tickLblSkip val="2"/>
        <c:noMultiLvlLbl val="0"/>
      </c:catAx>
      <c:valAx>
        <c:axId val="20456473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0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4563200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8.879301444660137E-2"/>
          <c:y val="0.87440100422229861"/>
          <c:w val="0.82980085938011572"/>
          <c:h val="0.1140047928791510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NZ" sz="1050"/>
              <a:t>Petrol hybrid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703018372703495"/>
          <c:y val="0.11075240594925639"/>
          <c:w val="0.7222351268591426"/>
          <c:h val="0.7732677165354363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feedin_usedcar!$A$11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cat>
            <c:strRef>
              <c:f>feedin_usedcar!$U$4:$Y$4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feedin_usedcar!$U$11:$Y$11</c:f>
              <c:numCache>
                <c:formatCode>0.000%</c:formatCode>
                <c:ptCount val="5"/>
                <c:pt idx="0">
                  <c:v>4.7619047599999999E-2</c:v>
                </c:pt>
                <c:pt idx="1">
                  <c:v>0.93877551020000005</c:v>
                </c:pt>
                <c:pt idx="2">
                  <c:v>0</c:v>
                </c:pt>
                <c:pt idx="3">
                  <c:v>6.8027210999999999E-3</c:v>
                </c:pt>
                <c:pt idx="4">
                  <c:v>6.8027210999999999E-3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5C-4CCC-AC65-A8776790478B}"/>
            </c:ext>
          </c:extLst>
        </c:ser>
        <c:ser>
          <c:idx val="6"/>
          <c:order val="1"/>
          <c:tx>
            <c:strRef>
              <c:f>feedin_usedcar!$A$12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cat>
            <c:strRef>
              <c:f>feedin_usedcar!$U$4:$Y$4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feedin_usedcar!$U$12:$Y$12</c:f>
              <c:numCache>
                <c:formatCode>0.000%</c:formatCode>
                <c:ptCount val="5"/>
                <c:pt idx="0">
                  <c:v>2.2727272699999999E-2</c:v>
                </c:pt>
                <c:pt idx="1">
                  <c:v>0.90909090910000001</c:v>
                </c:pt>
                <c:pt idx="2">
                  <c:v>0</c:v>
                </c:pt>
                <c:pt idx="3">
                  <c:v>4.16666667E-2</c:v>
                </c:pt>
                <c:pt idx="4">
                  <c:v>2.65151515E-2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5C-4CCC-AC65-A8776790478B}"/>
            </c:ext>
          </c:extLst>
        </c:ser>
        <c:ser>
          <c:idx val="7"/>
          <c:order val="2"/>
          <c:tx>
            <c:strRef>
              <c:f>feedin_usedcar!$A$13</c:f>
              <c:strCache>
                <c:ptCount val="1"/>
                <c:pt idx="0">
                  <c:v>2007</c:v>
                </c:pt>
              </c:strCache>
            </c:strRef>
          </c:tx>
          <c:invertIfNegative val="0"/>
          <c:cat>
            <c:strRef>
              <c:f>feedin_usedcar!$U$4:$Y$4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feedin_usedcar!$U$13:$Y$13</c:f>
              <c:numCache>
                <c:formatCode>0.000%</c:formatCode>
                <c:ptCount val="5"/>
                <c:pt idx="0">
                  <c:v>2.2388059700000001E-2</c:v>
                </c:pt>
                <c:pt idx="1">
                  <c:v>0.88059701489999997</c:v>
                </c:pt>
                <c:pt idx="2">
                  <c:v>0</c:v>
                </c:pt>
                <c:pt idx="3">
                  <c:v>5.2238805999999999E-2</c:v>
                </c:pt>
                <c:pt idx="4">
                  <c:v>4.4776119400000002E-2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5C-4CCC-AC65-A8776790478B}"/>
            </c:ext>
          </c:extLst>
        </c:ser>
        <c:ser>
          <c:idx val="8"/>
          <c:order val="3"/>
          <c:tx>
            <c:strRef>
              <c:f>feedin_usedcar!$A$14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cat>
            <c:strRef>
              <c:f>feedin_usedcar!$U$4:$Y$4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feedin_usedcar!$U$14:$Y$14</c:f>
              <c:numCache>
                <c:formatCode>0.000%</c:formatCode>
                <c:ptCount val="5"/>
                <c:pt idx="0">
                  <c:v>1.9157088100000001E-2</c:v>
                </c:pt>
                <c:pt idx="1">
                  <c:v>0.85057471259999995</c:v>
                </c:pt>
                <c:pt idx="2">
                  <c:v>0</c:v>
                </c:pt>
                <c:pt idx="3">
                  <c:v>6.1302681999999997E-2</c:v>
                </c:pt>
                <c:pt idx="4">
                  <c:v>6.8965517200000007E-2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5C-4CCC-AC65-A8776790478B}"/>
            </c:ext>
          </c:extLst>
        </c:ser>
        <c:ser>
          <c:idx val="9"/>
          <c:order val="4"/>
          <c:tx>
            <c:strRef>
              <c:f>feedin_usedcar!$A$15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feedin_usedcar!$U$4:$Y$4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feedin_usedcar!$U$15:$Y$15</c:f>
              <c:numCache>
                <c:formatCode>0.000%</c:formatCode>
                <c:ptCount val="5"/>
                <c:pt idx="0">
                  <c:v>6.1946902700000001E-2</c:v>
                </c:pt>
                <c:pt idx="1">
                  <c:v>0.87610619469999995</c:v>
                </c:pt>
                <c:pt idx="2">
                  <c:v>0</c:v>
                </c:pt>
                <c:pt idx="3">
                  <c:v>4.4247787599999998E-2</c:v>
                </c:pt>
                <c:pt idx="4">
                  <c:v>1.7699115000000001E-2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5C-4CCC-AC65-A8776790478B}"/>
            </c:ext>
          </c:extLst>
        </c:ser>
        <c:ser>
          <c:idx val="10"/>
          <c:order val="5"/>
          <c:tx>
            <c:strRef>
              <c:f>feedin_usedcar!$A$16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feedin_usedcar!$U$4:$Y$4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feedin_usedcar!$U$16:$Y$16</c:f>
              <c:numCache>
                <c:formatCode>0.000%</c:formatCode>
                <c:ptCount val="5"/>
                <c:pt idx="0">
                  <c:v>0.101010101</c:v>
                </c:pt>
                <c:pt idx="1">
                  <c:v>0.78787878789999999</c:v>
                </c:pt>
                <c:pt idx="2">
                  <c:v>0</c:v>
                </c:pt>
                <c:pt idx="3">
                  <c:v>9.0909090900000003E-2</c:v>
                </c:pt>
                <c:pt idx="4">
                  <c:v>2.02020202E-2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5C-4CCC-AC65-A8776790478B}"/>
            </c:ext>
          </c:extLst>
        </c:ser>
        <c:ser>
          <c:idx val="11"/>
          <c:order val="6"/>
          <c:tx>
            <c:strRef>
              <c:f>feedin_usedcar!$A$17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feedin_usedcar!$U$4:$Y$4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feedin_usedcar!$U$17:$Y$17</c:f>
              <c:numCache>
                <c:formatCode>0.000%</c:formatCode>
                <c:ptCount val="5"/>
                <c:pt idx="0">
                  <c:v>0.1333333333</c:v>
                </c:pt>
                <c:pt idx="1">
                  <c:v>0.73333333329999995</c:v>
                </c:pt>
                <c:pt idx="2">
                  <c:v>4.4444444399999998E-2</c:v>
                </c:pt>
                <c:pt idx="3">
                  <c:v>6.6666666700000002E-2</c:v>
                </c:pt>
                <c:pt idx="4">
                  <c:v>2.2222222199999999E-2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5C-4CCC-AC65-A8776790478B}"/>
            </c:ext>
          </c:extLst>
        </c:ser>
        <c:ser>
          <c:idx val="12"/>
          <c:order val="7"/>
          <c:tx>
            <c:strRef>
              <c:f>feedin_usedcar!$A$18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feedin_usedcar!$U$4:$Y$4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feedin_usedcar!$U$18:$Y$18</c:f>
              <c:numCache>
                <c:formatCode>0.000%</c:formatCode>
                <c:ptCount val="5"/>
                <c:pt idx="0">
                  <c:v>5.2631578900000003E-2</c:v>
                </c:pt>
                <c:pt idx="1">
                  <c:v>0.62406015039999996</c:v>
                </c:pt>
                <c:pt idx="2">
                  <c:v>7.5187969899999998E-2</c:v>
                </c:pt>
                <c:pt idx="3">
                  <c:v>0.16541353380000001</c:v>
                </c:pt>
                <c:pt idx="4">
                  <c:v>8.2706766900000006E-2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5C-4CCC-AC65-A8776790478B}"/>
            </c:ext>
          </c:extLst>
        </c:ser>
        <c:ser>
          <c:idx val="13"/>
          <c:order val="8"/>
          <c:tx>
            <c:strRef>
              <c:f>feedin_usedcar!$A$19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feedin_usedcar!$U$4:$Y$4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feedin_usedcar!$U$19:$Y$19</c:f>
              <c:numCache>
                <c:formatCode>0.000%</c:formatCode>
                <c:ptCount val="5"/>
                <c:pt idx="0">
                  <c:v>0.14079422380000001</c:v>
                </c:pt>
                <c:pt idx="1">
                  <c:v>0.64259927800000005</c:v>
                </c:pt>
                <c:pt idx="2">
                  <c:v>4.69314079E-2</c:v>
                </c:pt>
                <c:pt idx="3">
                  <c:v>0.1119133574</c:v>
                </c:pt>
                <c:pt idx="4">
                  <c:v>5.7761732900000001E-2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5C-4CCC-AC65-A8776790478B}"/>
            </c:ext>
          </c:extLst>
        </c:ser>
        <c:ser>
          <c:idx val="14"/>
          <c:order val="9"/>
          <c:tx>
            <c:strRef>
              <c:f>feedin_usedcar!$A$20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feedin_usedcar!$U$4:$Y$4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feedin_usedcar!$U$20:$Y$20</c:f>
              <c:numCache>
                <c:formatCode>0.000%</c:formatCode>
                <c:ptCount val="5"/>
                <c:pt idx="0">
                  <c:v>9.7510373400000003E-2</c:v>
                </c:pt>
                <c:pt idx="1">
                  <c:v>0.62240663900000004</c:v>
                </c:pt>
                <c:pt idx="2">
                  <c:v>0.14730290460000001</c:v>
                </c:pt>
                <c:pt idx="3">
                  <c:v>9.1286307100000005E-2</c:v>
                </c:pt>
                <c:pt idx="4">
                  <c:v>4.1493775900000002E-2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5C-4CCC-AC65-A8776790478B}"/>
            </c:ext>
          </c:extLst>
        </c:ser>
        <c:ser>
          <c:idx val="15"/>
          <c:order val="10"/>
          <c:tx>
            <c:strRef>
              <c:f>feedin_usedcar!$A$21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feedin_usedcar!$U$4:$Y$4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feedin_usedcar!$U$21:$Y$21</c:f>
              <c:numCache>
                <c:formatCode>0.000%</c:formatCode>
                <c:ptCount val="5"/>
                <c:pt idx="0">
                  <c:v>0.11172566370000001</c:v>
                </c:pt>
                <c:pt idx="1">
                  <c:v>0.45353982300000001</c:v>
                </c:pt>
                <c:pt idx="2">
                  <c:v>0.2798672566</c:v>
                </c:pt>
                <c:pt idx="3">
                  <c:v>8.7389380500000002E-2</c:v>
                </c:pt>
                <c:pt idx="4">
                  <c:v>6.74778761E-2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5C-4CCC-AC65-A87767904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609024"/>
        <c:axId val="204610560"/>
      </c:barChart>
      <c:catAx>
        <c:axId val="20460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4610560"/>
        <c:crosses val="autoZero"/>
        <c:auto val="1"/>
        <c:lblAlgn val="ctr"/>
        <c:lblOffset val="100"/>
        <c:noMultiLvlLbl val="0"/>
      </c:catAx>
      <c:valAx>
        <c:axId val="204610560"/>
        <c:scaling>
          <c:orientation val="minMax"/>
          <c:max val="1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4609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719860017497965"/>
          <c:y val="0.15157261592300894"/>
          <c:w val="8.6134733158355209E-2"/>
          <c:h val="0.8071321813939915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 sz="1100"/>
              <a:t>Diesel</a:t>
            </a:r>
          </a:p>
        </c:rich>
      </c:tx>
      <c:layout>
        <c:manualLayout>
          <c:xMode val="edge"/>
          <c:yMode val="edge"/>
          <c:x val="0.37119444444444488"/>
          <c:y val="2.777777777777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085739282589674E-2"/>
          <c:y val="0.11310185185185199"/>
          <c:w val="0.78955730533683044"/>
          <c:h val="0.7709182706328403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feedin_new_car!$A$11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cat>
            <c:strRef>
              <c:f>feedin_new_car!$K$4:$O$4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feedin_new_car!$P$11:$T$11</c:f>
              <c:numCache>
                <c:formatCode>0.000%</c:formatCode>
                <c:ptCount val="5"/>
                <c:pt idx="0">
                  <c:v>0</c:v>
                </c:pt>
                <c:pt idx="1">
                  <c:v>1.92350705E-2</c:v>
                </c:pt>
                <c:pt idx="2">
                  <c:v>0.26012077830000002</c:v>
                </c:pt>
                <c:pt idx="3">
                  <c:v>0.58577499440000003</c:v>
                </c:pt>
                <c:pt idx="4">
                  <c:v>0.1348691568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4-48BF-AD27-8AFD6CB1CE19}"/>
            </c:ext>
          </c:extLst>
        </c:ser>
        <c:ser>
          <c:idx val="6"/>
          <c:order val="1"/>
          <c:tx>
            <c:strRef>
              <c:f>feedin_new_car!$A$12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cat>
            <c:strRef>
              <c:f>feedin_new_car!$K$4:$O$4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feedin_new_car!$P$12:$T$12</c:f>
              <c:numCache>
                <c:formatCode>0.000%</c:formatCode>
                <c:ptCount val="5"/>
                <c:pt idx="0">
                  <c:v>7.8060122999999999E-3</c:v>
                </c:pt>
                <c:pt idx="1">
                  <c:v>2.7071914999999998E-2</c:v>
                </c:pt>
                <c:pt idx="2">
                  <c:v>0.32054475999999998</c:v>
                </c:pt>
                <c:pt idx="3">
                  <c:v>0.5452582627</c:v>
                </c:pt>
                <c:pt idx="4">
                  <c:v>9.9319050000000006E-2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F4-48BF-AD27-8AFD6CB1CE19}"/>
            </c:ext>
          </c:extLst>
        </c:ser>
        <c:ser>
          <c:idx val="7"/>
          <c:order val="2"/>
          <c:tx>
            <c:strRef>
              <c:f>feedin_new_car!$A$13</c:f>
              <c:strCache>
                <c:ptCount val="1"/>
                <c:pt idx="0">
                  <c:v>2007</c:v>
                </c:pt>
              </c:strCache>
            </c:strRef>
          </c:tx>
          <c:invertIfNegative val="0"/>
          <c:cat>
            <c:strRef>
              <c:f>feedin_new_car!$K$4:$O$4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feedin_new_car!$P$13:$T$13</c:f>
              <c:numCache>
                <c:formatCode>0.000%</c:formatCode>
                <c:ptCount val="5"/>
                <c:pt idx="0">
                  <c:v>6.9461985000000004E-3</c:v>
                </c:pt>
                <c:pt idx="1">
                  <c:v>5.9232129299999998E-2</c:v>
                </c:pt>
                <c:pt idx="2">
                  <c:v>0.35892902249999997</c:v>
                </c:pt>
                <c:pt idx="3">
                  <c:v>0.4604698156</c:v>
                </c:pt>
                <c:pt idx="4">
                  <c:v>0.114422834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F4-48BF-AD27-8AFD6CB1CE19}"/>
            </c:ext>
          </c:extLst>
        </c:ser>
        <c:ser>
          <c:idx val="8"/>
          <c:order val="3"/>
          <c:tx>
            <c:strRef>
              <c:f>feedin_new_car!$A$14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cat>
            <c:strRef>
              <c:f>feedin_new_car!$K$4:$O$4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feedin_new_car!$P$14:$T$14</c:f>
              <c:numCache>
                <c:formatCode>0.000%</c:formatCode>
                <c:ptCount val="5"/>
                <c:pt idx="0">
                  <c:v>4.8518633000000002E-3</c:v>
                </c:pt>
                <c:pt idx="1">
                  <c:v>0.12800660680000001</c:v>
                </c:pt>
                <c:pt idx="2">
                  <c:v>0.41209868900000002</c:v>
                </c:pt>
                <c:pt idx="3">
                  <c:v>0.3623412821</c:v>
                </c:pt>
                <c:pt idx="4">
                  <c:v>9.27015588E-2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F4-48BF-AD27-8AFD6CB1CE19}"/>
            </c:ext>
          </c:extLst>
        </c:ser>
        <c:ser>
          <c:idx val="9"/>
          <c:order val="4"/>
          <c:tx>
            <c:strRef>
              <c:f>feedin_new_car!$A$15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feedin_new_car!$K$4:$O$4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feedin_new_car!$P$15:$T$15</c:f>
              <c:numCache>
                <c:formatCode>0.000%</c:formatCode>
                <c:ptCount val="5"/>
                <c:pt idx="0">
                  <c:v>2.9974636999999999E-3</c:v>
                </c:pt>
                <c:pt idx="1">
                  <c:v>0.1222042887</c:v>
                </c:pt>
                <c:pt idx="2">
                  <c:v>0.47590500349999998</c:v>
                </c:pt>
                <c:pt idx="3">
                  <c:v>0.35266313119999998</c:v>
                </c:pt>
                <c:pt idx="4">
                  <c:v>4.6230113000000003E-2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F4-48BF-AD27-8AFD6CB1CE19}"/>
            </c:ext>
          </c:extLst>
        </c:ser>
        <c:ser>
          <c:idx val="10"/>
          <c:order val="5"/>
          <c:tx>
            <c:strRef>
              <c:f>feedin_new_car!$A$16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feedin_new_car!$K$4:$O$4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feedin_new_car!$P$16:$T$16</c:f>
              <c:numCache>
                <c:formatCode>0.000%</c:formatCode>
                <c:ptCount val="5"/>
                <c:pt idx="0">
                  <c:v>1.1300596000000001E-3</c:v>
                </c:pt>
                <c:pt idx="1">
                  <c:v>8.7939182199999993E-2</c:v>
                </c:pt>
                <c:pt idx="2">
                  <c:v>0.42140949249999998</c:v>
                </c:pt>
                <c:pt idx="3">
                  <c:v>0.43620299979999999</c:v>
                </c:pt>
                <c:pt idx="4">
                  <c:v>5.3318265900000002E-2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F4-48BF-AD27-8AFD6CB1CE19}"/>
            </c:ext>
          </c:extLst>
        </c:ser>
        <c:ser>
          <c:idx val="11"/>
          <c:order val="6"/>
          <c:tx>
            <c:strRef>
              <c:f>feedin_new_car!$A$17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feedin_new_car!$K$4:$O$4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feedin_new_car!$P$17:$T$17</c:f>
              <c:numCache>
                <c:formatCode>0.000%</c:formatCode>
                <c:ptCount val="5"/>
                <c:pt idx="0">
                  <c:v>9.1549899999999996E-5</c:v>
                </c:pt>
                <c:pt idx="1">
                  <c:v>7.9282248499999999E-2</c:v>
                </c:pt>
                <c:pt idx="2">
                  <c:v>0.35411516980000002</c:v>
                </c:pt>
                <c:pt idx="3">
                  <c:v>0.50517257159999995</c:v>
                </c:pt>
                <c:pt idx="4">
                  <c:v>6.1338460099999999E-2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F4-48BF-AD27-8AFD6CB1CE19}"/>
            </c:ext>
          </c:extLst>
        </c:ser>
        <c:ser>
          <c:idx val="12"/>
          <c:order val="7"/>
          <c:tx>
            <c:strRef>
              <c:f>feedin_new_car!$A$18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feedin_new_car!$K$4:$O$4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feedin_new_car!$P$18:$T$18</c:f>
              <c:numCache>
                <c:formatCode>0.000%</c:formatCode>
                <c:ptCount val="5"/>
                <c:pt idx="0">
                  <c:v>2.9028603999999999E-3</c:v>
                </c:pt>
                <c:pt idx="1">
                  <c:v>5.0906258900000001E-2</c:v>
                </c:pt>
                <c:pt idx="2">
                  <c:v>0.34876805440000003</c:v>
                </c:pt>
                <c:pt idx="3">
                  <c:v>0.5525346927</c:v>
                </c:pt>
                <c:pt idx="4">
                  <c:v>4.4888133699999999E-2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F4-48BF-AD27-8AFD6CB1CE19}"/>
            </c:ext>
          </c:extLst>
        </c:ser>
        <c:ser>
          <c:idx val="13"/>
          <c:order val="8"/>
          <c:tx>
            <c:strRef>
              <c:f>feedin_new_car!$A$19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feedin_new_car!$K$4:$O$4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feedin_new_car!$P$19:$T$19</c:f>
              <c:numCache>
                <c:formatCode>0.000%</c:formatCode>
                <c:ptCount val="5"/>
                <c:pt idx="0">
                  <c:v>8.2730766999999997E-3</c:v>
                </c:pt>
                <c:pt idx="1">
                  <c:v>4.3319653399999998E-2</c:v>
                </c:pt>
                <c:pt idx="2">
                  <c:v>0.32095628949999999</c:v>
                </c:pt>
                <c:pt idx="3">
                  <c:v>0.58777929780000004</c:v>
                </c:pt>
                <c:pt idx="4">
                  <c:v>3.9671682600000001E-2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F4-48BF-AD27-8AFD6CB1CE19}"/>
            </c:ext>
          </c:extLst>
        </c:ser>
        <c:ser>
          <c:idx val="14"/>
          <c:order val="9"/>
          <c:tx>
            <c:strRef>
              <c:f>feedin_new_car!$A$20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feedin_new_car!$K$4:$O$4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feedin_new_car!$P$20:$T$20</c:f>
              <c:numCache>
                <c:formatCode>0.000%</c:formatCode>
                <c:ptCount val="5"/>
                <c:pt idx="0">
                  <c:v>6.0011999999999999E-4</c:v>
                </c:pt>
                <c:pt idx="1">
                  <c:v>3.4340201399999999E-2</c:v>
                </c:pt>
                <c:pt idx="2">
                  <c:v>0.2829899313</c:v>
                </c:pt>
                <c:pt idx="3">
                  <c:v>0.6193905448</c:v>
                </c:pt>
                <c:pt idx="4">
                  <c:v>6.2679202500000003E-2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5F4-48BF-AD27-8AFD6CB1CE19}"/>
            </c:ext>
          </c:extLst>
        </c:ser>
        <c:ser>
          <c:idx val="15"/>
          <c:order val="10"/>
          <c:tx>
            <c:strRef>
              <c:f>feedin_new_car!$A$21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feedin_new_car!$K$4:$O$4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feedin_new_car!$P$21:$T$21</c:f>
              <c:numCache>
                <c:formatCode>0.000%</c:formatCode>
                <c:ptCount val="5"/>
                <c:pt idx="0">
                  <c:v>6.48172E-5</c:v>
                </c:pt>
                <c:pt idx="1">
                  <c:v>3.2603059400000002E-2</c:v>
                </c:pt>
                <c:pt idx="2">
                  <c:v>0.23671247079999999</c:v>
                </c:pt>
                <c:pt idx="3">
                  <c:v>0.65996888769999995</c:v>
                </c:pt>
                <c:pt idx="4">
                  <c:v>7.0650764800000002E-2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F4-48BF-AD27-8AFD6CB1C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19104"/>
        <c:axId val="86320640"/>
      </c:barChart>
      <c:catAx>
        <c:axId val="8631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6320640"/>
        <c:crosses val="autoZero"/>
        <c:auto val="1"/>
        <c:lblAlgn val="ctr"/>
        <c:lblOffset val="100"/>
        <c:noMultiLvlLbl val="0"/>
      </c:catAx>
      <c:valAx>
        <c:axId val="8632064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6319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719860017497965"/>
          <c:y val="6.4796587926509816E-2"/>
          <c:w val="8.6134733158355209E-2"/>
          <c:h val="0.8981846019247585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 sz="1050"/>
              <a:t>Diesel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294663167104112"/>
          <c:y val="0.13390055409740523"/>
          <c:w val="0.73631867891513569"/>
          <c:h val="0.6642322834645676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feedin_usedcar!$A$11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cat>
            <c:multiLvlStrRef>
              <c:f>feedin_usedcar!$P$3:$T$4</c:f>
              <c:multiLvlStrCache>
                <c:ptCount val="5"/>
                <c:lvl>
                  <c:pt idx="0">
                    <c:v>Diesel &lt;1350</c:v>
                  </c:pt>
                  <c:pt idx="1">
                    <c:v>Diesel &lt;1600</c:v>
                  </c:pt>
                  <c:pt idx="2">
                    <c:v>Diesel &lt;2000</c:v>
                  </c:pt>
                  <c:pt idx="3">
                    <c:v>Diesel &lt;3000</c:v>
                  </c:pt>
                  <c:pt idx="4">
                    <c:v>Diesel 3000+</c:v>
                  </c:pt>
                </c:lvl>
                <c:lvl>
                  <c:pt idx="0">
                    <c:v>Diesel</c:v>
                  </c:pt>
                </c:lvl>
              </c:multiLvlStrCache>
            </c:multiLvlStrRef>
          </c:cat>
          <c:val>
            <c:numRef>
              <c:f>feedin_usedcar!$P$11:$T$11</c:f>
              <c:numCache>
                <c:formatCode>0.000%</c:formatCode>
                <c:ptCount val="5"/>
                <c:pt idx="0">
                  <c:v>2.0941309999999999E-4</c:v>
                </c:pt>
                <c:pt idx="1">
                  <c:v>4.7117950000000002E-4</c:v>
                </c:pt>
                <c:pt idx="2">
                  <c:v>2.8951363800000001E-2</c:v>
                </c:pt>
                <c:pt idx="3">
                  <c:v>0.71336579239999998</c:v>
                </c:pt>
                <c:pt idx="4">
                  <c:v>0.25700225119999998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2-496A-9A84-5D44F320DE2C}"/>
            </c:ext>
          </c:extLst>
        </c:ser>
        <c:ser>
          <c:idx val="6"/>
          <c:order val="1"/>
          <c:tx>
            <c:strRef>
              <c:f>feedin_usedcar!$A$12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cat>
            <c:multiLvlStrRef>
              <c:f>feedin_usedcar!$P$3:$T$4</c:f>
              <c:multiLvlStrCache>
                <c:ptCount val="5"/>
                <c:lvl>
                  <c:pt idx="0">
                    <c:v>Diesel &lt;1350</c:v>
                  </c:pt>
                  <c:pt idx="1">
                    <c:v>Diesel &lt;1600</c:v>
                  </c:pt>
                  <c:pt idx="2">
                    <c:v>Diesel &lt;2000</c:v>
                  </c:pt>
                  <c:pt idx="3">
                    <c:v>Diesel &lt;3000</c:v>
                  </c:pt>
                  <c:pt idx="4">
                    <c:v>Diesel 3000+</c:v>
                  </c:pt>
                </c:lvl>
                <c:lvl>
                  <c:pt idx="0">
                    <c:v>Diesel</c:v>
                  </c:pt>
                </c:lvl>
              </c:multiLvlStrCache>
            </c:multiLvlStrRef>
          </c:cat>
          <c:val>
            <c:numRef>
              <c:f>feedin_usedcar!$P$12:$T$12</c:f>
              <c:numCache>
                <c:formatCode>0.000%</c:formatCode>
                <c:ptCount val="5"/>
                <c:pt idx="0">
                  <c:v>5.6529110000000003E-4</c:v>
                </c:pt>
                <c:pt idx="1">
                  <c:v>1.0363671000000001E-3</c:v>
                </c:pt>
                <c:pt idx="2">
                  <c:v>2.9112492899999998E-2</c:v>
                </c:pt>
                <c:pt idx="3">
                  <c:v>0.69511965330000003</c:v>
                </c:pt>
                <c:pt idx="4">
                  <c:v>0.2741661956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02-496A-9A84-5D44F320DE2C}"/>
            </c:ext>
          </c:extLst>
        </c:ser>
        <c:ser>
          <c:idx val="7"/>
          <c:order val="2"/>
          <c:tx>
            <c:strRef>
              <c:f>feedin_usedcar!$A$13</c:f>
              <c:strCache>
                <c:ptCount val="1"/>
                <c:pt idx="0">
                  <c:v>2007</c:v>
                </c:pt>
              </c:strCache>
            </c:strRef>
          </c:tx>
          <c:invertIfNegative val="0"/>
          <c:cat>
            <c:multiLvlStrRef>
              <c:f>feedin_usedcar!$P$3:$T$4</c:f>
              <c:multiLvlStrCache>
                <c:ptCount val="5"/>
                <c:lvl>
                  <c:pt idx="0">
                    <c:v>Diesel &lt;1350</c:v>
                  </c:pt>
                  <c:pt idx="1">
                    <c:v>Diesel &lt;1600</c:v>
                  </c:pt>
                  <c:pt idx="2">
                    <c:v>Diesel &lt;2000</c:v>
                  </c:pt>
                  <c:pt idx="3">
                    <c:v>Diesel &lt;3000</c:v>
                  </c:pt>
                  <c:pt idx="4">
                    <c:v>Diesel 3000+</c:v>
                  </c:pt>
                </c:lvl>
                <c:lvl>
                  <c:pt idx="0">
                    <c:v>Diesel</c:v>
                  </c:pt>
                </c:lvl>
              </c:multiLvlStrCache>
            </c:multiLvlStrRef>
          </c:cat>
          <c:val>
            <c:numRef>
              <c:f>feedin_usedcar!$P$13:$T$13</c:f>
              <c:numCache>
                <c:formatCode>0.000%</c:formatCode>
                <c:ptCount val="5"/>
                <c:pt idx="0">
                  <c:v>2.6585139999999997E-4</c:v>
                </c:pt>
                <c:pt idx="1">
                  <c:v>9.3047989999999999E-4</c:v>
                </c:pt>
                <c:pt idx="2">
                  <c:v>2.1401036799999999E-2</c:v>
                </c:pt>
                <c:pt idx="3">
                  <c:v>0.75674597899999996</c:v>
                </c:pt>
                <c:pt idx="4">
                  <c:v>0.2206566529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02-496A-9A84-5D44F320DE2C}"/>
            </c:ext>
          </c:extLst>
        </c:ser>
        <c:ser>
          <c:idx val="8"/>
          <c:order val="3"/>
          <c:tx>
            <c:strRef>
              <c:f>feedin_usedcar!$A$14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cat>
            <c:multiLvlStrRef>
              <c:f>feedin_usedcar!$P$3:$T$4</c:f>
              <c:multiLvlStrCache>
                <c:ptCount val="5"/>
                <c:lvl>
                  <c:pt idx="0">
                    <c:v>Diesel &lt;1350</c:v>
                  </c:pt>
                  <c:pt idx="1">
                    <c:v>Diesel &lt;1600</c:v>
                  </c:pt>
                  <c:pt idx="2">
                    <c:v>Diesel &lt;2000</c:v>
                  </c:pt>
                  <c:pt idx="3">
                    <c:v>Diesel &lt;3000</c:v>
                  </c:pt>
                  <c:pt idx="4">
                    <c:v>Diesel 3000+</c:v>
                  </c:pt>
                </c:lvl>
                <c:lvl>
                  <c:pt idx="0">
                    <c:v>Diesel</c:v>
                  </c:pt>
                </c:lvl>
              </c:multiLvlStrCache>
            </c:multiLvlStrRef>
          </c:cat>
          <c:val>
            <c:numRef>
              <c:f>feedin_usedcar!$P$14:$T$14</c:f>
              <c:numCache>
                <c:formatCode>0.000%</c:formatCode>
                <c:ptCount val="5"/>
                <c:pt idx="0">
                  <c:v>7.1556349999999996E-4</c:v>
                </c:pt>
                <c:pt idx="1">
                  <c:v>2.1466904999999999E-3</c:v>
                </c:pt>
                <c:pt idx="2">
                  <c:v>3.68515206E-2</c:v>
                </c:pt>
                <c:pt idx="3">
                  <c:v>0.75134168160000003</c:v>
                </c:pt>
                <c:pt idx="4">
                  <c:v>0.20894454379999999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02-496A-9A84-5D44F320DE2C}"/>
            </c:ext>
          </c:extLst>
        </c:ser>
        <c:ser>
          <c:idx val="9"/>
          <c:order val="4"/>
          <c:tx>
            <c:strRef>
              <c:f>feedin_usedcar!$A$15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multiLvlStrRef>
              <c:f>feedin_usedcar!$P$3:$T$4</c:f>
              <c:multiLvlStrCache>
                <c:ptCount val="5"/>
                <c:lvl>
                  <c:pt idx="0">
                    <c:v>Diesel &lt;1350</c:v>
                  </c:pt>
                  <c:pt idx="1">
                    <c:v>Diesel &lt;1600</c:v>
                  </c:pt>
                  <c:pt idx="2">
                    <c:v>Diesel &lt;2000</c:v>
                  </c:pt>
                  <c:pt idx="3">
                    <c:v>Diesel &lt;3000</c:v>
                  </c:pt>
                  <c:pt idx="4">
                    <c:v>Diesel 3000+</c:v>
                  </c:pt>
                </c:lvl>
                <c:lvl>
                  <c:pt idx="0">
                    <c:v>Diesel</c:v>
                  </c:pt>
                </c:lvl>
              </c:multiLvlStrCache>
            </c:multiLvlStrRef>
          </c:cat>
          <c:val>
            <c:numRef>
              <c:f>feedin_usedcar!$P$15:$T$15</c:f>
              <c:numCache>
                <c:formatCode>0.000%</c:formatCode>
                <c:ptCount val="5"/>
                <c:pt idx="0">
                  <c:v>3.7359899999999998E-3</c:v>
                </c:pt>
                <c:pt idx="1">
                  <c:v>1.24533001E-2</c:v>
                </c:pt>
                <c:pt idx="2">
                  <c:v>0.10958904110000001</c:v>
                </c:pt>
                <c:pt idx="3">
                  <c:v>0.65504358659999995</c:v>
                </c:pt>
                <c:pt idx="4">
                  <c:v>0.21917808220000001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02-496A-9A84-5D44F320DE2C}"/>
            </c:ext>
          </c:extLst>
        </c:ser>
        <c:ser>
          <c:idx val="10"/>
          <c:order val="5"/>
          <c:tx>
            <c:strRef>
              <c:f>feedin_usedcar!$A$16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multiLvlStrRef>
              <c:f>feedin_usedcar!$P$3:$T$4</c:f>
              <c:multiLvlStrCache>
                <c:ptCount val="5"/>
                <c:lvl>
                  <c:pt idx="0">
                    <c:v>Diesel &lt;1350</c:v>
                  </c:pt>
                  <c:pt idx="1">
                    <c:v>Diesel &lt;1600</c:v>
                  </c:pt>
                  <c:pt idx="2">
                    <c:v>Diesel &lt;2000</c:v>
                  </c:pt>
                  <c:pt idx="3">
                    <c:v>Diesel &lt;3000</c:v>
                  </c:pt>
                  <c:pt idx="4">
                    <c:v>Diesel 3000+</c:v>
                  </c:pt>
                </c:lvl>
                <c:lvl>
                  <c:pt idx="0">
                    <c:v>Diesel</c:v>
                  </c:pt>
                </c:lvl>
              </c:multiLvlStrCache>
            </c:multiLvlStrRef>
          </c:cat>
          <c:val>
            <c:numRef>
              <c:f>feedin_usedcar!$P$16:$T$16</c:f>
              <c:numCache>
                <c:formatCode>0.000%</c:formatCode>
                <c:ptCount val="5"/>
                <c:pt idx="0">
                  <c:v>0</c:v>
                </c:pt>
                <c:pt idx="1">
                  <c:v>1.54639175E-2</c:v>
                </c:pt>
                <c:pt idx="2">
                  <c:v>0.25</c:v>
                </c:pt>
                <c:pt idx="3">
                  <c:v>0.60051546389999999</c:v>
                </c:pt>
                <c:pt idx="4">
                  <c:v>0.1340206186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02-496A-9A84-5D44F320DE2C}"/>
            </c:ext>
          </c:extLst>
        </c:ser>
        <c:ser>
          <c:idx val="11"/>
          <c:order val="6"/>
          <c:tx>
            <c:strRef>
              <c:f>feedin_usedcar!$A$17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multiLvlStrRef>
              <c:f>feedin_usedcar!$P$3:$T$4</c:f>
              <c:multiLvlStrCache>
                <c:ptCount val="5"/>
                <c:lvl>
                  <c:pt idx="0">
                    <c:v>Diesel &lt;1350</c:v>
                  </c:pt>
                  <c:pt idx="1">
                    <c:v>Diesel &lt;1600</c:v>
                  </c:pt>
                  <c:pt idx="2">
                    <c:v>Diesel &lt;2000</c:v>
                  </c:pt>
                  <c:pt idx="3">
                    <c:v>Diesel &lt;3000</c:v>
                  </c:pt>
                  <c:pt idx="4">
                    <c:v>Diesel 3000+</c:v>
                  </c:pt>
                </c:lvl>
                <c:lvl>
                  <c:pt idx="0">
                    <c:v>Diesel</c:v>
                  </c:pt>
                </c:lvl>
              </c:multiLvlStrCache>
            </c:multiLvlStrRef>
          </c:cat>
          <c:val>
            <c:numRef>
              <c:f>feedin_usedcar!$P$17:$T$17</c:f>
              <c:numCache>
                <c:formatCode>0.000%</c:formatCode>
                <c:ptCount val="5"/>
                <c:pt idx="0">
                  <c:v>4.1608877000000001E-3</c:v>
                </c:pt>
                <c:pt idx="1">
                  <c:v>2.6352288500000001E-2</c:v>
                </c:pt>
                <c:pt idx="2">
                  <c:v>0.19278779469999999</c:v>
                </c:pt>
                <c:pt idx="3">
                  <c:v>0.66574202500000002</c:v>
                </c:pt>
                <c:pt idx="4">
                  <c:v>0.1109570042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02-496A-9A84-5D44F320DE2C}"/>
            </c:ext>
          </c:extLst>
        </c:ser>
        <c:ser>
          <c:idx val="12"/>
          <c:order val="7"/>
          <c:tx>
            <c:strRef>
              <c:f>feedin_usedcar!$A$18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multiLvlStrRef>
              <c:f>feedin_usedcar!$P$3:$T$4</c:f>
              <c:multiLvlStrCache>
                <c:ptCount val="5"/>
                <c:lvl>
                  <c:pt idx="0">
                    <c:v>Diesel &lt;1350</c:v>
                  </c:pt>
                  <c:pt idx="1">
                    <c:v>Diesel &lt;1600</c:v>
                  </c:pt>
                  <c:pt idx="2">
                    <c:v>Diesel &lt;2000</c:v>
                  </c:pt>
                  <c:pt idx="3">
                    <c:v>Diesel &lt;3000</c:v>
                  </c:pt>
                  <c:pt idx="4">
                    <c:v>Diesel 3000+</c:v>
                  </c:pt>
                </c:lvl>
                <c:lvl>
                  <c:pt idx="0">
                    <c:v>Diesel</c:v>
                  </c:pt>
                </c:lvl>
              </c:multiLvlStrCache>
            </c:multiLvlStrRef>
          </c:cat>
          <c:val>
            <c:numRef>
              <c:f>feedin_usedcar!$P$18:$T$18</c:f>
              <c:numCache>
                <c:formatCode>0.000%</c:formatCode>
                <c:ptCount val="5"/>
                <c:pt idx="0">
                  <c:v>1.3003901E-3</c:v>
                </c:pt>
                <c:pt idx="1">
                  <c:v>1.49544863E-2</c:v>
                </c:pt>
                <c:pt idx="2">
                  <c:v>0.1644993498</c:v>
                </c:pt>
                <c:pt idx="3">
                  <c:v>0.71326397919999995</c:v>
                </c:pt>
                <c:pt idx="4">
                  <c:v>0.1059817945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D02-496A-9A84-5D44F320DE2C}"/>
            </c:ext>
          </c:extLst>
        </c:ser>
        <c:ser>
          <c:idx val="13"/>
          <c:order val="8"/>
          <c:tx>
            <c:strRef>
              <c:f>feedin_usedcar!$A$19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multiLvlStrRef>
              <c:f>feedin_usedcar!$P$3:$T$4</c:f>
              <c:multiLvlStrCache>
                <c:ptCount val="5"/>
                <c:lvl>
                  <c:pt idx="0">
                    <c:v>Diesel &lt;1350</c:v>
                  </c:pt>
                  <c:pt idx="1">
                    <c:v>Diesel &lt;1600</c:v>
                  </c:pt>
                  <c:pt idx="2">
                    <c:v>Diesel &lt;2000</c:v>
                  </c:pt>
                  <c:pt idx="3">
                    <c:v>Diesel &lt;3000</c:v>
                  </c:pt>
                  <c:pt idx="4">
                    <c:v>Diesel 3000+</c:v>
                  </c:pt>
                </c:lvl>
                <c:lvl>
                  <c:pt idx="0">
                    <c:v>Diesel</c:v>
                  </c:pt>
                </c:lvl>
              </c:multiLvlStrCache>
            </c:multiLvlStrRef>
          </c:cat>
          <c:val>
            <c:numRef>
              <c:f>feedin_usedcar!$P$19:$T$19</c:f>
              <c:numCache>
                <c:formatCode>0.000%</c:formatCode>
                <c:ptCount val="5"/>
                <c:pt idx="0">
                  <c:v>1.4858841000000001E-3</c:v>
                </c:pt>
                <c:pt idx="1">
                  <c:v>1.53541357E-2</c:v>
                </c:pt>
                <c:pt idx="2">
                  <c:v>0.13967310550000001</c:v>
                </c:pt>
                <c:pt idx="3">
                  <c:v>0.73303615649999998</c:v>
                </c:pt>
                <c:pt idx="4">
                  <c:v>0.11045071820000001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02-496A-9A84-5D44F320DE2C}"/>
            </c:ext>
          </c:extLst>
        </c:ser>
        <c:ser>
          <c:idx val="14"/>
          <c:order val="9"/>
          <c:tx>
            <c:strRef>
              <c:f>feedin_usedcar!$A$20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multiLvlStrRef>
              <c:f>feedin_usedcar!$P$3:$T$4</c:f>
              <c:multiLvlStrCache>
                <c:ptCount val="5"/>
                <c:lvl>
                  <c:pt idx="0">
                    <c:v>Diesel &lt;1350</c:v>
                  </c:pt>
                  <c:pt idx="1">
                    <c:v>Diesel &lt;1600</c:v>
                  </c:pt>
                  <c:pt idx="2">
                    <c:v>Diesel &lt;2000</c:v>
                  </c:pt>
                  <c:pt idx="3">
                    <c:v>Diesel &lt;3000</c:v>
                  </c:pt>
                  <c:pt idx="4">
                    <c:v>Diesel 3000+</c:v>
                  </c:pt>
                </c:lvl>
                <c:lvl>
                  <c:pt idx="0">
                    <c:v>Diesel</c:v>
                  </c:pt>
                </c:lvl>
              </c:multiLvlStrCache>
            </c:multiLvlStrRef>
          </c:cat>
          <c:val>
            <c:numRef>
              <c:f>feedin_usedcar!$P$20:$T$20</c:f>
              <c:numCache>
                <c:formatCode>0.000%</c:formatCode>
                <c:ptCount val="5"/>
                <c:pt idx="0">
                  <c:v>3.1496063000000002E-3</c:v>
                </c:pt>
                <c:pt idx="1">
                  <c:v>1.3648294E-2</c:v>
                </c:pt>
                <c:pt idx="2">
                  <c:v>0.15328083989999999</c:v>
                </c:pt>
                <c:pt idx="3">
                  <c:v>0.71286089239999995</c:v>
                </c:pt>
                <c:pt idx="4">
                  <c:v>0.1170603675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D02-496A-9A84-5D44F320DE2C}"/>
            </c:ext>
          </c:extLst>
        </c:ser>
        <c:ser>
          <c:idx val="15"/>
          <c:order val="10"/>
          <c:tx>
            <c:strRef>
              <c:f>feedin_usedcar!$A$21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multiLvlStrRef>
              <c:f>feedin_usedcar!$P$3:$T$4</c:f>
              <c:multiLvlStrCache>
                <c:ptCount val="5"/>
                <c:lvl>
                  <c:pt idx="0">
                    <c:v>Diesel &lt;1350</c:v>
                  </c:pt>
                  <c:pt idx="1">
                    <c:v>Diesel &lt;1600</c:v>
                  </c:pt>
                  <c:pt idx="2">
                    <c:v>Diesel &lt;2000</c:v>
                  </c:pt>
                  <c:pt idx="3">
                    <c:v>Diesel &lt;3000</c:v>
                  </c:pt>
                  <c:pt idx="4">
                    <c:v>Diesel 3000+</c:v>
                  </c:pt>
                </c:lvl>
                <c:lvl>
                  <c:pt idx="0">
                    <c:v>Diesel</c:v>
                  </c:pt>
                </c:lvl>
              </c:multiLvlStrCache>
            </c:multiLvlStrRef>
          </c:cat>
          <c:val>
            <c:numRef>
              <c:f>feedin_usedcar!$P$21:$T$21</c:f>
              <c:numCache>
                <c:formatCode>0.000%</c:formatCode>
                <c:ptCount val="5"/>
                <c:pt idx="0">
                  <c:v>2.8121485000000002E-3</c:v>
                </c:pt>
                <c:pt idx="1">
                  <c:v>1.8560179999999999E-2</c:v>
                </c:pt>
                <c:pt idx="2">
                  <c:v>0.13160854890000001</c:v>
                </c:pt>
                <c:pt idx="3">
                  <c:v>0.67547806519999998</c:v>
                </c:pt>
                <c:pt idx="4">
                  <c:v>0.1715410574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D02-496A-9A84-5D44F320D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56480"/>
        <c:axId val="204758016"/>
      </c:barChart>
      <c:catAx>
        <c:axId val="2047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4758016"/>
        <c:crosses val="autoZero"/>
        <c:auto val="1"/>
        <c:lblAlgn val="ctr"/>
        <c:lblOffset val="100"/>
        <c:noMultiLvlLbl val="0"/>
      </c:catAx>
      <c:valAx>
        <c:axId val="204758016"/>
        <c:scaling>
          <c:orientation val="minMax"/>
        </c:scaling>
        <c:delete val="0"/>
        <c:axPos val="l"/>
        <c:majorGridlines/>
        <c:numFmt formatCode="0.000%" sourceLinked="1"/>
        <c:majorTickMark val="out"/>
        <c:minorTickMark val="none"/>
        <c:tickLblPos val="nextTo"/>
        <c:crossAx val="204756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feedin_usedcar!$B$4</c:f>
              <c:strCache>
                <c:ptCount val="1"/>
                <c:pt idx="0">
                  <c:v>Petrol</c:v>
                </c:pt>
              </c:strCache>
            </c:strRef>
          </c:tx>
          <c:cat>
            <c:numRef>
              <c:f>feedin_usedcar!$A$6:$A$46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feedin_usedcar!$B$6:$B$46</c:f>
              <c:numCache>
                <c:formatCode>0.000%</c:formatCode>
                <c:ptCount val="41"/>
                <c:pt idx="0">
                  <c:v>0.88001700530000004</c:v>
                </c:pt>
                <c:pt idx="1">
                  <c:v>0.89773625359999998</c:v>
                </c:pt>
                <c:pt idx="2">
                  <c:v>0.8726483357</c:v>
                </c:pt>
                <c:pt idx="3">
                  <c:v>0.84981447480000005</c:v>
                </c:pt>
                <c:pt idx="4">
                  <c:v>0.86713547459999996</c:v>
                </c:pt>
                <c:pt idx="5">
                  <c:v>0.87286271869999998</c:v>
                </c:pt>
                <c:pt idx="6">
                  <c:v>0.91124033540000005</c:v>
                </c:pt>
                <c:pt idx="7">
                  <c:v>0.93482404080000003</c:v>
                </c:pt>
                <c:pt idx="8">
                  <c:v>0.96611988010000005</c:v>
                </c:pt>
                <c:pt idx="9">
                  <c:v>0.98657208750000003</c:v>
                </c:pt>
                <c:pt idx="10">
                  <c:v>0.99445320390000003</c:v>
                </c:pt>
                <c:pt idx="11">
                  <c:v>0.98985788600000002</c:v>
                </c:pt>
                <c:pt idx="12">
                  <c:v>0.97848193790000004</c:v>
                </c:pt>
                <c:pt idx="13">
                  <c:v>0.9764137048</c:v>
                </c:pt>
                <c:pt idx="14">
                  <c:v>0.98091139199999999</c:v>
                </c:pt>
                <c:pt idx="15">
                  <c:v>0.97967807829999998</c:v>
                </c:pt>
                <c:pt idx="16">
                  <c:v>0.9645477764</c:v>
                </c:pt>
                <c:pt idx="17">
                  <c:v>0.94181599049999998</c:v>
                </c:pt>
                <c:pt idx="18">
                  <c:v>0.92502565565894335</c:v>
                </c:pt>
                <c:pt idx="19">
                  <c:v>0.91033581168737165</c:v>
                </c:pt>
                <c:pt idx="20">
                  <c:v>0.90430709942943155</c:v>
                </c:pt>
                <c:pt idx="21">
                  <c:v>0.88000295193370459</c:v>
                </c:pt>
                <c:pt idx="22">
                  <c:v>0.86471786869403244</c:v>
                </c:pt>
                <c:pt idx="23">
                  <c:v>0.85954021473071363</c:v>
                </c:pt>
                <c:pt idx="24">
                  <c:v>0.85478984691319781</c:v>
                </c:pt>
                <c:pt idx="25">
                  <c:v>0.84624790321758492</c:v>
                </c:pt>
                <c:pt idx="26">
                  <c:v>0.82365076677203275</c:v>
                </c:pt>
                <c:pt idx="27">
                  <c:v>0.78798966036116791</c:v>
                </c:pt>
                <c:pt idx="28">
                  <c:v>0.74256519806804899</c:v>
                </c:pt>
                <c:pt idx="29">
                  <c:v>0.68353488326183343</c:v>
                </c:pt>
                <c:pt idx="30">
                  <c:v>0.60565528772358823</c:v>
                </c:pt>
                <c:pt idx="31" formatCode="0.00%">
                  <c:v>0.52341155136423045</c:v>
                </c:pt>
                <c:pt idx="32" formatCode="0.00%">
                  <c:v>0.41300258538632484</c:v>
                </c:pt>
                <c:pt idx="33" formatCode="0.00%">
                  <c:v>0.2682422820175282</c:v>
                </c:pt>
                <c:pt idx="34" formatCode="0.00%">
                  <c:v>8.3139383974627806E-2</c:v>
                </c:pt>
                <c:pt idx="35">
                  <c:v>1.1527328911938597E-2</c:v>
                </c:pt>
                <c:pt idx="36">
                  <c:v>3.1052056640830016E-2</c:v>
                </c:pt>
                <c:pt idx="37">
                  <c:v>2.3899506957155831E-2</c:v>
                </c:pt>
                <c:pt idx="38">
                  <c:v>2.7387950259249477E-2</c:v>
                </c:pt>
                <c:pt idx="39">
                  <c:v>2.1453786855115741E-2</c:v>
                </c:pt>
                <c:pt idx="40">
                  <c:v>1.9077417884180069E-2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8-415C-8C12-73DBDE7CBE23}"/>
            </c:ext>
          </c:extLst>
        </c:ser>
        <c:ser>
          <c:idx val="1"/>
          <c:order val="1"/>
          <c:tx>
            <c:strRef>
              <c:f>feedin_usedcar!$C$4</c:f>
              <c:strCache>
                <c:ptCount val="1"/>
                <c:pt idx="0">
                  <c:v>Diesel</c:v>
                </c:pt>
              </c:strCache>
            </c:strRef>
          </c:tx>
          <c:cat>
            <c:numRef>
              <c:f>feedin_usedcar!$A$6:$A$46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feedin_usedcar!$C$6:$C$46</c:f>
              <c:numCache>
                <c:formatCode>0.000%</c:formatCode>
                <c:ptCount val="41"/>
                <c:pt idx="0">
                  <c:v>0.11996564229999999</c:v>
                </c:pt>
                <c:pt idx="1">
                  <c:v>0.10216984749999999</c:v>
                </c:pt>
                <c:pt idx="2">
                  <c:v>0.12725567800000001</c:v>
                </c:pt>
                <c:pt idx="3">
                  <c:v>0.1501149101</c:v>
                </c:pt>
                <c:pt idx="4">
                  <c:v>0.1325701577</c:v>
                </c:pt>
                <c:pt idx="5">
                  <c:v>0.1261466527</c:v>
                </c:pt>
                <c:pt idx="6">
                  <c:v>8.6565752100000004E-2</c:v>
                </c:pt>
                <c:pt idx="7">
                  <c:v>6.2885563800000002E-2</c:v>
                </c:pt>
                <c:pt idx="8">
                  <c:v>3.0915747699999999E-2</c:v>
                </c:pt>
                <c:pt idx="9">
                  <c:v>1.1720232400000001E-2</c:v>
                </c:pt>
                <c:pt idx="10">
                  <c:v>4.4011388999999996E-3</c:v>
                </c:pt>
                <c:pt idx="11">
                  <c:v>8.9723487000000005E-3</c:v>
                </c:pt>
                <c:pt idx="12">
                  <c:v>1.9722752999999999E-2</c:v>
                </c:pt>
                <c:pt idx="13">
                  <c:v>2.0508497000000001E-2</c:v>
                </c:pt>
                <c:pt idx="14">
                  <c:v>1.4746065799999999E-2</c:v>
                </c:pt>
                <c:pt idx="15">
                  <c:v>1.2480959200000001E-2</c:v>
                </c:pt>
                <c:pt idx="16">
                  <c:v>1.7060580299999999E-2</c:v>
                </c:pt>
                <c:pt idx="17">
                  <c:v>2.6041986900000001E-2</c:v>
                </c:pt>
                <c:pt idx="18">
                  <c:v>2.1598862816056653E-2</c:v>
                </c:pt>
                <c:pt idx="19">
                  <c:v>1.938706786262831E-2</c:v>
                </c:pt>
                <c:pt idx="20">
                  <c:v>1.7467900570568445E-2</c:v>
                </c:pt>
                <c:pt idx="21">
                  <c:v>1.64970480662954E-2</c:v>
                </c:pt>
                <c:pt idx="22">
                  <c:v>1.5920709673094273E-2</c:v>
                </c:pt>
                <c:pt idx="23">
                  <c:v>1.5265716396254543E-2</c:v>
                </c:pt>
                <c:pt idx="24">
                  <c:v>1.4723737381171845E-2</c:v>
                </c:pt>
                <c:pt idx="25">
                  <c:v>1.4258503371262641E-2</c:v>
                </c:pt>
                <c:pt idx="26">
                  <c:v>1.3550619048214954E-2</c:v>
                </c:pt>
                <c:pt idx="27">
                  <c:v>1.2700190631710134E-2</c:v>
                </c:pt>
                <c:pt idx="28">
                  <c:v>1.1698546202541293E-2</c:v>
                </c:pt>
                <c:pt idx="29">
                  <c:v>1.0418484704656471E-2</c:v>
                </c:pt>
                <c:pt idx="30">
                  <c:v>8.9396210512753121E-3</c:v>
                </c:pt>
                <c:pt idx="31">
                  <c:v>7.3317156936519136E-3</c:v>
                </c:pt>
                <c:pt idx="32">
                  <c:v>5.598705311863115E-3</c:v>
                </c:pt>
                <c:pt idx="33">
                  <c:v>3.6500371658505612E-3</c:v>
                </c:pt>
                <c:pt idx="34">
                  <c:v>1.4679240687889184E-3</c:v>
                </c:pt>
                <c:pt idx="35">
                  <c:v>6.0008269084778885E-4</c:v>
                </c:pt>
                <c:pt idx="36">
                  <c:v>4.3685260922842037E-4</c:v>
                </c:pt>
                <c:pt idx="37">
                  <c:v>3.1786948931640475E-4</c:v>
                </c:pt>
                <c:pt idx="38">
                  <c:v>2.3185729786026499E-4</c:v>
                </c:pt>
                <c:pt idx="39">
                  <c:v>1.7646873856069623E-4</c:v>
                </c:pt>
                <c:pt idx="40">
                  <c:v>1.6153808062872209E-4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08-415C-8C12-73DBDE7CBE23}"/>
            </c:ext>
          </c:extLst>
        </c:ser>
        <c:ser>
          <c:idx val="2"/>
          <c:order val="2"/>
          <c:tx>
            <c:strRef>
              <c:f>feedin_usedcar!$D$4</c:f>
              <c:strCache>
                <c:ptCount val="1"/>
                <c:pt idx="0">
                  <c:v>Petrol hybrid</c:v>
                </c:pt>
              </c:strCache>
            </c:strRef>
          </c:tx>
          <c:cat>
            <c:numRef>
              <c:f>feedin_usedcar!$A$6:$A$46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feedin_usedcar!$D$6:$D$46</c:f>
              <c:numCache>
                <c:formatCode>0.000%</c:formatCode>
                <c:ptCount val="41"/>
                <c:pt idx="0">
                  <c:v>0</c:v>
                </c:pt>
                <c:pt idx="1">
                  <c:v>1.56498E-5</c:v>
                </c:pt>
                <c:pt idx="2">
                  <c:v>6.64521E-5</c:v>
                </c:pt>
                <c:pt idx="3">
                  <c:v>4.49369E-5</c:v>
                </c:pt>
                <c:pt idx="4">
                  <c:v>2.616602E-4</c:v>
                </c:pt>
                <c:pt idx="5">
                  <c:v>9.7081610000000003E-4</c:v>
                </c:pt>
                <c:pt idx="6">
                  <c:v>2.1531335E-3</c:v>
                </c:pt>
                <c:pt idx="7">
                  <c:v>2.2402406999999999E-3</c:v>
                </c:pt>
                <c:pt idx="8">
                  <c:v>2.8869446E-3</c:v>
                </c:pt>
                <c:pt idx="9">
                  <c:v>1.649298E-3</c:v>
                </c:pt>
                <c:pt idx="10">
                  <c:v>1.122971E-3</c:v>
                </c:pt>
                <c:pt idx="11">
                  <c:v>1.1199881E-3</c:v>
                </c:pt>
                <c:pt idx="12">
                  <c:v>1.7055436999999999E-3</c:v>
                </c:pt>
                <c:pt idx="13">
                  <c:v>2.8136966999999999E-3</c:v>
                </c:pt>
                <c:pt idx="14">
                  <c:v>3.7310256E-3</c:v>
                </c:pt>
                <c:pt idx="15">
                  <c:v>6.3457744999999999E-3</c:v>
                </c:pt>
                <c:pt idx="16">
                  <c:v>1.31214443E-2</c:v>
                </c:pt>
                <c:pt idx="17">
                  <c:v>1.7217842600000002E-2</c:v>
                </c:pt>
                <c:pt idx="18">
                  <c:v>2.6437481525000001E-2</c:v>
                </c:pt>
                <c:pt idx="19">
                  <c:v>3.5657120450000003E-2</c:v>
                </c:pt>
                <c:pt idx="20">
                  <c:v>0.03</c:v>
                </c:pt>
                <c:pt idx="21">
                  <c:v>3.5999999999999997E-2</c:v>
                </c:pt>
                <c:pt idx="22">
                  <c:v>4.1999999999999996E-2</c:v>
                </c:pt>
                <c:pt idx="23">
                  <c:v>4.7999999999999994E-2</c:v>
                </c:pt>
                <c:pt idx="24">
                  <c:v>5.3999999999999992E-2</c:v>
                </c:pt>
                <c:pt idx="25">
                  <c:v>0.06</c:v>
                </c:pt>
                <c:pt idx="26">
                  <c:v>6.8000000000000005E-2</c:v>
                </c:pt>
                <c:pt idx="27">
                  <c:v>7.6000000000000012E-2</c:v>
                </c:pt>
                <c:pt idx="28">
                  <c:v>8.4000000000000019E-2</c:v>
                </c:pt>
                <c:pt idx="29">
                  <c:v>9.2000000000000026E-2</c:v>
                </c:pt>
                <c:pt idx="30">
                  <c:v>0.1</c:v>
                </c:pt>
                <c:pt idx="31">
                  <c:v>9.0000000000000011E-2</c:v>
                </c:pt>
                <c:pt idx="32">
                  <c:v>8.0000000000000016E-2</c:v>
                </c:pt>
                <c:pt idx="33">
                  <c:v>7.0000000000000021E-2</c:v>
                </c:pt>
                <c:pt idx="34">
                  <c:v>6.0000000000000019E-2</c:v>
                </c:pt>
                <c:pt idx="35">
                  <c:v>0.05</c:v>
                </c:pt>
                <c:pt idx="36">
                  <c:v>1.6E-2</c:v>
                </c:pt>
                <c:pt idx="37">
                  <c:v>1.2E-2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8-415C-8C12-73DBDE7CBE23}"/>
            </c:ext>
          </c:extLst>
        </c:ser>
        <c:ser>
          <c:idx val="3"/>
          <c:order val="3"/>
          <c:tx>
            <c:strRef>
              <c:f>feedin_usedcar!$E$4</c:f>
              <c:strCache>
                <c:ptCount val="1"/>
                <c:pt idx="0">
                  <c:v>Diesel hybrid</c:v>
                </c:pt>
              </c:strCache>
            </c:strRef>
          </c:tx>
          <c:cat>
            <c:numRef>
              <c:f>feedin_usedcar!$A$6:$A$46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feedin_usedcar!$E$6:$E$46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08-415C-8C12-73DBDE7CBE23}"/>
            </c:ext>
          </c:extLst>
        </c:ser>
        <c:ser>
          <c:idx val="4"/>
          <c:order val="4"/>
          <c:tx>
            <c:strRef>
              <c:f>feedin_usedcar!$F$4</c:f>
              <c:strCache>
                <c:ptCount val="1"/>
                <c:pt idx="0">
                  <c:v>LPG/CNG</c:v>
                </c:pt>
              </c:strCache>
            </c:strRef>
          </c:tx>
          <c:cat>
            <c:numRef>
              <c:f>feedin_usedcar!$A$6:$A$46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feedin_usedcar!$F$6:$F$46</c:f>
              <c:numCache>
                <c:formatCode>0.000%</c:formatCode>
                <c:ptCount val="41"/>
                <c:pt idx="0">
                  <c:v>1.73524E-5</c:v>
                </c:pt>
                <c:pt idx="1">
                  <c:v>5.4774400000000002E-5</c:v>
                </c:pt>
                <c:pt idx="2">
                  <c:v>2.2150700000000001E-5</c:v>
                </c:pt>
                <c:pt idx="3">
                  <c:v>1.28391E-5</c:v>
                </c:pt>
                <c:pt idx="4">
                  <c:v>1.9624500000000002E-5</c:v>
                </c:pt>
                <c:pt idx="5">
                  <c:v>1.9812600000000001E-5</c:v>
                </c:pt>
                <c:pt idx="6">
                  <c:v>3.2623200000000003E-5</c:v>
                </c:pt>
                <c:pt idx="7">
                  <c:v>4.1795500000000003E-5</c:v>
                </c:pt>
                <c:pt idx="8">
                  <c:v>6.6366500000000002E-5</c:v>
                </c:pt>
                <c:pt idx="9">
                  <c:v>5.8382199999999998E-5</c:v>
                </c:pt>
                <c:pt idx="10">
                  <c:v>1.13431E-5</c:v>
                </c:pt>
                <c:pt idx="11">
                  <c:v>3.7332900000000003E-5</c:v>
                </c:pt>
                <c:pt idx="12">
                  <c:v>2.5647300000000001E-5</c:v>
                </c:pt>
                <c:pt idx="13">
                  <c:v>4.0630999999999998E-5</c:v>
                </c:pt>
                <c:pt idx="14">
                  <c:v>5.4184999999999997E-5</c:v>
                </c:pt>
                <c:pt idx="15">
                  <c:v>4.9137600000000002E-5</c:v>
                </c:pt>
                <c:pt idx="16">
                  <c:v>6.7566700000000005E-5</c:v>
                </c:pt>
                <c:pt idx="17">
                  <c:v>1.2298499999999999E-5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08-415C-8C12-73DBDE7CBE23}"/>
            </c:ext>
          </c:extLst>
        </c:ser>
        <c:ser>
          <c:idx val="5"/>
          <c:order val="5"/>
          <c:tx>
            <c:strRef>
              <c:f>feedin_usedcar!$G$4</c:f>
              <c:strCache>
                <c:ptCount val="1"/>
                <c:pt idx="0">
                  <c:v>Petrol plug-in</c:v>
                </c:pt>
              </c:strCache>
            </c:strRef>
          </c:tx>
          <c:cat>
            <c:numRef>
              <c:f>feedin_usedcar!$A$6:$A$46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feedin_usedcar!$G$6:$G$46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1.5481400000000001E-5</c:v>
                </c:pt>
                <c:pt idx="15">
                  <c:v>9.1255599999999994E-5</c:v>
                </c:pt>
                <c:pt idx="16">
                  <c:v>6.6215320000000003E-4</c:v>
                </c:pt>
                <c:pt idx="17">
                  <c:v>2.0169472999999999E-3</c:v>
                </c:pt>
                <c:pt idx="18">
                  <c:v>3.1930000000000001E-3</c:v>
                </c:pt>
                <c:pt idx="19">
                  <c:v>4.9199999999999999E-3</c:v>
                </c:pt>
                <c:pt idx="20">
                  <c:v>7.3250000000000008E-3</c:v>
                </c:pt>
                <c:pt idx="21">
                  <c:v>2.2500000000000003E-2</c:v>
                </c:pt>
                <c:pt idx="22">
                  <c:v>2.5787140544291116E-2</c:v>
                </c:pt>
                <c:pt idx="23">
                  <c:v>2.503279905934773E-2</c:v>
                </c:pt>
                <c:pt idx="24">
                  <c:v>2.2499999999999999E-2</c:v>
                </c:pt>
                <c:pt idx="25">
                  <c:v>1.7999999999999999E-2</c:v>
                </c:pt>
                <c:pt idx="26">
                  <c:v>1.5151515151515152E-2</c:v>
                </c:pt>
                <c:pt idx="27">
                  <c:v>1.5151515151515152E-2</c:v>
                </c:pt>
                <c:pt idx="28">
                  <c:v>1.5151515151515152E-2</c:v>
                </c:pt>
                <c:pt idx="29">
                  <c:v>1.5916172308699787E-2</c:v>
                </c:pt>
                <c:pt idx="30">
                  <c:v>1.8566357833700715E-2</c:v>
                </c:pt>
                <c:pt idx="31">
                  <c:v>2.160772302386248E-2</c:v>
                </c:pt>
                <c:pt idx="32">
                  <c:v>2.5080441700028766E-2</c:v>
                </c:pt>
                <c:pt idx="33">
                  <c:v>2.9022767260760449E-2</c:v>
                </c:pt>
                <c:pt idx="34">
                  <c:v>3.3468623526695815E-2</c:v>
                </c:pt>
                <c:pt idx="35">
                  <c:v>5.210618173932854E-4</c:v>
                </c:pt>
                <c:pt idx="36">
                  <c:v>4.2330508131593832E-4</c:v>
                </c:pt>
                <c:pt idx="37">
                  <c:v>3.4298998758454358E-4</c:v>
                </c:pt>
                <c:pt idx="38">
                  <c:v>2.7789579247209159E-4</c:v>
                </c:pt>
                <c:pt idx="39">
                  <c:v>2.282210749274148E-4</c:v>
                </c:pt>
                <c:pt idx="40">
                  <c:v>2.1431698563233526E-4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08-415C-8C12-73DBDE7CBE23}"/>
            </c:ext>
          </c:extLst>
        </c:ser>
        <c:ser>
          <c:idx val="6"/>
          <c:order val="6"/>
          <c:tx>
            <c:strRef>
              <c:f>feedin_usedcar!$H$4</c:f>
              <c:strCache>
                <c:ptCount val="1"/>
                <c:pt idx="0">
                  <c:v>Diesel plug-in</c:v>
                </c:pt>
              </c:strCache>
            </c:strRef>
          </c:tx>
          <c:cat>
            <c:numRef>
              <c:f>feedin_usedcar!$A$6:$A$46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feedin_usedcar!$H$6:$H$46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08-415C-8C12-73DBDE7CBE23}"/>
            </c:ext>
          </c:extLst>
        </c:ser>
        <c:ser>
          <c:idx val="7"/>
          <c:order val="7"/>
          <c:tx>
            <c:strRef>
              <c:f>feedin_usedcar!$I$4</c:f>
              <c:strCache>
                <c:ptCount val="1"/>
                <c:pt idx="0">
                  <c:v>Electric</c:v>
                </c:pt>
              </c:strCache>
            </c:strRef>
          </c:tx>
          <c:cat>
            <c:numRef>
              <c:f>feedin_usedcar!$A$6:$A$46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feedin_usedcar!$I$6:$I$46</c:f>
              <c:numCache>
                <c:formatCode>0.000%</c:formatCode>
                <c:ptCount val="41"/>
                <c:pt idx="0">
                  <c:v>0</c:v>
                </c:pt>
                <c:pt idx="1">
                  <c:v>2.3474700000000001E-5</c:v>
                </c:pt>
                <c:pt idx="2">
                  <c:v>7.3835611999999998E-6</c:v>
                </c:pt>
                <c:pt idx="3">
                  <c:v>1.28391E-5</c:v>
                </c:pt>
                <c:pt idx="4">
                  <c:v>1.3083E-5</c:v>
                </c:pt>
                <c:pt idx="5">
                  <c:v>0</c:v>
                </c:pt>
                <c:pt idx="6">
                  <c:v>8.1558086000000006E-6</c:v>
                </c:pt>
                <c:pt idx="7">
                  <c:v>8.3591072E-6</c:v>
                </c:pt>
                <c:pt idx="8">
                  <c:v>1.10611E-5</c:v>
                </c:pt>
                <c:pt idx="9">
                  <c:v>0</c:v>
                </c:pt>
                <c:pt idx="10">
                  <c:v>1.13431E-5</c:v>
                </c:pt>
                <c:pt idx="11">
                  <c:v>1.24443E-5</c:v>
                </c:pt>
                <c:pt idx="12">
                  <c:v>6.4118199999999999E-5</c:v>
                </c:pt>
                <c:pt idx="13">
                  <c:v>2.2347050000000001E-4</c:v>
                </c:pt>
                <c:pt idx="14">
                  <c:v>5.4185020000000004E-4</c:v>
                </c:pt>
                <c:pt idx="15">
                  <c:v>1.3547947999999999E-3</c:v>
                </c:pt>
                <c:pt idx="16">
                  <c:v>4.5404792000000001E-3</c:v>
                </c:pt>
                <c:pt idx="17">
                  <c:v>1.2894934300000001E-2</c:v>
                </c:pt>
                <c:pt idx="18">
                  <c:v>2.3744999999999999E-2</c:v>
                </c:pt>
                <c:pt idx="19">
                  <c:v>2.9700000000000001E-2</c:v>
                </c:pt>
                <c:pt idx="20">
                  <c:v>4.0899999999999999E-2</c:v>
                </c:pt>
                <c:pt idx="21">
                  <c:v>4.5000000000000005E-2</c:v>
                </c:pt>
                <c:pt idx="22">
                  <c:v>5.1574281088582231E-2</c:v>
                </c:pt>
                <c:pt idx="23">
                  <c:v>5.2161269813684033E-2</c:v>
                </c:pt>
                <c:pt idx="24">
                  <c:v>5.3986415705630272E-2</c:v>
                </c:pt>
                <c:pt idx="25">
                  <c:v>6.1493593411152417E-2</c:v>
                </c:pt>
                <c:pt idx="26">
                  <c:v>7.9647099028237162E-2</c:v>
                </c:pt>
                <c:pt idx="27">
                  <c:v>0.10815863385560678</c:v>
                </c:pt>
                <c:pt idx="28">
                  <c:v>0.14658474057789447</c:v>
                </c:pt>
                <c:pt idx="29">
                  <c:v>0.1981304597248103</c:v>
                </c:pt>
                <c:pt idx="30">
                  <c:v>0.26683873339143582</c:v>
                </c:pt>
                <c:pt idx="31">
                  <c:v>0.35764900991825516</c:v>
                </c:pt>
                <c:pt idx="32">
                  <c:v>0.4763182676017832</c:v>
                </c:pt>
                <c:pt idx="33">
                  <c:v>0.62908491355586083</c:v>
                </c:pt>
                <c:pt idx="34">
                  <c:v>0.82192406842988741</c:v>
                </c:pt>
                <c:pt idx="35">
                  <c:v>0.93735152657982035</c:v>
                </c:pt>
                <c:pt idx="36">
                  <c:v>0.95208778566862562</c:v>
                </c:pt>
                <c:pt idx="37">
                  <c:v>0.9634396335659432</c:v>
                </c:pt>
                <c:pt idx="38">
                  <c:v>0.97210229665041814</c:v>
                </c:pt>
                <c:pt idx="39">
                  <c:v>0.97814152333139615</c:v>
                </c:pt>
                <c:pt idx="40">
                  <c:v>0.98054672704955892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C08-415C-8C12-73DBDE7CBE23}"/>
            </c:ext>
          </c:extLst>
        </c:ser>
        <c:ser>
          <c:idx val="8"/>
          <c:order val="8"/>
          <c:tx>
            <c:strRef>
              <c:f>feedin_usedcar!$J$4</c:f>
              <c:strCache>
                <c:ptCount val="1"/>
                <c:pt idx="0">
                  <c:v>Hydrogen/other</c:v>
                </c:pt>
              </c:strCache>
            </c:strRef>
          </c:tx>
          <c:cat>
            <c:numRef>
              <c:f>feedin_usedcar!$A$6:$A$46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feedin_usedcar!$J$6:$J$46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08-415C-8C12-73DBDE7CB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173120"/>
        <c:axId val="205174656"/>
      </c:areaChart>
      <c:catAx>
        <c:axId val="2051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5174656"/>
        <c:crosses val="autoZero"/>
        <c:auto val="1"/>
        <c:lblAlgn val="ctr"/>
        <c:lblOffset val="100"/>
        <c:noMultiLvlLbl val="0"/>
      </c:catAx>
      <c:valAx>
        <c:axId val="2051746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5173120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feedin_motorcycle!$B$4</c:f>
              <c:strCache>
                <c:ptCount val="1"/>
                <c:pt idx="0">
                  <c:v>Petrol</c:v>
                </c:pt>
              </c:strCache>
            </c:strRef>
          </c:tx>
          <c:cat>
            <c:numRef>
              <c:f>feedin_motorcycle!$A$6:$A$46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feedin_motorcycle!$B$6:$B$46</c:f>
              <c:numCache>
                <c:formatCode>0.000%</c:formatCode>
                <c:ptCount val="41"/>
                <c:pt idx="0">
                  <c:v>0.99963174369999996</c:v>
                </c:pt>
                <c:pt idx="1">
                  <c:v>0.99982085269999998</c:v>
                </c:pt>
                <c:pt idx="2">
                  <c:v>0.99904412939999998</c:v>
                </c:pt>
                <c:pt idx="3">
                  <c:v>0.99910531700000005</c:v>
                </c:pt>
                <c:pt idx="4">
                  <c:v>0.9945913462</c:v>
                </c:pt>
                <c:pt idx="5">
                  <c:v>0.99374384930000004</c:v>
                </c:pt>
                <c:pt idx="6">
                  <c:v>0.99548493019999995</c:v>
                </c:pt>
                <c:pt idx="7">
                  <c:v>0.99436850740000005</c:v>
                </c:pt>
                <c:pt idx="8">
                  <c:v>0.9918922832</c:v>
                </c:pt>
                <c:pt idx="9">
                  <c:v>0.99481487479999997</c:v>
                </c:pt>
                <c:pt idx="10">
                  <c:v>0.99597220819999999</c:v>
                </c:pt>
                <c:pt idx="11">
                  <c:v>0.99674403950000001</c:v>
                </c:pt>
                <c:pt idx="12">
                  <c:v>0.9982352941</c:v>
                </c:pt>
                <c:pt idx="13">
                  <c:v>0.99792367019999995</c:v>
                </c:pt>
                <c:pt idx="14">
                  <c:v>0.99867256640000002</c:v>
                </c:pt>
                <c:pt idx="15">
                  <c:v>0.99597633139999997</c:v>
                </c:pt>
                <c:pt idx="16">
                  <c:v>0.99861867230000001</c:v>
                </c:pt>
                <c:pt idx="17">
                  <c:v>0.99526544549999996</c:v>
                </c:pt>
                <c:pt idx="18">
                  <c:v>0.98017696366666662</c:v>
                </c:pt>
                <c:pt idx="19">
                  <c:v>0.96508848183333329</c:v>
                </c:pt>
                <c:pt idx="20">
                  <c:v>0.95</c:v>
                </c:pt>
                <c:pt idx="21">
                  <c:v>0.92999999999999994</c:v>
                </c:pt>
                <c:pt idx="22">
                  <c:v>0.90999999999999992</c:v>
                </c:pt>
                <c:pt idx="23">
                  <c:v>0.8899999999999999</c:v>
                </c:pt>
                <c:pt idx="24">
                  <c:v>0.86999999999999988</c:v>
                </c:pt>
                <c:pt idx="25">
                  <c:v>0.85</c:v>
                </c:pt>
                <c:pt idx="26">
                  <c:v>0.82</c:v>
                </c:pt>
                <c:pt idx="27">
                  <c:v>0.78999999999999992</c:v>
                </c:pt>
                <c:pt idx="28">
                  <c:v>0.7599999999999999</c:v>
                </c:pt>
                <c:pt idx="29">
                  <c:v>0.72999999999999987</c:v>
                </c:pt>
                <c:pt idx="30">
                  <c:v>0.7</c:v>
                </c:pt>
                <c:pt idx="31">
                  <c:v>0.67999999999999994</c:v>
                </c:pt>
                <c:pt idx="32">
                  <c:v>0.65999999999999992</c:v>
                </c:pt>
                <c:pt idx="33">
                  <c:v>0.6399999999999999</c:v>
                </c:pt>
                <c:pt idx="34">
                  <c:v>0.61999999999999988</c:v>
                </c:pt>
                <c:pt idx="35">
                  <c:v>0.6</c:v>
                </c:pt>
                <c:pt idx="36">
                  <c:v>0.57999999999999996</c:v>
                </c:pt>
                <c:pt idx="37">
                  <c:v>0.55999999999999994</c:v>
                </c:pt>
                <c:pt idx="38">
                  <c:v>0.53999999999999992</c:v>
                </c:pt>
                <c:pt idx="39">
                  <c:v>0.51999999999999991</c:v>
                </c:pt>
                <c:pt idx="4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BE-4BA5-991E-F347039BD7CD}"/>
            </c:ext>
          </c:extLst>
        </c:ser>
        <c:ser>
          <c:idx val="1"/>
          <c:order val="1"/>
          <c:tx>
            <c:strRef>
              <c:f>feedin_motorcycle!$C$4</c:f>
              <c:strCache>
                <c:ptCount val="1"/>
                <c:pt idx="0">
                  <c:v>Diesel</c:v>
                </c:pt>
              </c:strCache>
            </c:strRef>
          </c:tx>
          <c:cat>
            <c:numRef>
              <c:f>feedin_motorcycle!$A$6:$A$46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feedin_motorcycle!$C$6:$C$46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BE-4BA5-991E-F347039BD7CD}"/>
            </c:ext>
          </c:extLst>
        </c:ser>
        <c:ser>
          <c:idx val="2"/>
          <c:order val="2"/>
          <c:tx>
            <c:strRef>
              <c:f>feedin_motorcycle!$D$4</c:f>
              <c:strCache>
                <c:ptCount val="1"/>
                <c:pt idx="0">
                  <c:v>Petrol hybrid</c:v>
                </c:pt>
              </c:strCache>
            </c:strRef>
          </c:tx>
          <c:cat>
            <c:numRef>
              <c:f>feedin_motorcycle!$A$6:$A$46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feedin_motorcycle!$D$6:$D$46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BE-4BA5-991E-F347039BD7CD}"/>
            </c:ext>
          </c:extLst>
        </c:ser>
        <c:ser>
          <c:idx val="3"/>
          <c:order val="3"/>
          <c:tx>
            <c:strRef>
              <c:f>feedin_motorcycle!$E$4</c:f>
              <c:strCache>
                <c:ptCount val="1"/>
                <c:pt idx="0">
                  <c:v>Diesel hybrid</c:v>
                </c:pt>
              </c:strCache>
            </c:strRef>
          </c:tx>
          <c:cat>
            <c:numRef>
              <c:f>feedin_motorcycle!$A$6:$A$46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feedin_motorcycle!$E$6:$E$46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BE-4BA5-991E-F347039BD7CD}"/>
            </c:ext>
          </c:extLst>
        </c:ser>
        <c:ser>
          <c:idx val="4"/>
          <c:order val="4"/>
          <c:tx>
            <c:strRef>
              <c:f>feedin_motorcycle!$F$4</c:f>
              <c:strCache>
                <c:ptCount val="1"/>
                <c:pt idx="0">
                  <c:v>LPG/CNG</c:v>
                </c:pt>
              </c:strCache>
            </c:strRef>
          </c:tx>
          <c:cat>
            <c:numRef>
              <c:f>feedin_motorcycle!$A$6:$A$46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feedin_motorcycle!$F$6:$F$46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BE-4BA5-991E-F347039BD7CD}"/>
            </c:ext>
          </c:extLst>
        </c:ser>
        <c:ser>
          <c:idx val="5"/>
          <c:order val="5"/>
          <c:tx>
            <c:strRef>
              <c:f>feedin_motorcycle!$G$4</c:f>
              <c:strCache>
                <c:ptCount val="1"/>
                <c:pt idx="0">
                  <c:v>Petrol plug-in</c:v>
                </c:pt>
              </c:strCache>
            </c:strRef>
          </c:tx>
          <c:cat>
            <c:numRef>
              <c:f>feedin_motorcycle!$A$6:$A$46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feedin_motorcycle!$G$6:$G$46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3BE-4BA5-991E-F347039BD7CD}"/>
            </c:ext>
          </c:extLst>
        </c:ser>
        <c:ser>
          <c:idx val="6"/>
          <c:order val="6"/>
          <c:tx>
            <c:strRef>
              <c:f>feedin_motorcycle!$H$4</c:f>
              <c:strCache>
                <c:ptCount val="1"/>
                <c:pt idx="0">
                  <c:v>Diesel plug-in</c:v>
                </c:pt>
              </c:strCache>
            </c:strRef>
          </c:tx>
          <c:cat>
            <c:numRef>
              <c:f>feedin_motorcycle!$A$6:$A$46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feedin_motorcycle!$H$6:$H$46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BE-4BA5-991E-F347039BD7CD}"/>
            </c:ext>
          </c:extLst>
        </c:ser>
        <c:ser>
          <c:idx val="7"/>
          <c:order val="7"/>
          <c:tx>
            <c:strRef>
              <c:f>feedin_motorcycle!$I$4</c:f>
              <c:strCache>
                <c:ptCount val="1"/>
                <c:pt idx="0">
                  <c:v>Electric</c:v>
                </c:pt>
              </c:strCache>
            </c:strRef>
          </c:tx>
          <c:cat>
            <c:numRef>
              <c:f>feedin_motorcycle!$A$6:$A$46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feedin_motorcycle!$I$6:$I$46</c:f>
              <c:numCache>
                <c:formatCode>0.000%</c:formatCode>
                <c:ptCount val="41"/>
                <c:pt idx="0">
                  <c:v>3.6825630000000001E-4</c:v>
                </c:pt>
                <c:pt idx="1">
                  <c:v>1.7914729999999999E-4</c:v>
                </c:pt>
                <c:pt idx="2">
                  <c:v>9.5587060000000004E-4</c:v>
                </c:pt>
                <c:pt idx="3">
                  <c:v>8.9468299999999996E-4</c:v>
                </c:pt>
                <c:pt idx="4">
                  <c:v>5.4086537999999997E-3</c:v>
                </c:pt>
                <c:pt idx="5">
                  <c:v>6.2561507000000001E-3</c:v>
                </c:pt>
                <c:pt idx="6">
                  <c:v>4.5150698000000003E-3</c:v>
                </c:pt>
                <c:pt idx="7">
                  <c:v>5.6314926000000003E-3</c:v>
                </c:pt>
                <c:pt idx="8">
                  <c:v>8.1077167999999995E-3</c:v>
                </c:pt>
                <c:pt idx="9">
                  <c:v>5.1851251999999997E-3</c:v>
                </c:pt>
                <c:pt idx="10">
                  <c:v>4.0277917999999996E-3</c:v>
                </c:pt>
                <c:pt idx="11">
                  <c:v>3.2559605000000002E-3</c:v>
                </c:pt>
                <c:pt idx="12">
                  <c:v>1.7647059E-3</c:v>
                </c:pt>
                <c:pt idx="13">
                  <c:v>2.0763297999999999E-3</c:v>
                </c:pt>
                <c:pt idx="14">
                  <c:v>1.3274336E-3</c:v>
                </c:pt>
                <c:pt idx="15">
                  <c:v>4.0236686000000004E-3</c:v>
                </c:pt>
                <c:pt idx="16">
                  <c:v>1.3813276999999999E-3</c:v>
                </c:pt>
                <c:pt idx="17">
                  <c:v>4.7345544999999999E-3</c:v>
                </c:pt>
                <c:pt idx="18">
                  <c:v>1.9823036333333377E-2</c:v>
                </c:pt>
                <c:pt idx="19">
                  <c:v>3.4911518166666711E-2</c:v>
                </c:pt>
                <c:pt idx="20">
                  <c:v>5.0000000000000044E-2</c:v>
                </c:pt>
                <c:pt idx="21">
                  <c:v>7.0000000000000062E-2</c:v>
                </c:pt>
                <c:pt idx="22">
                  <c:v>9.000000000000008E-2</c:v>
                </c:pt>
                <c:pt idx="23">
                  <c:v>0.1100000000000001</c:v>
                </c:pt>
                <c:pt idx="24">
                  <c:v>0.13000000000000012</c:v>
                </c:pt>
                <c:pt idx="25">
                  <c:v>0.15000000000000002</c:v>
                </c:pt>
                <c:pt idx="26">
                  <c:v>0.18000000000000005</c:v>
                </c:pt>
                <c:pt idx="27">
                  <c:v>0.21000000000000008</c:v>
                </c:pt>
                <c:pt idx="28">
                  <c:v>0.2400000000000001</c:v>
                </c:pt>
                <c:pt idx="29">
                  <c:v>0.27000000000000013</c:v>
                </c:pt>
                <c:pt idx="30">
                  <c:v>0.30000000000000004</c:v>
                </c:pt>
                <c:pt idx="31">
                  <c:v>0.32000000000000006</c:v>
                </c:pt>
                <c:pt idx="32">
                  <c:v>0.34000000000000008</c:v>
                </c:pt>
                <c:pt idx="33">
                  <c:v>0.3600000000000001</c:v>
                </c:pt>
                <c:pt idx="34">
                  <c:v>0.38000000000000012</c:v>
                </c:pt>
                <c:pt idx="35">
                  <c:v>0.4</c:v>
                </c:pt>
                <c:pt idx="36">
                  <c:v>0.42000000000000004</c:v>
                </c:pt>
                <c:pt idx="37">
                  <c:v>0.44000000000000006</c:v>
                </c:pt>
                <c:pt idx="38">
                  <c:v>0.46000000000000008</c:v>
                </c:pt>
                <c:pt idx="39">
                  <c:v>0.48000000000000009</c:v>
                </c:pt>
                <c:pt idx="4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3BE-4BA5-991E-F347039BD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539200"/>
        <c:axId val="205540736"/>
      </c:areaChart>
      <c:catAx>
        <c:axId val="20553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5540736"/>
        <c:crosses val="autoZero"/>
        <c:auto val="1"/>
        <c:lblAlgn val="ctr"/>
        <c:lblOffset val="100"/>
        <c:noMultiLvlLbl val="0"/>
      </c:catAx>
      <c:valAx>
        <c:axId val="205540736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5539200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feedin_heavytruck!$B$4</c:f>
              <c:strCache>
                <c:ptCount val="1"/>
                <c:pt idx="0">
                  <c:v>Petrol</c:v>
                </c:pt>
              </c:strCache>
            </c:strRef>
          </c:tx>
          <c:cat>
            <c:numRef>
              <c:f>feedin_heavytruck!$A$6:$A$46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feedin_heavytruck!$B$6:$B$46</c:f>
              <c:numCache>
                <c:formatCode>0.000%</c:formatCode>
                <c:ptCount val="41"/>
                <c:pt idx="0">
                  <c:v>2.8015194699999999E-2</c:v>
                </c:pt>
                <c:pt idx="1">
                  <c:v>2.3291925500000001E-2</c:v>
                </c:pt>
                <c:pt idx="2">
                  <c:v>2.5498466300000001E-2</c:v>
                </c:pt>
                <c:pt idx="3">
                  <c:v>2.2276793499999999E-2</c:v>
                </c:pt>
                <c:pt idx="4">
                  <c:v>2.3558082899999999E-2</c:v>
                </c:pt>
                <c:pt idx="5">
                  <c:v>2.6328780600000001E-2</c:v>
                </c:pt>
                <c:pt idx="6">
                  <c:v>2.33664185E-2</c:v>
                </c:pt>
                <c:pt idx="7">
                  <c:v>2.8758429200000001E-2</c:v>
                </c:pt>
                <c:pt idx="8">
                  <c:v>2.88368492E-2</c:v>
                </c:pt>
                <c:pt idx="9">
                  <c:v>4.1953457899999998E-2</c:v>
                </c:pt>
                <c:pt idx="10">
                  <c:v>5.2310999599999998E-2</c:v>
                </c:pt>
                <c:pt idx="11">
                  <c:v>3.7078029899999997E-2</c:v>
                </c:pt>
                <c:pt idx="12">
                  <c:v>4.3707611200000003E-2</c:v>
                </c:pt>
                <c:pt idx="13">
                  <c:v>3.09706922E-2</c:v>
                </c:pt>
                <c:pt idx="14">
                  <c:v>2.8051683099999999E-2</c:v>
                </c:pt>
                <c:pt idx="15">
                  <c:v>2.0712209299999999E-2</c:v>
                </c:pt>
                <c:pt idx="16">
                  <c:v>3.78631678E-2</c:v>
                </c:pt>
                <c:pt idx="17">
                  <c:v>1.9696732799999998E-2</c:v>
                </c:pt>
                <c:pt idx="18">
                  <c:v>1.3131155199999998E-2</c:v>
                </c:pt>
                <c:pt idx="19">
                  <c:v>6.565577599999998E-3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AD-4E97-8071-0B30DAC88BF3}"/>
            </c:ext>
          </c:extLst>
        </c:ser>
        <c:ser>
          <c:idx val="1"/>
          <c:order val="1"/>
          <c:tx>
            <c:strRef>
              <c:f>feedin_heavytruck!$C$4</c:f>
              <c:strCache>
                <c:ptCount val="1"/>
                <c:pt idx="0">
                  <c:v>Diesel</c:v>
                </c:pt>
              </c:strCache>
            </c:strRef>
          </c:tx>
          <c:cat>
            <c:numRef>
              <c:f>feedin_heavytruck!$A$6:$A$46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feedin_heavytruck!$C$6:$C$46</c:f>
              <c:numCache>
                <c:formatCode>0.000%</c:formatCode>
                <c:ptCount val="41"/>
                <c:pt idx="0">
                  <c:v>0.96177587840000001</c:v>
                </c:pt>
                <c:pt idx="1">
                  <c:v>0.96805678790000005</c:v>
                </c:pt>
                <c:pt idx="2">
                  <c:v>0.96472392640000004</c:v>
                </c:pt>
                <c:pt idx="3">
                  <c:v>0.96790036840000004</c:v>
                </c:pt>
                <c:pt idx="4">
                  <c:v>0.96961819660000004</c:v>
                </c:pt>
                <c:pt idx="5">
                  <c:v>0.96511436559999997</c:v>
                </c:pt>
                <c:pt idx="6">
                  <c:v>0.96815550039999998</c:v>
                </c:pt>
                <c:pt idx="7">
                  <c:v>0.96291154300000004</c:v>
                </c:pt>
                <c:pt idx="8">
                  <c:v>0.96109928389999999</c:v>
                </c:pt>
                <c:pt idx="9">
                  <c:v>0.93838085869999999</c:v>
                </c:pt>
                <c:pt idx="10">
                  <c:v>0.92690791829999997</c:v>
                </c:pt>
                <c:pt idx="11">
                  <c:v>0.93857221909999999</c:v>
                </c:pt>
                <c:pt idx="12">
                  <c:v>0.94323034409999995</c:v>
                </c:pt>
                <c:pt idx="13">
                  <c:v>0.96113074200000004</c:v>
                </c:pt>
                <c:pt idx="14">
                  <c:v>0.95800748040000006</c:v>
                </c:pt>
                <c:pt idx="15">
                  <c:v>0.96257267440000005</c:v>
                </c:pt>
                <c:pt idx="16">
                  <c:v>0.9469540769</c:v>
                </c:pt>
                <c:pt idx="17">
                  <c:v>0.96685946540000001</c:v>
                </c:pt>
                <c:pt idx="18">
                  <c:v>0.98466462926666665</c:v>
                </c:pt>
                <c:pt idx="19">
                  <c:v>0.98990494481280489</c:v>
                </c:pt>
                <c:pt idx="20">
                  <c:v>0.9938935788276827</c:v>
                </c:pt>
                <c:pt idx="21">
                  <c:v>0.99072316196067811</c:v>
                </c:pt>
                <c:pt idx="22">
                  <c:v>0.98578876320530995</c:v>
                </c:pt>
                <c:pt idx="23">
                  <c:v>0.97779419113362753</c:v>
                </c:pt>
                <c:pt idx="24">
                  <c:v>0.96562843609914994</c:v>
                </c:pt>
                <c:pt idx="25">
                  <c:v>0.95172132707436241</c:v>
                </c:pt>
                <c:pt idx="26">
                  <c:v>0.93781421804957499</c:v>
                </c:pt>
                <c:pt idx="27">
                  <c:v>0.92390710902478745</c:v>
                </c:pt>
                <c:pt idx="28">
                  <c:v>0.91</c:v>
                </c:pt>
                <c:pt idx="29">
                  <c:v>0.83</c:v>
                </c:pt>
                <c:pt idx="30">
                  <c:v>0.89</c:v>
                </c:pt>
                <c:pt idx="31">
                  <c:v>0.87709136392344056</c:v>
                </c:pt>
                <c:pt idx="32">
                  <c:v>0.85808377647145073</c:v>
                </c:pt>
                <c:pt idx="33">
                  <c:v>0.83640954479780993</c:v>
                </c:pt>
                <c:pt idx="34">
                  <c:v>0.81279412926976824</c:v>
                </c:pt>
                <c:pt idx="35">
                  <c:v>0.78681606739064414</c:v>
                </c:pt>
                <c:pt idx="36">
                  <c:v>0.75789218995164798</c:v>
                </c:pt>
                <c:pt idx="37">
                  <c:v>0.72657954446328266</c:v>
                </c:pt>
                <c:pt idx="38">
                  <c:v>0.69302398323941183</c:v>
                </c:pt>
                <c:pt idx="39">
                  <c:v>0.65744715184421909</c:v>
                </c:pt>
                <c:pt idx="40">
                  <c:v>0.6201449593494085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AD-4E97-8071-0B30DAC88BF3}"/>
            </c:ext>
          </c:extLst>
        </c:ser>
        <c:ser>
          <c:idx val="2"/>
          <c:order val="2"/>
          <c:tx>
            <c:strRef>
              <c:f>feedin_heavytruck!$D$4</c:f>
              <c:strCache>
                <c:ptCount val="1"/>
                <c:pt idx="0">
                  <c:v>Petrol hybrid</c:v>
                </c:pt>
              </c:strCache>
            </c:strRef>
          </c:tx>
          <c:cat>
            <c:numRef>
              <c:f>feedin_heavytruck!$A$6:$A$46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feedin_heavytruck!$D$6:$D$46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1.5632330000000001E-4</c:v>
                </c:pt>
                <c:pt idx="18">
                  <c:v>1.0421553333333334E-4</c:v>
                </c:pt>
                <c:pt idx="19">
                  <c:v>5.2107766666666669E-5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AD-4E97-8071-0B30DAC88BF3}"/>
            </c:ext>
          </c:extLst>
        </c:ser>
        <c:ser>
          <c:idx val="3"/>
          <c:order val="3"/>
          <c:tx>
            <c:strRef>
              <c:f>feedin_heavytruck!$E$4</c:f>
              <c:strCache>
                <c:ptCount val="1"/>
                <c:pt idx="0">
                  <c:v>Diesel hybrid</c:v>
                </c:pt>
              </c:strCache>
            </c:strRef>
          </c:tx>
          <c:cat>
            <c:numRef>
              <c:f>feedin_heavytruck!$A$6:$A$46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feedin_heavytruck!$E$6:$E$46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AD-4E97-8071-0B30DAC88BF3}"/>
            </c:ext>
          </c:extLst>
        </c:ser>
        <c:ser>
          <c:idx val="4"/>
          <c:order val="4"/>
          <c:tx>
            <c:strRef>
              <c:f>feedin_heavytruck!$F$4</c:f>
              <c:strCache>
                <c:ptCount val="1"/>
                <c:pt idx="0">
                  <c:v>LPG/CNG</c:v>
                </c:pt>
              </c:strCache>
            </c:strRef>
          </c:tx>
          <c:cat>
            <c:numRef>
              <c:f>feedin_heavytruck!$A$6:$A$46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feedin_heavytruck!$F$6:$F$46</c:f>
              <c:numCache>
                <c:formatCode>0.000%</c:formatCode>
                <c:ptCount val="41"/>
                <c:pt idx="0">
                  <c:v>1.02089269E-2</c:v>
                </c:pt>
                <c:pt idx="1">
                  <c:v>8.6512866000000004E-3</c:v>
                </c:pt>
                <c:pt idx="2">
                  <c:v>9.7776074000000008E-3</c:v>
                </c:pt>
                <c:pt idx="3">
                  <c:v>9.8228381E-3</c:v>
                </c:pt>
                <c:pt idx="4">
                  <c:v>6.8237206000000003E-3</c:v>
                </c:pt>
                <c:pt idx="5">
                  <c:v>8.5568537000000004E-3</c:v>
                </c:pt>
                <c:pt idx="6">
                  <c:v>8.4780810999999998E-3</c:v>
                </c:pt>
                <c:pt idx="7">
                  <c:v>8.3300278000000005E-3</c:v>
                </c:pt>
                <c:pt idx="8">
                  <c:v>1.00638668E-2</c:v>
                </c:pt>
                <c:pt idx="9">
                  <c:v>1.9665683400000002E-2</c:v>
                </c:pt>
                <c:pt idx="10">
                  <c:v>2.0781081999999999E-2</c:v>
                </c:pt>
                <c:pt idx="11">
                  <c:v>2.4349750999999999E-2</c:v>
                </c:pt>
                <c:pt idx="12">
                  <c:v>1.3062044700000001E-2</c:v>
                </c:pt>
                <c:pt idx="13">
                  <c:v>7.8985658E-3</c:v>
                </c:pt>
                <c:pt idx="14">
                  <c:v>1.39408365E-2</c:v>
                </c:pt>
                <c:pt idx="15">
                  <c:v>1.6715116299999999E-2</c:v>
                </c:pt>
                <c:pt idx="16">
                  <c:v>1.5182755399999999E-2</c:v>
                </c:pt>
                <c:pt idx="17">
                  <c:v>1.32874785E-2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AD-4E97-8071-0B30DAC88BF3}"/>
            </c:ext>
          </c:extLst>
        </c:ser>
        <c:ser>
          <c:idx val="5"/>
          <c:order val="5"/>
          <c:tx>
            <c:strRef>
              <c:f>feedin_heavytruck!$G$4</c:f>
              <c:strCache>
                <c:ptCount val="1"/>
                <c:pt idx="0">
                  <c:v>Petrol plug-in</c:v>
                </c:pt>
              </c:strCache>
            </c:strRef>
          </c:tx>
          <c:cat>
            <c:numRef>
              <c:f>feedin_heavytruck!$A$6:$A$46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feedin_heavytruck!$G$6:$G$46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AD-4E97-8071-0B30DAC88BF3}"/>
            </c:ext>
          </c:extLst>
        </c:ser>
        <c:ser>
          <c:idx val="6"/>
          <c:order val="6"/>
          <c:tx>
            <c:strRef>
              <c:f>feedin_heavytruck!$H$4</c:f>
              <c:strCache>
                <c:ptCount val="1"/>
                <c:pt idx="0">
                  <c:v>Diesel plug-in</c:v>
                </c:pt>
              </c:strCache>
            </c:strRef>
          </c:tx>
          <c:cat>
            <c:numRef>
              <c:f>feedin_heavytruck!$A$6:$A$46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feedin_heavytruck!$H$6:$H$46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AD-4E97-8071-0B30DAC88BF3}"/>
            </c:ext>
          </c:extLst>
        </c:ser>
        <c:ser>
          <c:idx val="7"/>
          <c:order val="7"/>
          <c:tx>
            <c:strRef>
              <c:f>feedin_heavytruck!$I$4</c:f>
              <c:strCache>
                <c:ptCount val="1"/>
                <c:pt idx="0">
                  <c:v>Electric</c:v>
                </c:pt>
              </c:strCache>
            </c:strRef>
          </c:tx>
          <c:cat>
            <c:numRef>
              <c:f>feedin_heavytruck!$A$6:$A$46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feedin_heavytruck!$I$6:$I$46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2.0999999999999999E-3</c:v>
                </c:pt>
                <c:pt idx="19">
                  <c:v>3.4773698205284817E-3</c:v>
                </c:pt>
                <c:pt idx="20">
                  <c:v>6.10642117231732E-3</c:v>
                </c:pt>
                <c:pt idx="21">
                  <c:v>9.276838039321918E-3</c:v>
                </c:pt>
                <c:pt idx="22">
                  <c:v>1.4211236794690068E-2</c:v>
                </c:pt>
                <c:pt idx="23">
                  <c:v>2.2205808866372492E-2</c:v>
                </c:pt>
                <c:pt idx="24">
                  <c:v>3.4371563900850097E-2</c:v>
                </c:pt>
                <c:pt idx="25">
                  <c:v>4.8278672925637575E-2</c:v>
                </c:pt>
                <c:pt idx="26">
                  <c:v>6.2185781950425054E-2</c:v>
                </c:pt>
                <c:pt idx="27">
                  <c:v>7.6092890975212532E-2</c:v>
                </c:pt>
                <c:pt idx="28">
                  <c:v>0.09</c:v>
                </c:pt>
                <c:pt idx="29">
                  <c:v>0.17</c:v>
                </c:pt>
                <c:pt idx="30">
                  <c:v>0.11</c:v>
                </c:pt>
                <c:pt idx="31">
                  <c:v>0.12290863607655947</c:v>
                </c:pt>
                <c:pt idx="32">
                  <c:v>0.14191622352854924</c:v>
                </c:pt>
                <c:pt idx="33">
                  <c:v>0.16359045520219012</c:v>
                </c:pt>
                <c:pt idx="34">
                  <c:v>0.1872058707302317</c:v>
                </c:pt>
                <c:pt idx="35">
                  <c:v>0.21318393260935589</c:v>
                </c:pt>
                <c:pt idx="36">
                  <c:v>0.24210781004835202</c:v>
                </c:pt>
                <c:pt idx="37">
                  <c:v>0.27342045553671734</c:v>
                </c:pt>
                <c:pt idx="38">
                  <c:v>0.30697601676058817</c:v>
                </c:pt>
                <c:pt idx="39">
                  <c:v>0.34255284815578091</c:v>
                </c:pt>
                <c:pt idx="40">
                  <c:v>0.3798550406505915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AD-4E97-8071-0B30DAC88BF3}"/>
            </c:ext>
          </c:extLst>
        </c:ser>
        <c:ser>
          <c:idx val="8"/>
          <c:order val="8"/>
          <c:tx>
            <c:strRef>
              <c:f>feedin_heavytruck!$J$4</c:f>
              <c:strCache>
                <c:ptCount val="1"/>
                <c:pt idx="0">
                  <c:v>Hydrogen/other</c:v>
                </c:pt>
              </c:strCache>
            </c:strRef>
          </c:tx>
          <c:cat>
            <c:numRef>
              <c:f>feedin_heavytruck!$A$6:$A$46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feedin_heavytruck!$J$6:$J$46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AD-4E97-8071-0B30DAC88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204352"/>
        <c:axId val="207205888"/>
      </c:areaChart>
      <c:catAx>
        <c:axId val="20720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205888"/>
        <c:crosses val="autoZero"/>
        <c:auto val="1"/>
        <c:lblAlgn val="ctr"/>
        <c:lblOffset val="100"/>
        <c:noMultiLvlLbl val="0"/>
      </c:catAx>
      <c:valAx>
        <c:axId val="2072058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7204352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feedin_bus!$B$4</c:f>
              <c:strCache>
                <c:ptCount val="1"/>
                <c:pt idx="0">
                  <c:v>Petrol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feedin_bus!$B$6:$B$46</c:f>
              <c:numCache>
                <c:formatCode>0.000%</c:formatCode>
                <c:ptCount val="41"/>
                <c:pt idx="0">
                  <c:v>0</c:v>
                </c:pt>
                <c:pt idx="1">
                  <c:v>7.9365079000000005E-3</c:v>
                </c:pt>
                <c:pt idx="2">
                  <c:v>5.6074766000000003E-3</c:v>
                </c:pt>
                <c:pt idx="3">
                  <c:v>0</c:v>
                </c:pt>
                <c:pt idx="4">
                  <c:v>3.5211268000000001E-3</c:v>
                </c:pt>
                <c:pt idx="5">
                  <c:v>1.0460251E-2</c:v>
                </c:pt>
                <c:pt idx="6">
                  <c:v>1.95599022E-2</c:v>
                </c:pt>
                <c:pt idx="7">
                  <c:v>7.7399380999999996E-3</c:v>
                </c:pt>
                <c:pt idx="8">
                  <c:v>5.1880674000000003E-3</c:v>
                </c:pt>
                <c:pt idx="9">
                  <c:v>0</c:v>
                </c:pt>
                <c:pt idx="10">
                  <c:v>3.4129693000000002E-3</c:v>
                </c:pt>
                <c:pt idx="11">
                  <c:v>8.9285713999999999E-3</c:v>
                </c:pt>
                <c:pt idx="12">
                  <c:v>2.7472527000000002E-3</c:v>
                </c:pt>
                <c:pt idx="13">
                  <c:v>6.6815145000000001E-3</c:v>
                </c:pt>
                <c:pt idx="14">
                  <c:v>1.2224938899999999E-2</c:v>
                </c:pt>
                <c:pt idx="15">
                  <c:v>7.2463768E-3</c:v>
                </c:pt>
                <c:pt idx="16">
                  <c:v>0</c:v>
                </c:pt>
                <c:pt idx="17">
                  <c:v>5.8055151999999999E-3</c:v>
                </c:pt>
                <c:pt idx="18">
                  <c:v>3.8703434666666663E-3</c:v>
                </c:pt>
                <c:pt idx="19">
                  <c:v>1.9351717333333329E-3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D-453A-93D3-B8F3C9ABE030}"/>
            </c:ext>
          </c:extLst>
        </c:ser>
        <c:ser>
          <c:idx val="1"/>
          <c:order val="1"/>
          <c:tx>
            <c:strRef>
              <c:f>feedin_bus!$C$4</c:f>
              <c:strCache>
                <c:ptCount val="1"/>
                <c:pt idx="0">
                  <c:v>Diesel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feedin_bus!$C$6:$C$61</c:f>
              <c:numCache>
                <c:formatCode>0.000%</c:formatCode>
                <c:ptCount val="56"/>
                <c:pt idx="0">
                  <c:v>0.9961832061</c:v>
                </c:pt>
                <c:pt idx="1">
                  <c:v>0.98677248679999996</c:v>
                </c:pt>
                <c:pt idx="2">
                  <c:v>0.99065420559999995</c:v>
                </c:pt>
                <c:pt idx="3">
                  <c:v>0.98852772470000005</c:v>
                </c:pt>
                <c:pt idx="4">
                  <c:v>0.99647887319999995</c:v>
                </c:pt>
                <c:pt idx="5">
                  <c:v>0.98535564850000001</c:v>
                </c:pt>
                <c:pt idx="6">
                  <c:v>0.97799510999999995</c:v>
                </c:pt>
                <c:pt idx="7">
                  <c:v>0.98452012379999998</c:v>
                </c:pt>
                <c:pt idx="8">
                  <c:v>0.95201037610000006</c:v>
                </c:pt>
                <c:pt idx="9">
                  <c:v>0.95053763440000005</c:v>
                </c:pt>
                <c:pt idx="10">
                  <c:v>0.99658703069999999</c:v>
                </c:pt>
                <c:pt idx="11">
                  <c:v>0.99107142859999997</c:v>
                </c:pt>
                <c:pt idx="12">
                  <c:v>0.99725274730000002</c:v>
                </c:pt>
                <c:pt idx="13">
                  <c:v>0.99331848550000001</c:v>
                </c:pt>
                <c:pt idx="14">
                  <c:v>0.98777506110000002</c:v>
                </c:pt>
                <c:pt idx="15">
                  <c:v>0.99275362320000005</c:v>
                </c:pt>
                <c:pt idx="16">
                  <c:v>1</c:v>
                </c:pt>
                <c:pt idx="17">
                  <c:v>0.99274310600000004</c:v>
                </c:pt>
                <c:pt idx="18">
                  <c:v>0.97542965653333324</c:v>
                </c:pt>
                <c:pt idx="19">
                  <c:v>0.97506482826666663</c:v>
                </c:pt>
                <c:pt idx="20">
                  <c:v>0.97499999999999998</c:v>
                </c:pt>
                <c:pt idx="21">
                  <c:v>0.96729872700626673</c:v>
                </c:pt>
                <c:pt idx="22">
                  <c:v>0.94844538489054742</c:v>
                </c:pt>
                <c:pt idx="23">
                  <c:v>0.92875630791243791</c:v>
                </c:pt>
                <c:pt idx="24">
                  <c:v>0.90906723093432851</c:v>
                </c:pt>
                <c:pt idx="25">
                  <c:v>0.889378153956219</c:v>
                </c:pt>
                <c:pt idx="26">
                  <c:v>0.86968907697810949</c:v>
                </c:pt>
                <c:pt idx="27">
                  <c:v>0.85</c:v>
                </c:pt>
                <c:pt idx="28">
                  <c:v>0.8</c:v>
                </c:pt>
                <c:pt idx="29">
                  <c:v>0.7</c:v>
                </c:pt>
                <c:pt idx="30">
                  <c:v>0.84099999999999997</c:v>
                </c:pt>
                <c:pt idx="31">
                  <c:v>0.81496846471399298</c:v>
                </c:pt>
                <c:pt idx="32">
                  <c:v>0.78706761518637414</c:v>
                </c:pt>
                <c:pt idx="33">
                  <c:v>0.75569203144684383</c:v>
                </c:pt>
                <c:pt idx="34">
                  <c:v>0.72239315006556359</c:v>
                </c:pt>
                <c:pt idx="35">
                  <c:v>0.68668092561437977</c:v>
                </c:pt>
                <c:pt idx="36">
                  <c:v>0.64785610324144005</c:v>
                </c:pt>
                <c:pt idx="37">
                  <c:v>0.60715103700774353</c:v>
                </c:pt>
                <c:pt idx="38">
                  <c:v>0.56504272878651407</c:v>
                </c:pt>
                <c:pt idx="39">
                  <c:v>0.52207327836229123</c:v>
                </c:pt>
                <c:pt idx="40">
                  <c:v>0.47882522639256542</c:v>
                </c:pt>
                <c:pt idx="41">
                  <c:v>0.44650013109420705</c:v>
                </c:pt>
                <c:pt idx="42">
                  <c:v>0.41455316887196891</c:v>
                </c:pt>
                <c:pt idx="43">
                  <c:v>0.38321279558806021</c:v>
                </c:pt>
                <c:pt idx="44">
                  <c:v>0.35269133273084685</c:v>
                </c:pt>
                <c:pt idx="45">
                  <c:v>0.32318051730577391</c:v>
                </c:pt>
                <c:pt idx="46">
                  <c:v>0.2980539968757332</c:v>
                </c:pt>
                <c:pt idx="47">
                  <c:v>0.27503983663605658</c:v>
                </c:pt>
                <c:pt idx="48">
                  <c:v>0.24912906092717602</c:v>
                </c:pt>
                <c:pt idx="49">
                  <c:v>0.22470231236126537</c:v>
                </c:pt>
                <c:pt idx="50">
                  <c:v>0.20182345029524817</c:v>
                </c:pt>
                <c:pt idx="51">
                  <c:v>0.18051097616842171</c:v>
                </c:pt>
                <c:pt idx="52">
                  <c:v>0.16079821487047286</c:v>
                </c:pt>
                <c:pt idx="53">
                  <c:v>0.1426733132216611</c:v>
                </c:pt>
                <c:pt idx="54">
                  <c:v>0.12610392652743707</c:v>
                </c:pt>
                <c:pt idx="55">
                  <c:v>0.11104025165618703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BD-453A-93D3-B8F3C9ABE030}"/>
            </c:ext>
          </c:extLst>
        </c:ser>
        <c:ser>
          <c:idx val="2"/>
          <c:order val="2"/>
          <c:tx>
            <c:strRef>
              <c:f>feedin_bus!$D$4</c:f>
              <c:strCache>
                <c:ptCount val="1"/>
                <c:pt idx="0">
                  <c:v>Petrol hybrid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feedin_bus!$D$6:$D$46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1.2970169000000001E-3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BD-453A-93D3-B8F3C9ABE030}"/>
            </c:ext>
          </c:extLst>
        </c:ser>
        <c:ser>
          <c:idx val="3"/>
          <c:order val="3"/>
          <c:tx>
            <c:strRef>
              <c:f>feedin_bus!$E$4</c:f>
              <c:strCache>
                <c:ptCount val="1"/>
                <c:pt idx="0">
                  <c:v>Diesel hybrid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feedin_bus!$E$6:$E$46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BD-453A-93D3-B8F3C9ABE030}"/>
            </c:ext>
          </c:extLst>
        </c:ser>
        <c:ser>
          <c:idx val="4"/>
          <c:order val="4"/>
          <c:tx>
            <c:strRef>
              <c:f>feedin_bus!$F$4</c:f>
              <c:strCache>
                <c:ptCount val="1"/>
                <c:pt idx="0">
                  <c:v>LPG/CNG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feedin_bus!$F$6:$F$46</c:f>
              <c:numCache>
                <c:formatCode>0.000%</c:formatCode>
                <c:ptCount val="41"/>
                <c:pt idx="0">
                  <c:v>3.8167939000000001E-3</c:v>
                </c:pt>
                <c:pt idx="1">
                  <c:v>2.6455025999999999E-3</c:v>
                </c:pt>
                <c:pt idx="2">
                  <c:v>3.7383178E-3</c:v>
                </c:pt>
                <c:pt idx="3">
                  <c:v>1.9120458999999999E-3</c:v>
                </c:pt>
                <c:pt idx="4">
                  <c:v>0</c:v>
                </c:pt>
                <c:pt idx="5">
                  <c:v>0</c:v>
                </c:pt>
                <c:pt idx="6">
                  <c:v>2.4449877999999999E-3</c:v>
                </c:pt>
                <c:pt idx="7">
                  <c:v>4.6439628E-3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BD-453A-93D3-B8F3C9ABE030}"/>
            </c:ext>
          </c:extLst>
        </c:ser>
        <c:ser>
          <c:idx val="5"/>
          <c:order val="5"/>
          <c:tx>
            <c:strRef>
              <c:f>feedin_bus!$G$4</c:f>
              <c:strCache>
                <c:ptCount val="1"/>
                <c:pt idx="0">
                  <c:v>Petrol plug-in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feedin_bus!$G$6:$G$46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BD-453A-93D3-B8F3C9ABE030}"/>
            </c:ext>
          </c:extLst>
        </c:ser>
        <c:ser>
          <c:idx val="6"/>
          <c:order val="6"/>
          <c:tx>
            <c:strRef>
              <c:f>feedin_bus!$H$4</c:f>
              <c:strCache>
                <c:ptCount val="1"/>
                <c:pt idx="0">
                  <c:v>Diesel plug-in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feedin_bus!$H$6:$H$61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BD-453A-93D3-B8F3C9ABE030}"/>
            </c:ext>
          </c:extLst>
        </c:ser>
        <c:ser>
          <c:idx val="7"/>
          <c:order val="7"/>
          <c:tx>
            <c:strRef>
              <c:f>feedin_bus!$I$4</c:f>
              <c:strCache>
                <c:ptCount val="1"/>
                <c:pt idx="0">
                  <c:v>Electric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feedin_bus!$I$6:$I$61</c:f>
              <c:numCache>
                <c:formatCode>0.000%</c:formatCode>
                <c:ptCount val="56"/>
                <c:pt idx="0">
                  <c:v>0</c:v>
                </c:pt>
                <c:pt idx="1">
                  <c:v>2.6455025999999999E-3</c:v>
                </c:pt>
                <c:pt idx="2">
                  <c:v>0</c:v>
                </c:pt>
                <c:pt idx="3">
                  <c:v>9.5602294000000001E-3</c:v>
                </c:pt>
                <c:pt idx="4">
                  <c:v>0</c:v>
                </c:pt>
                <c:pt idx="5">
                  <c:v>4.1841003999999998E-3</c:v>
                </c:pt>
                <c:pt idx="6">
                  <c:v>0</c:v>
                </c:pt>
                <c:pt idx="7">
                  <c:v>3.0959752E-3</c:v>
                </c:pt>
                <c:pt idx="8">
                  <c:v>4.1504539600000001E-2</c:v>
                </c:pt>
                <c:pt idx="9">
                  <c:v>4.9462365600000002E-2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1.4513788E-3</c:v>
                </c:pt>
                <c:pt idx="18">
                  <c:v>2.07E-2</c:v>
                </c:pt>
                <c:pt idx="19">
                  <c:v>2.3E-2</c:v>
                </c:pt>
                <c:pt idx="20">
                  <c:v>2.5000000000000001E-2</c:v>
                </c:pt>
                <c:pt idx="21">
                  <c:v>3.2701272993733287E-2</c:v>
                </c:pt>
                <c:pt idx="22">
                  <c:v>5.155461510945257E-2</c:v>
                </c:pt>
                <c:pt idx="23">
                  <c:v>7.1243692087562052E-2</c:v>
                </c:pt>
                <c:pt idx="24">
                  <c:v>9.0932769065671534E-2</c:v>
                </c:pt>
                <c:pt idx="25">
                  <c:v>0.11062184604378102</c:v>
                </c:pt>
                <c:pt idx="26">
                  <c:v>0.13031092302189051</c:v>
                </c:pt>
                <c:pt idx="27">
                  <c:v>0.15</c:v>
                </c:pt>
                <c:pt idx="28">
                  <c:v>0.2</c:v>
                </c:pt>
                <c:pt idx="29">
                  <c:v>0.3</c:v>
                </c:pt>
                <c:pt idx="30">
                  <c:v>0.159</c:v>
                </c:pt>
                <c:pt idx="31">
                  <c:v>0.18503153528600702</c:v>
                </c:pt>
                <c:pt idx="32">
                  <c:v>0.21293238481362586</c:v>
                </c:pt>
                <c:pt idx="33">
                  <c:v>0.24430796855315617</c:v>
                </c:pt>
                <c:pt idx="34">
                  <c:v>0.27760684993443635</c:v>
                </c:pt>
                <c:pt idx="35">
                  <c:v>0.31331907438562018</c:v>
                </c:pt>
                <c:pt idx="36">
                  <c:v>0.35214389675855989</c:v>
                </c:pt>
                <c:pt idx="37">
                  <c:v>0.39284896299225641</c:v>
                </c:pt>
                <c:pt idx="38">
                  <c:v>0.43495727121348599</c:v>
                </c:pt>
                <c:pt idx="39">
                  <c:v>0.47792672163770872</c:v>
                </c:pt>
                <c:pt idx="40">
                  <c:v>0.52117477360743458</c:v>
                </c:pt>
                <c:pt idx="41">
                  <c:v>0.55349986890579295</c:v>
                </c:pt>
                <c:pt idx="42">
                  <c:v>0.58544683112803109</c:v>
                </c:pt>
                <c:pt idx="43">
                  <c:v>0.61678720441193979</c:v>
                </c:pt>
                <c:pt idx="44">
                  <c:v>0.64730866726915315</c:v>
                </c:pt>
                <c:pt idx="45">
                  <c:v>0.67681948269422609</c:v>
                </c:pt>
                <c:pt idx="46">
                  <c:v>0.7019460031242668</c:v>
                </c:pt>
                <c:pt idx="47">
                  <c:v>0.72496016336394342</c:v>
                </c:pt>
                <c:pt idx="48">
                  <c:v>0.75087093907282398</c:v>
                </c:pt>
                <c:pt idx="49">
                  <c:v>0.77529768763873463</c:v>
                </c:pt>
                <c:pt idx="50">
                  <c:v>0.79817654970475183</c:v>
                </c:pt>
                <c:pt idx="51">
                  <c:v>0.81948902383157829</c:v>
                </c:pt>
                <c:pt idx="52">
                  <c:v>0.83920178512952714</c:v>
                </c:pt>
                <c:pt idx="53">
                  <c:v>0.8573266867783389</c:v>
                </c:pt>
                <c:pt idx="54">
                  <c:v>0.87389607347256293</c:v>
                </c:pt>
                <c:pt idx="55">
                  <c:v>0.88895974834381297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FBD-453A-93D3-B8F3C9ABE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743232"/>
        <c:axId val="208273408"/>
      </c:areaChart>
      <c:catAx>
        <c:axId val="20774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273408"/>
        <c:crosses val="autoZero"/>
        <c:auto val="1"/>
        <c:lblAlgn val="ctr"/>
        <c:lblOffset val="100"/>
        <c:noMultiLvlLbl val="0"/>
      </c:catAx>
      <c:valAx>
        <c:axId val="208273408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7743232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feedin_bus!$B$4</c:f>
              <c:strCache>
                <c:ptCount val="1"/>
                <c:pt idx="0">
                  <c:v>Petrol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feedin_bus!$B$6:$B$46</c:f>
              <c:numCache>
                <c:formatCode>0.000%</c:formatCode>
                <c:ptCount val="41"/>
                <c:pt idx="0">
                  <c:v>0</c:v>
                </c:pt>
                <c:pt idx="1">
                  <c:v>7.9365079000000005E-3</c:v>
                </c:pt>
                <c:pt idx="2">
                  <c:v>5.6074766000000003E-3</c:v>
                </c:pt>
                <c:pt idx="3">
                  <c:v>0</c:v>
                </c:pt>
                <c:pt idx="4">
                  <c:v>3.5211268000000001E-3</c:v>
                </c:pt>
                <c:pt idx="5">
                  <c:v>1.0460251E-2</c:v>
                </c:pt>
                <c:pt idx="6">
                  <c:v>1.95599022E-2</c:v>
                </c:pt>
                <c:pt idx="7">
                  <c:v>7.7399380999999996E-3</c:v>
                </c:pt>
                <c:pt idx="8">
                  <c:v>5.1880674000000003E-3</c:v>
                </c:pt>
                <c:pt idx="9">
                  <c:v>0</c:v>
                </c:pt>
                <c:pt idx="10">
                  <c:v>3.4129693000000002E-3</c:v>
                </c:pt>
                <c:pt idx="11">
                  <c:v>8.9285713999999999E-3</c:v>
                </c:pt>
                <c:pt idx="12">
                  <c:v>2.7472527000000002E-3</c:v>
                </c:pt>
                <c:pt idx="13">
                  <c:v>6.6815145000000001E-3</c:v>
                </c:pt>
                <c:pt idx="14">
                  <c:v>1.2224938899999999E-2</c:v>
                </c:pt>
                <c:pt idx="15">
                  <c:v>7.2463768E-3</c:v>
                </c:pt>
                <c:pt idx="16">
                  <c:v>0</c:v>
                </c:pt>
                <c:pt idx="17">
                  <c:v>5.8055151999999999E-3</c:v>
                </c:pt>
                <c:pt idx="18">
                  <c:v>3.8703434666666663E-3</c:v>
                </c:pt>
                <c:pt idx="19">
                  <c:v>1.9351717333333329E-3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BA-4F79-8C03-5E5BB2FDB49A}"/>
            </c:ext>
          </c:extLst>
        </c:ser>
        <c:ser>
          <c:idx val="1"/>
          <c:order val="1"/>
          <c:tx>
            <c:strRef>
              <c:f>feedin_bus!$C$4</c:f>
              <c:strCache>
                <c:ptCount val="1"/>
                <c:pt idx="0">
                  <c:v>Diesel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feedin_bus!$C$6:$C$61</c:f>
              <c:numCache>
                <c:formatCode>0.000%</c:formatCode>
                <c:ptCount val="56"/>
                <c:pt idx="0">
                  <c:v>0.9961832061</c:v>
                </c:pt>
                <c:pt idx="1">
                  <c:v>0.98677248679999996</c:v>
                </c:pt>
                <c:pt idx="2">
                  <c:v>0.99065420559999995</c:v>
                </c:pt>
                <c:pt idx="3">
                  <c:v>0.98852772470000005</c:v>
                </c:pt>
                <c:pt idx="4">
                  <c:v>0.99647887319999995</c:v>
                </c:pt>
                <c:pt idx="5">
                  <c:v>0.98535564850000001</c:v>
                </c:pt>
                <c:pt idx="6">
                  <c:v>0.97799510999999995</c:v>
                </c:pt>
                <c:pt idx="7">
                  <c:v>0.98452012379999998</c:v>
                </c:pt>
                <c:pt idx="8">
                  <c:v>0.95201037610000006</c:v>
                </c:pt>
                <c:pt idx="9">
                  <c:v>0.95053763440000005</c:v>
                </c:pt>
                <c:pt idx="10">
                  <c:v>0.99658703069999999</c:v>
                </c:pt>
                <c:pt idx="11">
                  <c:v>0.99107142859999997</c:v>
                </c:pt>
                <c:pt idx="12">
                  <c:v>0.99725274730000002</c:v>
                </c:pt>
                <c:pt idx="13">
                  <c:v>0.99331848550000001</c:v>
                </c:pt>
                <c:pt idx="14">
                  <c:v>0.98777506110000002</c:v>
                </c:pt>
                <c:pt idx="15">
                  <c:v>0.99275362320000005</c:v>
                </c:pt>
                <c:pt idx="16">
                  <c:v>1</c:v>
                </c:pt>
                <c:pt idx="17">
                  <c:v>0.99274310600000004</c:v>
                </c:pt>
                <c:pt idx="18">
                  <c:v>0.97542965653333324</c:v>
                </c:pt>
                <c:pt idx="19">
                  <c:v>0.97506482826666663</c:v>
                </c:pt>
                <c:pt idx="20">
                  <c:v>0.97499999999999998</c:v>
                </c:pt>
                <c:pt idx="21">
                  <c:v>0.96729872700626673</c:v>
                </c:pt>
                <c:pt idx="22">
                  <c:v>0.94844538489054742</c:v>
                </c:pt>
                <c:pt idx="23">
                  <c:v>0.92875630791243791</c:v>
                </c:pt>
                <c:pt idx="24">
                  <c:v>0.90906723093432851</c:v>
                </c:pt>
                <c:pt idx="25">
                  <c:v>0.889378153956219</c:v>
                </c:pt>
                <c:pt idx="26">
                  <c:v>0.86968907697810949</c:v>
                </c:pt>
                <c:pt idx="27">
                  <c:v>0.85</c:v>
                </c:pt>
                <c:pt idx="28">
                  <c:v>0.8</c:v>
                </c:pt>
                <c:pt idx="29">
                  <c:v>0.7</c:v>
                </c:pt>
                <c:pt idx="30">
                  <c:v>0.84099999999999997</c:v>
                </c:pt>
                <c:pt idx="31">
                  <c:v>0.81496846471399298</c:v>
                </c:pt>
                <c:pt idx="32">
                  <c:v>0.78706761518637414</c:v>
                </c:pt>
                <c:pt idx="33">
                  <c:v>0.75569203144684383</c:v>
                </c:pt>
                <c:pt idx="34">
                  <c:v>0.72239315006556359</c:v>
                </c:pt>
                <c:pt idx="35">
                  <c:v>0.68668092561437977</c:v>
                </c:pt>
                <c:pt idx="36">
                  <c:v>0.64785610324144005</c:v>
                </c:pt>
                <c:pt idx="37">
                  <c:v>0.60715103700774353</c:v>
                </c:pt>
                <c:pt idx="38">
                  <c:v>0.56504272878651407</c:v>
                </c:pt>
                <c:pt idx="39">
                  <c:v>0.52207327836229123</c:v>
                </c:pt>
                <c:pt idx="40">
                  <c:v>0.47882522639256542</c:v>
                </c:pt>
                <c:pt idx="41">
                  <c:v>0.44650013109420705</c:v>
                </c:pt>
                <c:pt idx="42">
                  <c:v>0.41455316887196891</c:v>
                </c:pt>
                <c:pt idx="43">
                  <c:v>0.38321279558806021</c:v>
                </c:pt>
                <c:pt idx="44">
                  <c:v>0.35269133273084685</c:v>
                </c:pt>
                <c:pt idx="45">
                  <c:v>0.32318051730577391</c:v>
                </c:pt>
                <c:pt idx="46">
                  <c:v>0.2980539968757332</c:v>
                </c:pt>
                <c:pt idx="47">
                  <c:v>0.27503983663605658</c:v>
                </c:pt>
                <c:pt idx="48">
                  <c:v>0.24912906092717602</c:v>
                </c:pt>
                <c:pt idx="49">
                  <c:v>0.22470231236126537</c:v>
                </c:pt>
                <c:pt idx="50">
                  <c:v>0.20182345029524817</c:v>
                </c:pt>
                <c:pt idx="51">
                  <c:v>0.18051097616842171</c:v>
                </c:pt>
                <c:pt idx="52">
                  <c:v>0.16079821487047286</c:v>
                </c:pt>
                <c:pt idx="53">
                  <c:v>0.1426733132216611</c:v>
                </c:pt>
                <c:pt idx="54">
                  <c:v>0.12610392652743707</c:v>
                </c:pt>
                <c:pt idx="55">
                  <c:v>0.11104025165618703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BA-4F79-8C03-5E5BB2FDB49A}"/>
            </c:ext>
          </c:extLst>
        </c:ser>
        <c:ser>
          <c:idx val="2"/>
          <c:order val="2"/>
          <c:tx>
            <c:strRef>
              <c:f>feedin_bus!$D$4</c:f>
              <c:strCache>
                <c:ptCount val="1"/>
                <c:pt idx="0">
                  <c:v>Petrol hybrid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feedin_bus!$D$6:$D$46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1.2970169000000001E-3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BA-4F79-8C03-5E5BB2FDB49A}"/>
            </c:ext>
          </c:extLst>
        </c:ser>
        <c:ser>
          <c:idx val="3"/>
          <c:order val="3"/>
          <c:tx>
            <c:strRef>
              <c:f>feedin_bus!$E$4</c:f>
              <c:strCache>
                <c:ptCount val="1"/>
                <c:pt idx="0">
                  <c:v>Diesel hybrid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feedin_bus!$E$6:$E$46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BA-4F79-8C03-5E5BB2FDB49A}"/>
            </c:ext>
          </c:extLst>
        </c:ser>
        <c:ser>
          <c:idx val="4"/>
          <c:order val="4"/>
          <c:tx>
            <c:strRef>
              <c:f>feedin_bus!$F$4</c:f>
              <c:strCache>
                <c:ptCount val="1"/>
                <c:pt idx="0">
                  <c:v>LPG/CNG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feedin_bus!$F$6:$F$46</c:f>
              <c:numCache>
                <c:formatCode>0.000%</c:formatCode>
                <c:ptCount val="41"/>
                <c:pt idx="0">
                  <c:v>3.8167939000000001E-3</c:v>
                </c:pt>
                <c:pt idx="1">
                  <c:v>2.6455025999999999E-3</c:v>
                </c:pt>
                <c:pt idx="2">
                  <c:v>3.7383178E-3</c:v>
                </c:pt>
                <c:pt idx="3">
                  <c:v>1.9120458999999999E-3</c:v>
                </c:pt>
                <c:pt idx="4">
                  <c:v>0</c:v>
                </c:pt>
                <c:pt idx="5">
                  <c:v>0</c:v>
                </c:pt>
                <c:pt idx="6">
                  <c:v>2.4449877999999999E-3</c:v>
                </c:pt>
                <c:pt idx="7">
                  <c:v>4.6439628E-3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BA-4F79-8C03-5E5BB2FDB49A}"/>
            </c:ext>
          </c:extLst>
        </c:ser>
        <c:ser>
          <c:idx val="5"/>
          <c:order val="5"/>
          <c:tx>
            <c:strRef>
              <c:f>feedin_bus!$G$4</c:f>
              <c:strCache>
                <c:ptCount val="1"/>
                <c:pt idx="0">
                  <c:v>Petrol plug-in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feedin_bus!$G$6:$G$46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BA-4F79-8C03-5E5BB2FDB49A}"/>
            </c:ext>
          </c:extLst>
        </c:ser>
        <c:ser>
          <c:idx val="6"/>
          <c:order val="6"/>
          <c:tx>
            <c:strRef>
              <c:f>feedin_bus!$H$4</c:f>
              <c:strCache>
                <c:ptCount val="1"/>
                <c:pt idx="0">
                  <c:v>Diesel plug-in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feedin_bus!$H$6:$H$61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BA-4F79-8C03-5E5BB2FDB49A}"/>
            </c:ext>
          </c:extLst>
        </c:ser>
        <c:ser>
          <c:idx val="7"/>
          <c:order val="7"/>
          <c:tx>
            <c:strRef>
              <c:f>feedin_bus!$I$4</c:f>
              <c:strCache>
                <c:ptCount val="1"/>
                <c:pt idx="0">
                  <c:v>Electric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feedin_bus!$I$6:$I$61</c:f>
              <c:numCache>
                <c:formatCode>0.000%</c:formatCode>
                <c:ptCount val="56"/>
                <c:pt idx="0">
                  <c:v>0</c:v>
                </c:pt>
                <c:pt idx="1">
                  <c:v>2.6455025999999999E-3</c:v>
                </c:pt>
                <c:pt idx="2">
                  <c:v>0</c:v>
                </c:pt>
                <c:pt idx="3">
                  <c:v>9.5602294000000001E-3</c:v>
                </c:pt>
                <c:pt idx="4">
                  <c:v>0</c:v>
                </c:pt>
                <c:pt idx="5">
                  <c:v>4.1841003999999998E-3</c:v>
                </c:pt>
                <c:pt idx="6">
                  <c:v>0</c:v>
                </c:pt>
                <c:pt idx="7">
                  <c:v>3.0959752E-3</c:v>
                </c:pt>
                <c:pt idx="8">
                  <c:v>4.1504539600000001E-2</c:v>
                </c:pt>
                <c:pt idx="9">
                  <c:v>4.9462365600000002E-2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1.4513788E-3</c:v>
                </c:pt>
                <c:pt idx="18">
                  <c:v>2.07E-2</c:v>
                </c:pt>
                <c:pt idx="19">
                  <c:v>2.3E-2</c:v>
                </c:pt>
                <c:pt idx="20">
                  <c:v>2.5000000000000001E-2</c:v>
                </c:pt>
                <c:pt idx="21">
                  <c:v>3.2701272993733287E-2</c:v>
                </c:pt>
                <c:pt idx="22">
                  <c:v>5.155461510945257E-2</c:v>
                </c:pt>
                <c:pt idx="23">
                  <c:v>7.1243692087562052E-2</c:v>
                </c:pt>
                <c:pt idx="24">
                  <c:v>9.0932769065671534E-2</c:v>
                </c:pt>
                <c:pt idx="25">
                  <c:v>0.11062184604378102</c:v>
                </c:pt>
                <c:pt idx="26">
                  <c:v>0.13031092302189051</c:v>
                </c:pt>
                <c:pt idx="27">
                  <c:v>0.15</c:v>
                </c:pt>
                <c:pt idx="28">
                  <c:v>0.2</c:v>
                </c:pt>
                <c:pt idx="29">
                  <c:v>0.3</c:v>
                </c:pt>
                <c:pt idx="30">
                  <c:v>0.159</c:v>
                </c:pt>
                <c:pt idx="31">
                  <c:v>0.18503153528600702</c:v>
                </c:pt>
                <c:pt idx="32">
                  <c:v>0.21293238481362586</c:v>
                </c:pt>
                <c:pt idx="33">
                  <c:v>0.24430796855315617</c:v>
                </c:pt>
                <c:pt idx="34">
                  <c:v>0.27760684993443635</c:v>
                </c:pt>
                <c:pt idx="35">
                  <c:v>0.31331907438562018</c:v>
                </c:pt>
                <c:pt idx="36">
                  <c:v>0.35214389675855989</c:v>
                </c:pt>
                <c:pt idx="37">
                  <c:v>0.39284896299225641</c:v>
                </c:pt>
                <c:pt idx="38">
                  <c:v>0.43495727121348599</c:v>
                </c:pt>
                <c:pt idx="39">
                  <c:v>0.47792672163770872</c:v>
                </c:pt>
                <c:pt idx="40">
                  <c:v>0.52117477360743458</c:v>
                </c:pt>
                <c:pt idx="41">
                  <c:v>0.55349986890579295</c:v>
                </c:pt>
                <c:pt idx="42">
                  <c:v>0.58544683112803109</c:v>
                </c:pt>
                <c:pt idx="43">
                  <c:v>0.61678720441193979</c:v>
                </c:pt>
                <c:pt idx="44">
                  <c:v>0.64730866726915315</c:v>
                </c:pt>
                <c:pt idx="45">
                  <c:v>0.67681948269422609</c:v>
                </c:pt>
                <c:pt idx="46">
                  <c:v>0.7019460031242668</c:v>
                </c:pt>
                <c:pt idx="47">
                  <c:v>0.72496016336394342</c:v>
                </c:pt>
                <c:pt idx="48">
                  <c:v>0.75087093907282398</c:v>
                </c:pt>
                <c:pt idx="49">
                  <c:v>0.77529768763873463</c:v>
                </c:pt>
                <c:pt idx="50">
                  <c:v>0.79817654970475183</c:v>
                </c:pt>
                <c:pt idx="51">
                  <c:v>0.81948902383157829</c:v>
                </c:pt>
                <c:pt idx="52">
                  <c:v>0.83920178512952714</c:v>
                </c:pt>
                <c:pt idx="53">
                  <c:v>0.8573266867783389</c:v>
                </c:pt>
                <c:pt idx="54">
                  <c:v>0.87389607347256293</c:v>
                </c:pt>
                <c:pt idx="55">
                  <c:v>0.88895974834381297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BA-4F79-8C03-5E5BB2FDB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743232"/>
        <c:axId val="208273408"/>
      </c:areaChart>
      <c:catAx>
        <c:axId val="20774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273408"/>
        <c:crosses val="autoZero"/>
        <c:auto val="1"/>
        <c:lblAlgn val="ctr"/>
        <c:lblOffset val="100"/>
        <c:noMultiLvlLbl val="0"/>
      </c:catAx>
      <c:valAx>
        <c:axId val="208273408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7743232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feedin_bus!$B$4</c:f>
              <c:strCache>
                <c:ptCount val="1"/>
                <c:pt idx="0">
                  <c:v>Petrol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feedin_bus!$B$6:$B$46</c:f>
              <c:numCache>
                <c:formatCode>0.000%</c:formatCode>
                <c:ptCount val="41"/>
                <c:pt idx="0">
                  <c:v>0</c:v>
                </c:pt>
                <c:pt idx="1">
                  <c:v>7.9365079000000005E-3</c:v>
                </c:pt>
                <c:pt idx="2">
                  <c:v>5.6074766000000003E-3</c:v>
                </c:pt>
                <c:pt idx="3">
                  <c:v>0</c:v>
                </c:pt>
                <c:pt idx="4">
                  <c:v>3.5211268000000001E-3</c:v>
                </c:pt>
                <c:pt idx="5">
                  <c:v>1.0460251E-2</c:v>
                </c:pt>
                <c:pt idx="6">
                  <c:v>1.95599022E-2</c:v>
                </c:pt>
                <c:pt idx="7">
                  <c:v>7.7399380999999996E-3</c:v>
                </c:pt>
                <c:pt idx="8">
                  <c:v>5.1880674000000003E-3</c:v>
                </c:pt>
                <c:pt idx="9">
                  <c:v>0</c:v>
                </c:pt>
                <c:pt idx="10">
                  <c:v>3.4129693000000002E-3</c:v>
                </c:pt>
                <c:pt idx="11">
                  <c:v>8.9285713999999999E-3</c:v>
                </c:pt>
                <c:pt idx="12">
                  <c:v>2.7472527000000002E-3</c:v>
                </c:pt>
                <c:pt idx="13">
                  <c:v>6.6815145000000001E-3</c:v>
                </c:pt>
                <c:pt idx="14">
                  <c:v>1.2224938899999999E-2</c:v>
                </c:pt>
                <c:pt idx="15">
                  <c:v>7.2463768E-3</c:v>
                </c:pt>
                <c:pt idx="16">
                  <c:v>0</c:v>
                </c:pt>
                <c:pt idx="17">
                  <c:v>5.8055151999999999E-3</c:v>
                </c:pt>
                <c:pt idx="18">
                  <c:v>3.8703434666666663E-3</c:v>
                </c:pt>
                <c:pt idx="19">
                  <c:v>1.9351717333333329E-3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C-4383-83DD-9489B82361C6}"/>
            </c:ext>
          </c:extLst>
        </c:ser>
        <c:ser>
          <c:idx val="1"/>
          <c:order val="1"/>
          <c:tx>
            <c:strRef>
              <c:f>feedin_bus!$C$4</c:f>
              <c:strCache>
                <c:ptCount val="1"/>
                <c:pt idx="0">
                  <c:v>Diesel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feedin_bus!$C$6:$C$61</c:f>
              <c:numCache>
                <c:formatCode>0.000%</c:formatCode>
                <c:ptCount val="56"/>
                <c:pt idx="0">
                  <c:v>0.9961832061</c:v>
                </c:pt>
                <c:pt idx="1">
                  <c:v>0.98677248679999996</c:v>
                </c:pt>
                <c:pt idx="2">
                  <c:v>0.99065420559999995</c:v>
                </c:pt>
                <c:pt idx="3">
                  <c:v>0.98852772470000005</c:v>
                </c:pt>
                <c:pt idx="4">
                  <c:v>0.99647887319999995</c:v>
                </c:pt>
                <c:pt idx="5">
                  <c:v>0.98535564850000001</c:v>
                </c:pt>
                <c:pt idx="6">
                  <c:v>0.97799510999999995</c:v>
                </c:pt>
                <c:pt idx="7">
                  <c:v>0.98452012379999998</c:v>
                </c:pt>
                <c:pt idx="8">
                  <c:v>0.95201037610000006</c:v>
                </c:pt>
                <c:pt idx="9">
                  <c:v>0.95053763440000005</c:v>
                </c:pt>
                <c:pt idx="10">
                  <c:v>0.99658703069999999</c:v>
                </c:pt>
                <c:pt idx="11">
                  <c:v>0.99107142859999997</c:v>
                </c:pt>
                <c:pt idx="12">
                  <c:v>0.99725274730000002</c:v>
                </c:pt>
                <c:pt idx="13">
                  <c:v>0.99331848550000001</c:v>
                </c:pt>
                <c:pt idx="14">
                  <c:v>0.98777506110000002</c:v>
                </c:pt>
                <c:pt idx="15">
                  <c:v>0.99275362320000005</c:v>
                </c:pt>
                <c:pt idx="16">
                  <c:v>1</c:v>
                </c:pt>
                <c:pt idx="17">
                  <c:v>0.99274310600000004</c:v>
                </c:pt>
                <c:pt idx="18">
                  <c:v>0.97542965653333324</c:v>
                </c:pt>
                <c:pt idx="19">
                  <c:v>0.97506482826666663</c:v>
                </c:pt>
                <c:pt idx="20">
                  <c:v>0.97499999999999998</c:v>
                </c:pt>
                <c:pt idx="21">
                  <c:v>0.96729872700626673</c:v>
                </c:pt>
                <c:pt idx="22">
                  <c:v>0.94844538489054742</c:v>
                </c:pt>
                <c:pt idx="23">
                  <c:v>0.92875630791243791</c:v>
                </c:pt>
                <c:pt idx="24">
                  <c:v>0.90906723093432851</c:v>
                </c:pt>
                <c:pt idx="25">
                  <c:v>0.889378153956219</c:v>
                </c:pt>
                <c:pt idx="26">
                  <c:v>0.86968907697810949</c:v>
                </c:pt>
                <c:pt idx="27">
                  <c:v>0.85</c:v>
                </c:pt>
                <c:pt idx="28">
                  <c:v>0.8</c:v>
                </c:pt>
                <c:pt idx="29">
                  <c:v>0.7</c:v>
                </c:pt>
                <c:pt idx="30">
                  <c:v>0.84099999999999997</c:v>
                </c:pt>
                <c:pt idx="31">
                  <c:v>0.81496846471399298</c:v>
                </c:pt>
                <c:pt idx="32">
                  <c:v>0.78706761518637414</c:v>
                </c:pt>
                <c:pt idx="33">
                  <c:v>0.75569203144684383</c:v>
                </c:pt>
                <c:pt idx="34">
                  <c:v>0.72239315006556359</c:v>
                </c:pt>
                <c:pt idx="35">
                  <c:v>0.68668092561437977</c:v>
                </c:pt>
                <c:pt idx="36">
                  <c:v>0.64785610324144005</c:v>
                </c:pt>
                <c:pt idx="37">
                  <c:v>0.60715103700774353</c:v>
                </c:pt>
                <c:pt idx="38">
                  <c:v>0.56504272878651407</c:v>
                </c:pt>
                <c:pt idx="39">
                  <c:v>0.52207327836229123</c:v>
                </c:pt>
                <c:pt idx="40">
                  <c:v>0.47882522639256542</c:v>
                </c:pt>
                <c:pt idx="41">
                  <c:v>0.44650013109420705</c:v>
                </c:pt>
                <c:pt idx="42">
                  <c:v>0.41455316887196891</c:v>
                </c:pt>
                <c:pt idx="43">
                  <c:v>0.38321279558806021</c:v>
                </c:pt>
                <c:pt idx="44">
                  <c:v>0.35269133273084685</c:v>
                </c:pt>
                <c:pt idx="45">
                  <c:v>0.32318051730577391</c:v>
                </c:pt>
                <c:pt idx="46">
                  <c:v>0.2980539968757332</c:v>
                </c:pt>
                <c:pt idx="47">
                  <c:v>0.27503983663605658</c:v>
                </c:pt>
                <c:pt idx="48">
                  <c:v>0.24912906092717602</c:v>
                </c:pt>
                <c:pt idx="49">
                  <c:v>0.22470231236126537</c:v>
                </c:pt>
                <c:pt idx="50">
                  <c:v>0.20182345029524817</c:v>
                </c:pt>
                <c:pt idx="51">
                  <c:v>0.18051097616842171</c:v>
                </c:pt>
                <c:pt idx="52">
                  <c:v>0.16079821487047286</c:v>
                </c:pt>
                <c:pt idx="53">
                  <c:v>0.1426733132216611</c:v>
                </c:pt>
                <c:pt idx="54">
                  <c:v>0.12610392652743707</c:v>
                </c:pt>
                <c:pt idx="55">
                  <c:v>0.11104025165618703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C-4383-83DD-9489B82361C6}"/>
            </c:ext>
          </c:extLst>
        </c:ser>
        <c:ser>
          <c:idx val="2"/>
          <c:order val="2"/>
          <c:tx>
            <c:strRef>
              <c:f>feedin_bus!$D$4</c:f>
              <c:strCache>
                <c:ptCount val="1"/>
                <c:pt idx="0">
                  <c:v>Petrol hybrid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feedin_bus!$D$6:$D$46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1.2970169000000001E-3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C-4383-83DD-9489B82361C6}"/>
            </c:ext>
          </c:extLst>
        </c:ser>
        <c:ser>
          <c:idx val="3"/>
          <c:order val="3"/>
          <c:tx>
            <c:strRef>
              <c:f>feedin_bus!$E$4</c:f>
              <c:strCache>
                <c:ptCount val="1"/>
                <c:pt idx="0">
                  <c:v>Diesel hybrid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feedin_bus!$E$6:$E$46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EC-4383-83DD-9489B82361C6}"/>
            </c:ext>
          </c:extLst>
        </c:ser>
        <c:ser>
          <c:idx val="4"/>
          <c:order val="4"/>
          <c:tx>
            <c:strRef>
              <c:f>feedin_bus!$F$4</c:f>
              <c:strCache>
                <c:ptCount val="1"/>
                <c:pt idx="0">
                  <c:v>LPG/CNG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feedin_bus!$F$6:$F$46</c:f>
              <c:numCache>
                <c:formatCode>0.000%</c:formatCode>
                <c:ptCount val="41"/>
                <c:pt idx="0">
                  <c:v>3.8167939000000001E-3</c:v>
                </c:pt>
                <c:pt idx="1">
                  <c:v>2.6455025999999999E-3</c:v>
                </c:pt>
                <c:pt idx="2">
                  <c:v>3.7383178E-3</c:v>
                </c:pt>
                <c:pt idx="3">
                  <c:v>1.9120458999999999E-3</c:v>
                </c:pt>
                <c:pt idx="4">
                  <c:v>0</c:v>
                </c:pt>
                <c:pt idx="5">
                  <c:v>0</c:v>
                </c:pt>
                <c:pt idx="6">
                  <c:v>2.4449877999999999E-3</c:v>
                </c:pt>
                <c:pt idx="7">
                  <c:v>4.6439628E-3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EC-4383-83DD-9489B82361C6}"/>
            </c:ext>
          </c:extLst>
        </c:ser>
        <c:ser>
          <c:idx val="5"/>
          <c:order val="5"/>
          <c:tx>
            <c:strRef>
              <c:f>feedin_bus!$G$4</c:f>
              <c:strCache>
                <c:ptCount val="1"/>
                <c:pt idx="0">
                  <c:v>Petrol plug-in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feedin_bus!$G$6:$G$46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EC-4383-83DD-9489B82361C6}"/>
            </c:ext>
          </c:extLst>
        </c:ser>
        <c:ser>
          <c:idx val="6"/>
          <c:order val="6"/>
          <c:tx>
            <c:strRef>
              <c:f>feedin_bus!$H$4</c:f>
              <c:strCache>
                <c:ptCount val="1"/>
                <c:pt idx="0">
                  <c:v>Diesel plug-in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feedin_bus!$H$6:$H$61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EC-4383-83DD-9489B82361C6}"/>
            </c:ext>
          </c:extLst>
        </c:ser>
        <c:ser>
          <c:idx val="7"/>
          <c:order val="7"/>
          <c:tx>
            <c:strRef>
              <c:f>feedin_bus!$I$4</c:f>
              <c:strCache>
                <c:ptCount val="1"/>
                <c:pt idx="0">
                  <c:v>Electric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feedin_bus!$I$6:$I$61</c:f>
              <c:numCache>
                <c:formatCode>0.000%</c:formatCode>
                <c:ptCount val="56"/>
                <c:pt idx="0">
                  <c:v>0</c:v>
                </c:pt>
                <c:pt idx="1">
                  <c:v>2.6455025999999999E-3</c:v>
                </c:pt>
                <c:pt idx="2">
                  <c:v>0</c:v>
                </c:pt>
                <c:pt idx="3">
                  <c:v>9.5602294000000001E-3</c:v>
                </c:pt>
                <c:pt idx="4">
                  <c:v>0</c:v>
                </c:pt>
                <c:pt idx="5">
                  <c:v>4.1841003999999998E-3</c:v>
                </c:pt>
                <c:pt idx="6">
                  <c:v>0</c:v>
                </c:pt>
                <c:pt idx="7">
                  <c:v>3.0959752E-3</c:v>
                </c:pt>
                <c:pt idx="8">
                  <c:v>4.1504539600000001E-2</c:v>
                </c:pt>
                <c:pt idx="9">
                  <c:v>4.9462365600000002E-2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1.4513788E-3</c:v>
                </c:pt>
                <c:pt idx="18">
                  <c:v>2.07E-2</c:v>
                </c:pt>
                <c:pt idx="19">
                  <c:v>2.3E-2</c:v>
                </c:pt>
                <c:pt idx="20">
                  <c:v>2.5000000000000001E-2</c:v>
                </c:pt>
                <c:pt idx="21">
                  <c:v>3.2701272993733287E-2</c:v>
                </c:pt>
                <c:pt idx="22">
                  <c:v>5.155461510945257E-2</c:v>
                </c:pt>
                <c:pt idx="23">
                  <c:v>7.1243692087562052E-2</c:v>
                </c:pt>
                <c:pt idx="24">
                  <c:v>9.0932769065671534E-2</c:v>
                </c:pt>
                <c:pt idx="25">
                  <c:v>0.11062184604378102</c:v>
                </c:pt>
                <c:pt idx="26">
                  <c:v>0.13031092302189051</c:v>
                </c:pt>
                <c:pt idx="27">
                  <c:v>0.15</c:v>
                </c:pt>
                <c:pt idx="28">
                  <c:v>0.2</c:v>
                </c:pt>
                <c:pt idx="29">
                  <c:v>0.3</c:v>
                </c:pt>
                <c:pt idx="30">
                  <c:v>0.159</c:v>
                </c:pt>
                <c:pt idx="31">
                  <c:v>0.18503153528600702</c:v>
                </c:pt>
                <c:pt idx="32">
                  <c:v>0.21293238481362586</c:v>
                </c:pt>
                <c:pt idx="33">
                  <c:v>0.24430796855315617</c:v>
                </c:pt>
                <c:pt idx="34">
                  <c:v>0.27760684993443635</c:v>
                </c:pt>
                <c:pt idx="35">
                  <c:v>0.31331907438562018</c:v>
                </c:pt>
                <c:pt idx="36">
                  <c:v>0.35214389675855989</c:v>
                </c:pt>
                <c:pt idx="37">
                  <c:v>0.39284896299225641</c:v>
                </c:pt>
                <c:pt idx="38">
                  <c:v>0.43495727121348599</c:v>
                </c:pt>
                <c:pt idx="39">
                  <c:v>0.47792672163770872</c:v>
                </c:pt>
                <c:pt idx="40">
                  <c:v>0.52117477360743458</c:v>
                </c:pt>
                <c:pt idx="41">
                  <c:v>0.55349986890579295</c:v>
                </c:pt>
                <c:pt idx="42">
                  <c:v>0.58544683112803109</c:v>
                </c:pt>
                <c:pt idx="43">
                  <c:v>0.61678720441193979</c:v>
                </c:pt>
                <c:pt idx="44">
                  <c:v>0.64730866726915315</c:v>
                </c:pt>
                <c:pt idx="45">
                  <c:v>0.67681948269422609</c:v>
                </c:pt>
                <c:pt idx="46">
                  <c:v>0.7019460031242668</c:v>
                </c:pt>
                <c:pt idx="47">
                  <c:v>0.72496016336394342</c:v>
                </c:pt>
                <c:pt idx="48">
                  <c:v>0.75087093907282398</c:v>
                </c:pt>
                <c:pt idx="49">
                  <c:v>0.77529768763873463</c:v>
                </c:pt>
                <c:pt idx="50">
                  <c:v>0.79817654970475183</c:v>
                </c:pt>
                <c:pt idx="51">
                  <c:v>0.81948902383157829</c:v>
                </c:pt>
                <c:pt idx="52">
                  <c:v>0.83920178512952714</c:v>
                </c:pt>
                <c:pt idx="53">
                  <c:v>0.8573266867783389</c:v>
                </c:pt>
                <c:pt idx="54">
                  <c:v>0.87389607347256293</c:v>
                </c:pt>
                <c:pt idx="55">
                  <c:v>0.88895974834381297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EC-4383-83DD-9489B8236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743232"/>
        <c:axId val="208273408"/>
      </c:areaChart>
      <c:catAx>
        <c:axId val="20774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273408"/>
        <c:crosses val="autoZero"/>
        <c:auto val="1"/>
        <c:lblAlgn val="ctr"/>
        <c:lblOffset val="100"/>
        <c:noMultiLvlLbl val="0"/>
      </c:catAx>
      <c:valAx>
        <c:axId val="208273408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7743232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feedin_new_car!$B$4</c:f>
              <c:strCache>
                <c:ptCount val="1"/>
                <c:pt idx="0">
                  <c:v>Petrol</c:v>
                </c:pt>
              </c:strCache>
            </c:strRef>
          </c:tx>
          <c:cat>
            <c:numRef>
              <c:f>feedin_new_car!$A$6:$A$61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feedin_new_car!$B$6:$B$61</c:f>
              <c:numCache>
                <c:formatCode>0.000%</c:formatCode>
                <c:ptCount val="56"/>
                <c:pt idx="0">
                  <c:v>0.94872720399999999</c:v>
                </c:pt>
                <c:pt idx="1">
                  <c:v>0.95235502309999998</c:v>
                </c:pt>
                <c:pt idx="2">
                  <c:v>0.95770906060000005</c:v>
                </c:pt>
                <c:pt idx="3">
                  <c:v>0.96285513359999997</c:v>
                </c:pt>
                <c:pt idx="4">
                  <c:v>0.958379918</c:v>
                </c:pt>
                <c:pt idx="5">
                  <c:v>0.9375216582</c:v>
                </c:pt>
                <c:pt idx="6">
                  <c:v>0.91343482170000001</c:v>
                </c:pt>
                <c:pt idx="7">
                  <c:v>0.88903333760000003</c:v>
                </c:pt>
                <c:pt idx="8">
                  <c:v>0.85885996009999999</c:v>
                </c:pt>
                <c:pt idx="9">
                  <c:v>0.82991503079999995</c:v>
                </c:pt>
                <c:pt idx="10">
                  <c:v>0.82781722310000005</c:v>
                </c:pt>
                <c:pt idx="11">
                  <c:v>0.81064306379999995</c:v>
                </c:pt>
                <c:pt idx="12">
                  <c:v>0.79630085669999995</c:v>
                </c:pt>
                <c:pt idx="13">
                  <c:v>0.79639917569999996</c:v>
                </c:pt>
                <c:pt idx="14">
                  <c:v>0.81642760869999997</c:v>
                </c:pt>
                <c:pt idx="15">
                  <c:v>0.81750854340000001</c:v>
                </c:pt>
                <c:pt idx="16">
                  <c:v>0.80598191200000002</c:v>
                </c:pt>
                <c:pt idx="17">
                  <c:v>0.80902220589999996</c:v>
                </c:pt>
                <c:pt idx="18">
                  <c:v>0.79303438215649658</c:v>
                </c:pt>
                <c:pt idx="19">
                  <c:v>0.80284792378526637</c:v>
                </c:pt>
                <c:pt idx="20">
                  <c:v>0.80978766429747639</c:v>
                </c:pt>
                <c:pt idx="21">
                  <c:v>0.81084966672697512</c:v>
                </c:pt>
                <c:pt idx="22">
                  <c:v>0.79478084518042258</c:v>
                </c:pt>
                <c:pt idx="23">
                  <c:v>0.77580374452186462</c:v>
                </c:pt>
                <c:pt idx="24">
                  <c:v>0.76950934572450191</c:v>
                </c:pt>
                <c:pt idx="25">
                  <c:v>0.738563196162631</c:v>
                </c:pt>
                <c:pt idx="26">
                  <c:v>0.67531387413667643</c:v>
                </c:pt>
                <c:pt idx="27">
                  <c:v>0.61409268890424729</c:v>
                </c:pt>
                <c:pt idx="28">
                  <c:v>0.53935282151286845</c:v>
                </c:pt>
                <c:pt idx="29">
                  <c:v>0.45708753988604245</c:v>
                </c:pt>
                <c:pt idx="30">
                  <c:v>0.37430067631809527</c:v>
                </c:pt>
                <c:pt idx="31">
                  <c:v>0.31952903244117148</c:v>
                </c:pt>
                <c:pt idx="32">
                  <c:v>0.29219256049376252</c:v>
                </c:pt>
                <c:pt idx="33">
                  <c:v>0.27976041455183792</c:v>
                </c:pt>
                <c:pt idx="34">
                  <c:v>0.27258995811418463</c:v>
                </c:pt>
                <c:pt idx="35">
                  <c:v>0.26609702443711664</c:v>
                </c:pt>
                <c:pt idx="36">
                  <c:v>0.25889596209024995</c:v>
                </c:pt>
                <c:pt idx="37">
                  <c:v>0.25578379890163561</c:v>
                </c:pt>
                <c:pt idx="38">
                  <c:v>0.25288268568757843</c:v>
                </c:pt>
                <c:pt idx="39">
                  <c:v>0.2501792008392939</c:v>
                </c:pt>
                <c:pt idx="40">
                  <c:v>0.24765974947182523</c:v>
                </c:pt>
                <c:pt idx="41">
                  <c:v>0.2523198844519236</c:v>
                </c:pt>
                <c:pt idx="42">
                  <c:v>0.25700515116517569</c:v>
                </c:pt>
                <c:pt idx="43">
                  <c:v>0.26170036389023221</c:v>
                </c:pt>
                <c:pt idx="44">
                  <c:v>0.26638885765155268</c:v>
                </c:pt>
                <c:pt idx="45">
                  <c:v>0.27105229697445338</c:v>
                </c:pt>
                <c:pt idx="46">
                  <c:v>0.27928768909083262</c:v>
                </c:pt>
                <c:pt idx="47">
                  <c:v>0.28864019503786142</c:v>
                </c:pt>
                <c:pt idx="48">
                  <c:v>0.29306818843242899</c:v>
                </c:pt>
                <c:pt idx="49">
                  <c:v>0.29736974172154362</c:v>
                </c:pt>
                <c:pt idx="50">
                  <c:v>0.30151373161155953</c:v>
                </c:pt>
                <c:pt idx="51">
                  <c:v>0.30491110586805975</c:v>
                </c:pt>
                <c:pt idx="52">
                  <c:v>0.30807805390658261</c:v>
                </c:pt>
                <c:pt idx="53">
                  <c:v>0.31097173363957337</c:v>
                </c:pt>
                <c:pt idx="54">
                  <c:v>0.31354411263632204</c:v>
                </c:pt>
                <c:pt idx="55">
                  <c:v>0.31574141221701335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9-4D07-AC31-52F3E77F2297}"/>
            </c:ext>
          </c:extLst>
        </c:ser>
        <c:ser>
          <c:idx val="1"/>
          <c:order val="1"/>
          <c:tx>
            <c:strRef>
              <c:f>feedin_new_car!$C$4</c:f>
              <c:strCache>
                <c:ptCount val="1"/>
                <c:pt idx="0">
                  <c:v>Diesel</c:v>
                </c:pt>
              </c:strCache>
            </c:strRef>
          </c:tx>
          <c:cat>
            <c:numRef>
              <c:f>feedin_new_car!$A$6:$A$61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feedin_new_car!$C$6:$C$61</c:f>
              <c:numCache>
                <c:formatCode>0.000%</c:formatCode>
                <c:ptCount val="56"/>
                <c:pt idx="0">
                  <c:v>5.0293061100000001E-2</c:v>
                </c:pt>
                <c:pt idx="1">
                  <c:v>4.4956438899999999E-2</c:v>
                </c:pt>
                <c:pt idx="2">
                  <c:v>4.0360198899999998E-2</c:v>
                </c:pt>
                <c:pt idx="3">
                  <c:v>3.4824191300000001E-2</c:v>
                </c:pt>
                <c:pt idx="4">
                  <c:v>3.8079646500000001E-2</c:v>
                </c:pt>
                <c:pt idx="5">
                  <c:v>5.7383045600000002E-2</c:v>
                </c:pt>
                <c:pt idx="6">
                  <c:v>7.8542636900000004E-2</c:v>
                </c:pt>
                <c:pt idx="7">
                  <c:v>0.10191787870000001</c:v>
                </c:pt>
                <c:pt idx="8">
                  <c:v>0.13156500839999999</c:v>
                </c:pt>
                <c:pt idx="9">
                  <c:v>0.1588411954</c:v>
                </c:pt>
                <c:pt idx="10">
                  <c:v>0.15601109099999999</c:v>
                </c:pt>
                <c:pt idx="11">
                  <c:v>0.1699125782</c:v>
                </c:pt>
                <c:pt idx="12">
                  <c:v>0.18306481929999999</c:v>
                </c:pt>
                <c:pt idx="13">
                  <c:v>0.18499415529999999</c:v>
                </c:pt>
                <c:pt idx="14">
                  <c:v>0.1643308752</c:v>
                </c:pt>
                <c:pt idx="15">
                  <c:v>0.16025261499999999</c:v>
                </c:pt>
                <c:pt idx="16">
                  <c:v>0.16802022159999999</c:v>
                </c:pt>
                <c:pt idx="17">
                  <c:v>0.15112912049999999</c:v>
                </c:pt>
                <c:pt idx="18">
                  <c:v>0.16232813151017009</c:v>
                </c:pt>
                <c:pt idx="19">
                  <c:v>0.14872142682001196</c:v>
                </c:pt>
                <c:pt idx="20">
                  <c:v>0.13614801029748219</c:v>
                </c:pt>
                <c:pt idx="21">
                  <c:v>0.13041481006438702</c:v>
                </c:pt>
                <c:pt idx="22">
                  <c:v>0.12475394511627429</c:v>
                </c:pt>
                <c:pt idx="23">
                  <c:v>0.11778460386574173</c:v>
                </c:pt>
                <c:pt idx="24">
                  <c:v>0.10936716382484338</c:v>
                </c:pt>
                <c:pt idx="25">
                  <c:v>9.8662960701184826E-2</c:v>
                </c:pt>
                <c:pt idx="26">
                  <c:v>8.5435469950309761E-2</c:v>
                </c:pt>
                <c:pt idx="27">
                  <c:v>7.4156086086655373E-2</c:v>
                </c:pt>
                <c:pt idx="28">
                  <c:v>6.1920302062638891E-2</c:v>
                </c:pt>
                <c:pt idx="29">
                  <c:v>4.9519105815999623E-2</c:v>
                </c:pt>
                <c:pt idx="30">
                  <c:v>3.7842497644073388E-2</c:v>
                </c:pt>
                <c:pt idx="31">
                  <c:v>3.0567574386491027E-2</c:v>
                </c:pt>
                <c:pt idx="32">
                  <c:v>2.6693847376552386E-2</c:v>
                </c:pt>
                <c:pt idx="33">
                  <c:v>2.4982688125125455E-2</c:v>
                </c:pt>
                <c:pt idx="34">
                  <c:v>2.3925505752696394E-2</c:v>
                </c:pt>
                <c:pt idx="35">
                  <c:v>2.2945266601286606E-2</c:v>
                </c:pt>
                <c:pt idx="36">
                  <c:v>2.192584923795422E-2</c:v>
                </c:pt>
                <c:pt idx="37">
                  <c:v>2.0986645784769508E-2</c:v>
                </c:pt>
                <c:pt idx="38">
                  <c:v>2.0111029778849578E-2</c:v>
                </c:pt>
                <c:pt idx="39">
                  <c:v>1.929357867182506E-2</c:v>
                </c:pt>
                <c:pt idx="40">
                  <c:v>1.852931641677906E-2</c:v>
                </c:pt>
                <c:pt idx="41">
                  <c:v>1.8426425808507493E-2</c:v>
                </c:pt>
                <c:pt idx="42">
                  <c:v>1.8324462503229229E-2</c:v>
                </c:pt>
                <c:pt idx="43">
                  <c:v>1.8222354499399806E-2</c:v>
                </c:pt>
                <c:pt idx="44">
                  <c:v>1.8119018312719764E-2</c:v>
                </c:pt>
                <c:pt idx="45">
                  <c:v>1.8013350353819155E-2</c:v>
                </c:pt>
                <c:pt idx="46">
                  <c:v>1.8156124966436767E-2</c:v>
                </c:pt>
                <c:pt idx="47">
                  <c:v>1.8365991718662034E-2</c:v>
                </c:pt>
                <c:pt idx="48">
                  <c:v>1.8232812913132137E-2</c:v>
                </c:pt>
                <c:pt idx="49">
                  <c:v>1.8092402165644516E-2</c:v>
                </c:pt>
                <c:pt idx="50">
                  <c:v>1.7943363002357687E-2</c:v>
                </c:pt>
                <c:pt idx="51">
                  <c:v>1.7793725698003599E-2</c:v>
                </c:pt>
                <c:pt idx="52">
                  <c:v>1.7632590952939151E-2</c:v>
                </c:pt>
                <c:pt idx="53">
                  <c:v>1.745812702076361E-2</c:v>
                </c:pt>
                <c:pt idx="54">
                  <c:v>1.7268336855295004E-2</c:v>
                </c:pt>
                <c:pt idx="55">
                  <c:v>1.7061041860078743E-2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E9-4D07-AC31-52F3E77F2297}"/>
            </c:ext>
          </c:extLst>
        </c:ser>
        <c:ser>
          <c:idx val="2"/>
          <c:order val="2"/>
          <c:tx>
            <c:strRef>
              <c:f>feedin_new_car!$D$4</c:f>
              <c:strCache>
                <c:ptCount val="1"/>
                <c:pt idx="0">
                  <c:v>Petrol hybrid</c:v>
                </c:pt>
              </c:strCache>
            </c:strRef>
          </c:tx>
          <c:cat>
            <c:numRef>
              <c:f>feedin_new_car!$A$6:$A$61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feedin_new_car!$D$6:$D$61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3.0891800000000001E-5</c:v>
                </c:pt>
                <c:pt idx="3">
                  <c:v>2.5316459999999999E-4</c:v>
                </c:pt>
                <c:pt idx="4">
                  <c:v>2.5954319999999999E-3</c:v>
                </c:pt>
                <c:pt idx="5">
                  <c:v>3.6321633E-3</c:v>
                </c:pt>
                <c:pt idx="6">
                  <c:v>5.9875553E-3</c:v>
                </c:pt>
                <c:pt idx="7">
                  <c:v>7.3368516000000003E-3</c:v>
                </c:pt>
                <c:pt idx="8">
                  <c:v>8.5971559999999999E-3</c:v>
                </c:pt>
                <c:pt idx="9">
                  <c:v>1.05112804E-2</c:v>
                </c:pt>
                <c:pt idx="10">
                  <c:v>1.5658807899999998E-2</c:v>
                </c:pt>
                <c:pt idx="11">
                  <c:v>1.9117692799999999E-2</c:v>
                </c:pt>
                <c:pt idx="12">
                  <c:v>1.9752958399999999E-2</c:v>
                </c:pt>
                <c:pt idx="13">
                  <c:v>1.7775153299999999E-2</c:v>
                </c:pt>
                <c:pt idx="14">
                  <c:v>1.5494022600000001E-2</c:v>
                </c:pt>
                <c:pt idx="15">
                  <c:v>1.8686443800000001E-2</c:v>
                </c:pt>
                <c:pt idx="16">
                  <c:v>2.2268782399999999E-2</c:v>
                </c:pt>
                <c:pt idx="17">
                  <c:v>3.07852295E-2</c:v>
                </c:pt>
                <c:pt idx="18">
                  <c:v>3.0523486333333332E-2</c:v>
                </c:pt>
                <c:pt idx="19">
                  <c:v>3.0261743166666664E-2</c:v>
                </c:pt>
                <c:pt idx="20">
                  <c:v>0.03</c:v>
                </c:pt>
                <c:pt idx="21">
                  <c:v>2.8000000000000001E-2</c:v>
                </c:pt>
                <c:pt idx="22">
                  <c:v>2.6000000000000002E-2</c:v>
                </c:pt>
                <c:pt idx="23">
                  <c:v>2.4000000000000004E-2</c:v>
                </c:pt>
                <c:pt idx="24">
                  <c:v>2.2000000000000006E-2</c:v>
                </c:pt>
                <c:pt idx="25">
                  <c:v>0.02</c:v>
                </c:pt>
                <c:pt idx="26">
                  <c:v>1.8000000000000002E-2</c:v>
                </c:pt>
                <c:pt idx="27">
                  <c:v>1.6E-2</c:v>
                </c:pt>
                <c:pt idx="28">
                  <c:v>1.4E-2</c:v>
                </c:pt>
                <c:pt idx="29">
                  <c:v>1.2E-2</c:v>
                </c:pt>
                <c:pt idx="30">
                  <c:v>0.01</c:v>
                </c:pt>
                <c:pt idx="31">
                  <c:v>9.0000000000000011E-3</c:v>
                </c:pt>
                <c:pt idx="32">
                  <c:v>8.0000000000000002E-3</c:v>
                </c:pt>
                <c:pt idx="33">
                  <c:v>7.0000000000000001E-3</c:v>
                </c:pt>
                <c:pt idx="34">
                  <c:v>6.0000000000000001E-3</c:v>
                </c:pt>
                <c:pt idx="35">
                  <c:v>5.0000000000000001E-3</c:v>
                </c:pt>
                <c:pt idx="36">
                  <c:v>5.0000000000000001E-3</c:v>
                </c:pt>
                <c:pt idx="37">
                  <c:v>5.0000000000000001E-3</c:v>
                </c:pt>
                <c:pt idx="38">
                  <c:v>5.0000000000000001E-3</c:v>
                </c:pt>
                <c:pt idx="39">
                  <c:v>5.0000000000000001E-3</c:v>
                </c:pt>
                <c:pt idx="40">
                  <c:v>5.0000000000000001E-3</c:v>
                </c:pt>
                <c:pt idx="41">
                  <c:v>5.0000000000000001E-3</c:v>
                </c:pt>
                <c:pt idx="42">
                  <c:v>5.0000000000000001E-3</c:v>
                </c:pt>
                <c:pt idx="43">
                  <c:v>5.0000000000000001E-3</c:v>
                </c:pt>
                <c:pt idx="44">
                  <c:v>5.0000000000000001E-3</c:v>
                </c:pt>
                <c:pt idx="45">
                  <c:v>5.0000000000000001E-3</c:v>
                </c:pt>
                <c:pt idx="46">
                  <c:v>5.0000000000000001E-3</c:v>
                </c:pt>
                <c:pt idx="47">
                  <c:v>5.0000000000000001E-3</c:v>
                </c:pt>
                <c:pt idx="48">
                  <c:v>5.0000000000000001E-3</c:v>
                </c:pt>
                <c:pt idx="49">
                  <c:v>5.0000000000000001E-3</c:v>
                </c:pt>
                <c:pt idx="50">
                  <c:v>5.0000000000000001E-3</c:v>
                </c:pt>
                <c:pt idx="51">
                  <c:v>5.0000000000000001E-3</c:v>
                </c:pt>
                <c:pt idx="52">
                  <c:v>5.0000000000000001E-3</c:v>
                </c:pt>
                <c:pt idx="53">
                  <c:v>5.0000000000000001E-3</c:v>
                </c:pt>
                <c:pt idx="54">
                  <c:v>5.0000000000000001E-3</c:v>
                </c:pt>
                <c:pt idx="55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E9-4D07-AC31-52F3E77F2297}"/>
            </c:ext>
          </c:extLst>
        </c:ser>
        <c:ser>
          <c:idx val="3"/>
          <c:order val="3"/>
          <c:tx>
            <c:strRef>
              <c:f>feedin_new_car!$E$4</c:f>
              <c:strCache>
                <c:ptCount val="1"/>
                <c:pt idx="0">
                  <c:v>Diesel hybrid</c:v>
                </c:pt>
              </c:strCache>
            </c:strRef>
          </c:tx>
          <c:cat>
            <c:numRef>
              <c:f>feedin_new_car!$A$6:$A$61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feedin_new_car!$E$6:$E$61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E9-4D07-AC31-52F3E77F2297}"/>
            </c:ext>
          </c:extLst>
        </c:ser>
        <c:ser>
          <c:idx val="4"/>
          <c:order val="4"/>
          <c:tx>
            <c:strRef>
              <c:f>feedin_new_car!$F$4</c:f>
              <c:strCache>
                <c:ptCount val="1"/>
                <c:pt idx="0">
                  <c:v>LPG/CNG</c:v>
                </c:pt>
              </c:strCache>
            </c:strRef>
          </c:tx>
          <c:cat>
            <c:numRef>
              <c:f>feedin_new_car!$A$6:$A$61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feedin_new_car!$F$6:$F$61</c:f>
              <c:numCache>
                <c:formatCode>0.000%</c:formatCode>
                <c:ptCount val="56"/>
                <c:pt idx="0">
                  <c:v>9.4535829999999998E-4</c:v>
                </c:pt>
                <c:pt idx="1">
                  <c:v>2.6885379999999999E-3</c:v>
                </c:pt>
                <c:pt idx="2">
                  <c:v>1.8998486E-3</c:v>
                </c:pt>
                <c:pt idx="3">
                  <c:v>2.0675105E-3</c:v>
                </c:pt>
                <c:pt idx="4">
                  <c:v>9.4500349999999999E-4</c:v>
                </c:pt>
                <c:pt idx="5">
                  <c:v>1.4502984E-3</c:v>
                </c:pt>
                <c:pt idx="6">
                  <c:v>2.0349860999999999E-3</c:v>
                </c:pt>
                <c:pt idx="7">
                  <c:v>1.711932E-3</c:v>
                </c:pt>
                <c:pt idx="8">
                  <c:v>9.6429399999999998E-4</c:v>
                </c:pt>
                <c:pt idx="9">
                  <c:v>6.5924410000000005E-4</c:v>
                </c:pt>
                <c:pt idx="10">
                  <c:v>3.5260370000000002E-4</c:v>
                </c:pt>
                <c:pt idx="11">
                  <c:v>1.0888840000000001E-4</c:v>
                </c:pt>
                <c:pt idx="12">
                  <c:v>5.5733409999999997E-4</c:v>
                </c:pt>
                <c:pt idx="13">
                  <c:v>6.3870039999999999E-4</c:v>
                </c:pt>
                <c:pt idx="14">
                  <c:v>9.9714009999999991E-4</c:v>
                </c:pt>
                <c:pt idx="15">
                  <c:v>5.9206630000000003E-4</c:v>
                </c:pt>
                <c:pt idx="16">
                  <c:v>0</c:v>
                </c:pt>
                <c:pt idx="17">
                  <c:v>1.7929699999999999E-5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E9-4D07-AC31-52F3E77F2297}"/>
            </c:ext>
          </c:extLst>
        </c:ser>
        <c:ser>
          <c:idx val="5"/>
          <c:order val="5"/>
          <c:tx>
            <c:strRef>
              <c:f>feedin_new_car!$G$4</c:f>
              <c:strCache>
                <c:ptCount val="1"/>
                <c:pt idx="0">
                  <c:v>Petrol plug-in</c:v>
                </c:pt>
              </c:strCache>
            </c:strRef>
          </c:tx>
          <c:cat>
            <c:numRef>
              <c:f>feedin_new_car!$A$6:$A$61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feedin_new_car!$G$6:$G$61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6.4806299999999996E-5</c:v>
                </c:pt>
                <c:pt idx="13">
                  <c:v>7.2305700000000001E-5</c:v>
                </c:pt>
                <c:pt idx="14">
                  <c:v>2.3449228E-3</c:v>
                </c:pt>
                <c:pt idx="15">
                  <c:v>2.3474910000000002E-3</c:v>
                </c:pt>
                <c:pt idx="16">
                  <c:v>3.1812545999999999E-3</c:v>
                </c:pt>
                <c:pt idx="17">
                  <c:v>3.8907365999999999E-3</c:v>
                </c:pt>
                <c:pt idx="18">
                  <c:v>4.8890000000000001E-3</c:v>
                </c:pt>
                <c:pt idx="19">
                  <c:v>6.0689062280549376E-3</c:v>
                </c:pt>
                <c:pt idx="20">
                  <c:v>7.8643254050414398E-3</c:v>
                </c:pt>
                <c:pt idx="21">
                  <c:v>8.8824253895384703E-3</c:v>
                </c:pt>
                <c:pt idx="22">
                  <c:v>1.3656511283094919E-2</c:v>
                </c:pt>
                <c:pt idx="23">
                  <c:v>1.3656639148822694E-2</c:v>
                </c:pt>
                <c:pt idx="24">
                  <c:v>1.0353613286103068E-2</c:v>
                </c:pt>
                <c:pt idx="25">
                  <c:v>9.2895167241908196E-3</c:v>
                </c:pt>
                <c:pt idx="26">
                  <c:v>8.9685277954780051E-3</c:v>
                </c:pt>
                <c:pt idx="27">
                  <c:v>9.0610502060434941E-3</c:v>
                </c:pt>
                <c:pt idx="28">
                  <c:v>8.8778196159908524E-3</c:v>
                </c:pt>
                <c:pt idx="29">
                  <c:v>8.3793056649165802E-3</c:v>
                </c:pt>
                <c:pt idx="30">
                  <c:v>7.6052300458867607E-3</c:v>
                </c:pt>
                <c:pt idx="31">
                  <c:v>7.1896576789198374E-3</c:v>
                </c:pt>
                <c:pt idx="32">
                  <c:v>7.2486592365441456E-3</c:v>
                </c:pt>
                <c:pt idx="33">
                  <c:v>7.6696231127942821E-3</c:v>
                </c:pt>
                <c:pt idx="34">
                  <c:v>8.2293162547092472E-3</c:v>
                </c:pt>
                <c:pt idx="35">
                  <c:v>8.8440069286138175E-3</c:v>
                </c:pt>
                <c:pt idx="36">
                  <c:v>9.5380402019762927E-3</c:v>
                </c:pt>
                <c:pt idx="37">
                  <c:v>1.0443638980464461E-2</c:v>
                </c:pt>
                <c:pt idx="38">
                  <c:v>1.144441740234811E-2</c:v>
                </c:pt>
                <c:pt idx="39">
                  <c:v>1.2551803369642487E-2</c:v>
                </c:pt>
                <c:pt idx="40">
                  <c:v>1.3778722603268272E-2</c:v>
                </c:pt>
                <c:pt idx="41">
                  <c:v>1.5146215757208663E-2</c:v>
                </c:pt>
                <c:pt idx="42">
                  <c:v>1.6672848438880353E-2</c:v>
                </c:pt>
                <c:pt idx="43">
                  <c:v>1.8379483419847728E-2</c:v>
                </c:pt>
                <c:pt idx="44">
                  <c:v>2.0289990118372375E-2</c:v>
                </c:pt>
                <c:pt idx="45">
                  <c:v>2.2431705457422037E-2</c:v>
                </c:pt>
                <c:pt idx="46">
                  <c:v>2.4919776743720572E-2</c:v>
                </c:pt>
                <c:pt idx="47">
                  <c:v>2.7734003620231897E-2</c:v>
                </c:pt>
                <c:pt idx="48">
                  <c:v>3.0779974046889889E-2</c:v>
                </c:pt>
                <c:pt idx="49">
                  <c:v>3.4211967555766228E-2</c:v>
                </c:pt>
                <c:pt idx="50">
                  <c:v>3.8084087754535464E-2</c:v>
                </c:pt>
                <c:pt idx="51">
                  <c:v>4.2504433893700212E-2</c:v>
                </c:pt>
                <c:pt idx="52">
                  <c:v>4.7508225260523007E-2</c:v>
                </c:pt>
                <c:pt idx="53">
                  <c:v>5.3178708979326285E-2</c:v>
                </c:pt>
                <c:pt idx="54">
                  <c:v>5.9611078509884702E-2</c:v>
                </c:pt>
                <c:pt idx="55">
                  <c:v>6.6913914337241823E-2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E9-4D07-AC31-52F3E77F2297}"/>
            </c:ext>
          </c:extLst>
        </c:ser>
        <c:ser>
          <c:idx val="6"/>
          <c:order val="6"/>
          <c:tx>
            <c:strRef>
              <c:f>feedin_new_car!$H$4</c:f>
              <c:strCache>
                <c:ptCount val="1"/>
                <c:pt idx="0">
                  <c:v>Diesel plug-in</c:v>
                </c:pt>
              </c:strCache>
            </c:strRef>
          </c:tx>
          <c:cat>
            <c:numRef>
              <c:f>feedin_new_car!$A$6:$A$61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feedin_new_car!$H$6:$H$61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E9-4D07-AC31-52F3E77F2297}"/>
            </c:ext>
          </c:extLst>
        </c:ser>
        <c:ser>
          <c:idx val="7"/>
          <c:order val="7"/>
          <c:tx>
            <c:strRef>
              <c:f>feedin_new_car!$I$4</c:f>
              <c:strCache>
                <c:ptCount val="1"/>
                <c:pt idx="0">
                  <c:v>Electric</c:v>
                </c:pt>
              </c:strCache>
            </c:strRef>
          </c:tx>
          <c:cat>
            <c:numRef>
              <c:f>feedin_new_car!$A$6:$A$61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feedin_new_car!$I$6:$I$61</c:f>
              <c:numCache>
                <c:formatCode>0.000%</c:formatCode>
                <c:ptCount val="56"/>
                <c:pt idx="0">
                  <c:v>3.4376699999999999E-5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1.2834500000000001E-5</c:v>
                </c:pt>
                <c:pt idx="6">
                  <c:v>0</c:v>
                </c:pt>
                <c:pt idx="7">
                  <c:v>0</c:v>
                </c:pt>
                <c:pt idx="8">
                  <c:v>1.3581600000000001E-5</c:v>
                </c:pt>
                <c:pt idx="9">
                  <c:v>7.3249299999999997E-5</c:v>
                </c:pt>
                <c:pt idx="10">
                  <c:v>1.6027439999999999E-4</c:v>
                </c:pt>
                <c:pt idx="11">
                  <c:v>2.1777680000000001E-4</c:v>
                </c:pt>
                <c:pt idx="12">
                  <c:v>2.5922519999999999E-4</c:v>
                </c:pt>
                <c:pt idx="13">
                  <c:v>1.205095E-4</c:v>
                </c:pt>
                <c:pt idx="14">
                  <c:v>4.0543060000000001E-4</c:v>
                </c:pt>
                <c:pt idx="15">
                  <c:v>6.1284060000000001E-4</c:v>
                </c:pt>
                <c:pt idx="16">
                  <c:v>5.478293E-4</c:v>
                </c:pt>
                <c:pt idx="17">
                  <c:v>5.1547778000000004E-3</c:v>
                </c:pt>
                <c:pt idx="18">
                  <c:v>9.2250000000000006E-3</c:v>
                </c:pt>
                <c:pt idx="19">
                  <c:v>1.21E-2</c:v>
                </c:pt>
                <c:pt idx="20">
                  <c:v>1.6199999999999999E-2</c:v>
                </c:pt>
                <c:pt idx="21">
                  <c:v>2.185309781909938E-2</c:v>
                </c:pt>
                <c:pt idx="22">
                  <c:v>4.0808698420208192E-2</c:v>
                </c:pt>
                <c:pt idx="23">
                  <c:v>6.8755012463570908E-2</c:v>
                </c:pt>
                <c:pt idx="24">
                  <c:v>8.8769877164551605E-2</c:v>
                </c:pt>
                <c:pt idx="25">
                  <c:v>0.13348432641199337</c:v>
                </c:pt>
                <c:pt idx="26">
                  <c:v>0.21228212811753583</c:v>
                </c:pt>
                <c:pt idx="27">
                  <c:v>0.28669017480305375</c:v>
                </c:pt>
                <c:pt idx="28">
                  <c:v>0.37584905680850189</c:v>
                </c:pt>
                <c:pt idx="29">
                  <c:v>0.47301404863304136</c:v>
                </c:pt>
                <c:pt idx="30">
                  <c:v>0.57025159599194475</c:v>
                </c:pt>
                <c:pt idx="31">
                  <c:v>0.63371373549341758</c:v>
                </c:pt>
                <c:pt idx="32">
                  <c:v>0.66586493289314097</c:v>
                </c:pt>
                <c:pt idx="33">
                  <c:v>0.68058727421024234</c:v>
                </c:pt>
                <c:pt idx="34">
                  <c:v>0.68925521987840976</c:v>
                </c:pt>
                <c:pt idx="35">
                  <c:v>0.69711370203298295</c:v>
                </c:pt>
                <c:pt idx="36">
                  <c:v>0.70464014846981948</c:v>
                </c:pt>
                <c:pt idx="37">
                  <c:v>0.70778591633313048</c:v>
                </c:pt>
                <c:pt idx="38">
                  <c:v>0.71056186713122393</c:v>
                </c:pt>
                <c:pt idx="39">
                  <c:v>0.71297541711923862</c:v>
                </c:pt>
                <c:pt idx="40">
                  <c:v>0.71503221150812735</c:v>
                </c:pt>
                <c:pt idx="41">
                  <c:v>0.70910747398236018</c:v>
                </c:pt>
                <c:pt idx="42">
                  <c:v>0.7029975378927148</c:v>
                </c:pt>
                <c:pt idx="43">
                  <c:v>0.69669779819052036</c:v>
                </c:pt>
                <c:pt idx="44">
                  <c:v>0.69020213391735519</c:v>
                </c:pt>
                <c:pt idx="45">
                  <c:v>0.68350264721430531</c:v>
                </c:pt>
                <c:pt idx="46">
                  <c:v>0.67263640919901024</c:v>
                </c:pt>
                <c:pt idx="47">
                  <c:v>0.6602598096232446</c:v>
                </c:pt>
                <c:pt idx="48">
                  <c:v>0.65291902460754891</c:v>
                </c:pt>
                <c:pt idx="49">
                  <c:v>0.64532588855704565</c:v>
                </c:pt>
                <c:pt idx="50">
                  <c:v>0.63745881763154733</c:v>
                </c:pt>
                <c:pt idx="51">
                  <c:v>0.62979073454023649</c:v>
                </c:pt>
                <c:pt idx="52">
                  <c:v>0.62178112987995515</c:v>
                </c:pt>
                <c:pt idx="53">
                  <c:v>0.61339143036033661</c:v>
                </c:pt>
                <c:pt idx="54">
                  <c:v>0.60457647199849829</c:v>
                </c:pt>
                <c:pt idx="55">
                  <c:v>0.59528363158566611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E9-4D07-AC31-52F3E77F2297}"/>
            </c:ext>
          </c:extLst>
        </c:ser>
        <c:ser>
          <c:idx val="8"/>
          <c:order val="8"/>
          <c:tx>
            <c:strRef>
              <c:f>feedin_new_car!$J$4</c:f>
              <c:strCache>
                <c:ptCount val="1"/>
                <c:pt idx="0">
                  <c:v>Hydrogen/other</c:v>
                </c:pt>
              </c:strCache>
            </c:strRef>
          </c:tx>
          <c:cat>
            <c:numRef>
              <c:f>feedin_new_car!$A$6:$A$61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feedin_new_car!$J$6:$J$61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E9-4D07-AC31-52F3E77F2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27808"/>
        <c:axId val="208329344"/>
      </c:areaChart>
      <c:catAx>
        <c:axId val="20832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329344"/>
        <c:crosses val="autoZero"/>
        <c:auto val="1"/>
        <c:lblAlgn val="ctr"/>
        <c:lblOffset val="100"/>
        <c:noMultiLvlLbl val="0"/>
      </c:catAx>
      <c:valAx>
        <c:axId val="2083293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8327808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feedin_usedcar!$B$4</c:f>
              <c:strCache>
                <c:ptCount val="1"/>
                <c:pt idx="0">
                  <c:v>Petrol</c:v>
                </c:pt>
              </c:strCache>
            </c:strRef>
          </c:tx>
          <c:cat>
            <c:numRef>
              <c:f>feedin_usedcar!$A$6:$A$61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feedin_usedcar!$B$6:$B$61</c:f>
              <c:numCache>
                <c:formatCode>0.000%</c:formatCode>
                <c:ptCount val="56"/>
                <c:pt idx="0">
                  <c:v>0.88001700530000004</c:v>
                </c:pt>
                <c:pt idx="1">
                  <c:v>0.89773625359999998</c:v>
                </c:pt>
                <c:pt idx="2">
                  <c:v>0.8726483357</c:v>
                </c:pt>
                <c:pt idx="3">
                  <c:v>0.84981447480000005</c:v>
                </c:pt>
                <c:pt idx="4">
                  <c:v>0.86713547459999996</c:v>
                </c:pt>
                <c:pt idx="5">
                  <c:v>0.87286271869999998</c:v>
                </c:pt>
                <c:pt idx="6">
                  <c:v>0.91124033540000005</c:v>
                </c:pt>
                <c:pt idx="7">
                  <c:v>0.93482404080000003</c:v>
                </c:pt>
                <c:pt idx="8">
                  <c:v>0.96611988010000005</c:v>
                </c:pt>
                <c:pt idx="9">
                  <c:v>0.98657208750000003</c:v>
                </c:pt>
                <c:pt idx="10">
                  <c:v>0.99445320390000003</c:v>
                </c:pt>
                <c:pt idx="11">
                  <c:v>0.98985788600000002</c:v>
                </c:pt>
                <c:pt idx="12">
                  <c:v>0.97848193790000004</c:v>
                </c:pt>
                <c:pt idx="13">
                  <c:v>0.9764137048</c:v>
                </c:pt>
                <c:pt idx="14">
                  <c:v>0.98091139199999999</c:v>
                </c:pt>
                <c:pt idx="15">
                  <c:v>0.97967807829999998</c:v>
                </c:pt>
                <c:pt idx="16">
                  <c:v>0.9645477764</c:v>
                </c:pt>
                <c:pt idx="17">
                  <c:v>0.94181599049999998</c:v>
                </c:pt>
                <c:pt idx="18">
                  <c:v>0.92502565565894335</c:v>
                </c:pt>
                <c:pt idx="19">
                  <c:v>0.91033581168737165</c:v>
                </c:pt>
                <c:pt idx="20">
                  <c:v>0.90430709942943155</c:v>
                </c:pt>
                <c:pt idx="21">
                  <c:v>0.88000295193370459</c:v>
                </c:pt>
                <c:pt idx="22">
                  <c:v>0.86471786869403244</c:v>
                </c:pt>
                <c:pt idx="23">
                  <c:v>0.85954021473071363</c:v>
                </c:pt>
                <c:pt idx="24">
                  <c:v>0.85478984691319781</c:v>
                </c:pt>
                <c:pt idx="25">
                  <c:v>0.84624790321758492</c:v>
                </c:pt>
                <c:pt idx="26">
                  <c:v>0.82365076677203275</c:v>
                </c:pt>
                <c:pt idx="27">
                  <c:v>0.78798966036116791</c:v>
                </c:pt>
                <c:pt idx="28">
                  <c:v>0.74256519806804899</c:v>
                </c:pt>
                <c:pt idx="29">
                  <c:v>0.68353488326183343</c:v>
                </c:pt>
                <c:pt idx="30">
                  <c:v>0.60565528772358823</c:v>
                </c:pt>
                <c:pt idx="31" formatCode="0.00%">
                  <c:v>0.52341155136423045</c:v>
                </c:pt>
                <c:pt idx="32" formatCode="0.00%">
                  <c:v>0.41300258538632484</c:v>
                </c:pt>
                <c:pt idx="33" formatCode="0.00%">
                  <c:v>0.2682422820175282</c:v>
                </c:pt>
                <c:pt idx="34" formatCode="0.00%">
                  <c:v>8.3139383974627806E-2</c:v>
                </c:pt>
                <c:pt idx="35">
                  <c:v>1.1527328911938597E-2</c:v>
                </c:pt>
                <c:pt idx="36">
                  <c:v>3.1052056640830016E-2</c:v>
                </c:pt>
                <c:pt idx="37">
                  <c:v>2.3899506957155831E-2</c:v>
                </c:pt>
                <c:pt idx="38">
                  <c:v>2.7387950259249477E-2</c:v>
                </c:pt>
                <c:pt idx="39">
                  <c:v>2.1453786855115741E-2</c:v>
                </c:pt>
                <c:pt idx="40">
                  <c:v>1.9077417884180069E-2</c:v>
                </c:pt>
                <c:pt idx="41">
                  <c:v>1.8424561132336682E-2</c:v>
                </c:pt>
                <c:pt idx="42">
                  <c:v>1.7992741772147828E-2</c:v>
                </c:pt>
                <c:pt idx="43">
                  <c:v>1.8316528328527478E-2</c:v>
                </c:pt>
                <c:pt idx="44">
                  <c:v>1.8920495476320288E-2</c:v>
                </c:pt>
                <c:pt idx="45">
                  <c:v>1.9544559151424962E-2</c:v>
                </c:pt>
                <c:pt idx="46">
                  <c:v>2.0816952030330075E-2</c:v>
                </c:pt>
                <c:pt idx="47">
                  <c:v>2.2395916481695342E-2</c:v>
                </c:pt>
                <c:pt idx="48">
                  <c:v>2.3178170967908432E-2</c:v>
                </c:pt>
                <c:pt idx="49">
                  <c:v>2.3924921753889664E-2</c:v>
                </c:pt>
                <c:pt idx="50">
                  <c:v>2.4710008421852038E-2</c:v>
                </c:pt>
                <c:pt idx="51">
                  <c:v>2.5534049355380298E-2</c:v>
                </c:pt>
                <c:pt idx="52">
                  <c:v>2.6397667127414506E-2</c:v>
                </c:pt>
                <c:pt idx="53">
                  <c:v>2.7301487422895683E-2</c:v>
                </c:pt>
                <c:pt idx="54">
                  <c:v>2.8246137382968769E-2</c:v>
                </c:pt>
                <c:pt idx="55">
                  <c:v>2.9247450670928755E-2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61-4042-91C6-EE7483444E30}"/>
            </c:ext>
          </c:extLst>
        </c:ser>
        <c:ser>
          <c:idx val="1"/>
          <c:order val="1"/>
          <c:tx>
            <c:strRef>
              <c:f>feedin_usedcar!$C$4</c:f>
              <c:strCache>
                <c:ptCount val="1"/>
                <c:pt idx="0">
                  <c:v>Diesel</c:v>
                </c:pt>
              </c:strCache>
            </c:strRef>
          </c:tx>
          <c:cat>
            <c:numRef>
              <c:f>feedin_usedcar!$A$6:$A$61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feedin_usedcar!$C$6:$C$61</c:f>
              <c:numCache>
                <c:formatCode>0.000%</c:formatCode>
                <c:ptCount val="56"/>
                <c:pt idx="0">
                  <c:v>0.11996564229999999</c:v>
                </c:pt>
                <c:pt idx="1">
                  <c:v>0.10216984749999999</c:v>
                </c:pt>
                <c:pt idx="2">
                  <c:v>0.12725567800000001</c:v>
                </c:pt>
                <c:pt idx="3">
                  <c:v>0.1501149101</c:v>
                </c:pt>
                <c:pt idx="4">
                  <c:v>0.1325701577</c:v>
                </c:pt>
                <c:pt idx="5">
                  <c:v>0.1261466527</c:v>
                </c:pt>
                <c:pt idx="6">
                  <c:v>8.6565752100000004E-2</c:v>
                </c:pt>
                <c:pt idx="7">
                  <c:v>6.2885563800000002E-2</c:v>
                </c:pt>
                <c:pt idx="8">
                  <c:v>3.0915747699999999E-2</c:v>
                </c:pt>
                <c:pt idx="9">
                  <c:v>1.1720232400000001E-2</c:v>
                </c:pt>
                <c:pt idx="10">
                  <c:v>4.4011388999999996E-3</c:v>
                </c:pt>
                <c:pt idx="11">
                  <c:v>8.9723487000000005E-3</c:v>
                </c:pt>
                <c:pt idx="12">
                  <c:v>1.9722752999999999E-2</c:v>
                </c:pt>
                <c:pt idx="13">
                  <c:v>2.0508497000000001E-2</c:v>
                </c:pt>
                <c:pt idx="14">
                  <c:v>1.4746065799999999E-2</c:v>
                </c:pt>
                <c:pt idx="15">
                  <c:v>1.2480959200000001E-2</c:v>
                </c:pt>
                <c:pt idx="16">
                  <c:v>1.7060580299999999E-2</c:v>
                </c:pt>
                <c:pt idx="17">
                  <c:v>2.6041986900000001E-2</c:v>
                </c:pt>
                <c:pt idx="18">
                  <c:v>2.1598862816056653E-2</c:v>
                </c:pt>
                <c:pt idx="19">
                  <c:v>1.938706786262831E-2</c:v>
                </c:pt>
                <c:pt idx="20">
                  <c:v>1.7467900570568445E-2</c:v>
                </c:pt>
                <c:pt idx="21">
                  <c:v>1.64970480662954E-2</c:v>
                </c:pt>
                <c:pt idx="22">
                  <c:v>1.5920709673094273E-2</c:v>
                </c:pt>
                <c:pt idx="23">
                  <c:v>1.5265716396254543E-2</c:v>
                </c:pt>
                <c:pt idx="24">
                  <c:v>1.4723737381171845E-2</c:v>
                </c:pt>
                <c:pt idx="25">
                  <c:v>1.4258503371262641E-2</c:v>
                </c:pt>
                <c:pt idx="26">
                  <c:v>1.3550619048214954E-2</c:v>
                </c:pt>
                <c:pt idx="27">
                  <c:v>1.2700190631710134E-2</c:v>
                </c:pt>
                <c:pt idx="28">
                  <c:v>1.1698546202541293E-2</c:v>
                </c:pt>
                <c:pt idx="29">
                  <c:v>1.0418484704656471E-2</c:v>
                </c:pt>
                <c:pt idx="30">
                  <c:v>8.9396210512753121E-3</c:v>
                </c:pt>
                <c:pt idx="31">
                  <c:v>7.3317156936519136E-3</c:v>
                </c:pt>
                <c:pt idx="32">
                  <c:v>5.598705311863115E-3</c:v>
                </c:pt>
                <c:pt idx="33">
                  <c:v>3.6500371658505612E-3</c:v>
                </c:pt>
                <c:pt idx="34">
                  <c:v>1.4679240687889184E-3</c:v>
                </c:pt>
                <c:pt idx="35">
                  <c:v>6.0008269084778885E-4</c:v>
                </c:pt>
                <c:pt idx="36">
                  <c:v>4.3685260922842037E-4</c:v>
                </c:pt>
                <c:pt idx="37">
                  <c:v>3.1786948931640475E-4</c:v>
                </c:pt>
                <c:pt idx="38">
                  <c:v>2.3185729786026499E-4</c:v>
                </c:pt>
                <c:pt idx="39">
                  <c:v>1.7646873856069623E-4</c:v>
                </c:pt>
                <c:pt idx="40">
                  <c:v>1.6153808062872209E-4</c:v>
                </c:pt>
                <c:pt idx="41">
                  <c:v>1.603066784124773E-4</c:v>
                </c:pt>
                <c:pt idx="42">
                  <c:v>1.5935004220697617E-4</c:v>
                </c:pt>
                <c:pt idx="43">
                  <c:v>1.5874929341236401E-4</c:v>
                </c:pt>
                <c:pt idx="44">
                  <c:v>1.583854012921041E-4</c:v>
                </c:pt>
                <c:pt idx="45">
                  <c:v>1.580578917921092E-4</c:v>
                </c:pt>
                <c:pt idx="46">
                  <c:v>1.6257480327738614E-4</c:v>
                </c:pt>
                <c:pt idx="47">
                  <c:v>1.6890828232278706E-4</c:v>
                </c:pt>
                <c:pt idx="48">
                  <c:v>1.6897284360590923E-4</c:v>
                </c:pt>
                <c:pt idx="49">
                  <c:v>1.6914142332567336E-4</c:v>
                </c:pt>
                <c:pt idx="50">
                  <c:v>1.6943676894675677E-4</c:v>
                </c:pt>
                <c:pt idx="51">
                  <c:v>1.6984834640313209E-4</c:v>
                </c:pt>
                <c:pt idx="52">
                  <c:v>1.703662398255002E-4</c:v>
                </c:pt>
                <c:pt idx="53">
                  <c:v>1.7098111673649602E-4</c:v>
                </c:pt>
                <c:pt idx="54">
                  <c:v>1.7168419138222706E-4</c:v>
                </c:pt>
                <c:pt idx="55">
                  <c:v>1.725550244967687E-4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61-4042-91C6-EE7483444E30}"/>
            </c:ext>
          </c:extLst>
        </c:ser>
        <c:ser>
          <c:idx val="2"/>
          <c:order val="2"/>
          <c:tx>
            <c:strRef>
              <c:f>feedin_usedcar!$D$4</c:f>
              <c:strCache>
                <c:ptCount val="1"/>
                <c:pt idx="0">
                  <c:v>Petrol hybrid</c:v>
                </c:pt>
              </c:strCache>
            </c:strRef>
          </c:tx>
          <c:cat>
            <c:numRef>
              <c:f>feedin_usedcar!$A$6:$A$61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feedin_usedcar!$D$6:$D$61</c:f>
              <c:numCache>
                <c:formatCode>0.000%</c:formatCode>
                <c:ptCount val="56"/>
                <c:pt idx="0">
                  <c:v>0</c:v>
                </c:pt>
                <c:pt idx="1">
                  <c:v>1.56498E-5</c:v>
                </c:pt>
                <c:pt idx="2">
                  <c:v>6.64521E-5</c:v>
                </c:pt>
                <c:pt idx="3">
                  <c:v>4.49369E-5</c:v>
                </c:pt>
                <c:pt idx="4">
                  <c:v>2.616602E-4</c:v>
                </c:pt>
                <c:pt idx="5">
                  <c:v>9.7081610000000003E-4</c:v>
                </c:pt>
                <c:pt idx="6">
                  <c:v>2.1531335E-3</c:v>
                </c:pt>
                <c:pt idx="7">
                  <c:v>2.2402406999999999E-3</c:v>
                </c:pt>
                <c:pt idx="8">
                  <c:v>2.8869446E-3</c:v>
                </c:pt>
                <c:pt idx="9">
                  <c:v>1.649298E-3</c:v>
                </c:pt>
                <c:pt idx="10">
                  <c:v>1.122971E-3</c:v>
                </c:pt>
                <c:pt idx="11">
                  <c:v>1.1199881E-3</c:v>
                </c:pt>
                <c:pt idx="12">
                  <c:v>1.7055436999999999E-3</c:v>
                </c:pt>
                <c:pt idx="13">
                  <c:v>2.8136966999999999E-3</c:v>
                </c:pt>
                <c:pt idx="14">
                  <c:v>3.7310256E-3</c:v>
                </c:pt>
                <c:pt idx="15">
                  <c:v>6.3457744999999999E-3</c:v>
                </c:pt>
                <c:pt idx="16">
                  <c:v>1.31214443E-2</c:v>
                </c:pt>
                <c:pt idx="17">
                  <c:v>1.7217842600000002E-2</c:v>
                </c:pt>
                <c:pt idx="18">
                  <c:v>2.6437481525000001E-2</c:v>
                </c:pt>
                <c:pt idx="19">
                  <c:v>3.5657120450000003E-2</c:v>
                </c:pt>
                <c:pt idx="20">
                  <c:v>0.03</c:v>
                </c:pt>
                <c:pt idx="21">
                  <c:v>3.5999999999999997E-2</c:v>
                </c:pt>
                <c:pt idx="22">
                  <c:v>4.1999999999999996E-2</c:v>
                </c:pt>
                <c:pt idx="23">
                  <c:v>4.7999999999999994E-2</c:v>
                </c:pt>
                <c:pt idx="24">
                  <c:v>5.3999999999999992E-2</c:v>
                </c:pt>
                <c:pt idx="25">
                  <c:v>0.06</c:v>
                </c:pt>
                <c:pt idx="26">
                  <c:v>6.8000000000000005E-2</c:v>
                </c:pt>
                <c:pt idx="27">
                  <c:v>7.6000000000000012E-2</c:v>
                </c:pt>
                <c:pt idx="28">
                  <c:v>8.4000000000000019E-2</c:v>
                </c:pt>
                <c:pt idx="29">
                  <c:v>9.2000000000000026E-2</c:v>
                </c:pt>
                <c:pt idx="30">
                  <c:v>0.1</c:v>
                </c:pt>
                <c:pt idx="31">
                  <c:v>9.0000000000000011E-2</c:v>
                </c:pt>
                <c:pt idx="32">
                  <c:v>8.0000000000000016E-2</c:v>
                </c:pt>
                <c:pt idx="33">
                  <c:v>7.0000000000000021E-2</c:v>
                </c:pt>
                <c:pt idx="34">
                  <c:v>6.0000000000000019E-2</c:v>
                </c:pt>
                <c:pt idx="35">
                  <c:v>0.05</c:v>
                </c:pt>
                <c:pt idx="36">
                  <c:v>1.6E-2</c:v>
                </c:pt>
                <c:pt idx="37">
                  <c:v>1.2E-2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61-4042-91C6-EE7483444E30}"/>
            </c:ext>
          </c:extLst>
        </c:ser>
        <c:ser>
          <c:idx val="3"/>
          <c:order val="3"/>
          <c:tx>
            <c:strRef>
              <c:f>feedin_usedcar!$E$4</c:f>
              <c:strCache>
                <c:ptCount val="1"/>
                <c:pt idx="0">
                  <c:v>Diesel hybrid</c:v>
                </c:pt>
              </c:strCache>
            </c:strRef>
          </c:tx>
          <c:cat>
            <c:numRef>
              <c:f>feedin_usedcar!$A$6:$A$61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feedin_usedcar!$E$6:$E$61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61-4042-91C6-EE7483444E30}"/>
            </c:ext>
          </c:extLst>
        </c:ser>
        <c:ser>
          <c:idx val="4"/>
          <c:order val="4"/>
          <c:tx>
            <c:strRef>
              <c:f>feedin_usedcar!$F$4</c:f>
              <c:strCache>
                <c:ptCount val="1"/>
                <c:pt idx="0">
                  <c:v>LPG/CNG</c:v>
                </c:pt>
              </c:strCache>
            </c:strRef>
          </c:tx>
          <c:cat>
            <c:numRef>
              <c:f>feedin_usedcar!$A$6:$A$61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feedin_usedcar!$F$6:$F$46</c:f>
              <c:numCache>
                <c:formatCode>0.000%</c:formatCode>
                <c:ptCount val="41"/>
                <c:pt idx="0">
                  <c:v>1.73524E-5</c:v>
                </c:pt>
                <c:pt idx="1">
                  <c:v>5.4774400000000002E-5</c:v>
                </c:pt>
                <c:pt idx="2">
                  <c:v>2.2150700000000001E-5</c:v>
                </c:pt>
                <c:pt idx="3">
                  <c:v>1.28391E-5</c:v>
                </c:pt>
                <c:pt idx="4">
                  <c:v>1.9624500000000002E-5</c:v>
                </c:pt>
                <c:pt idx="5">
                  <c:v>1.9812600000000001E-5</c:v>
                </c:pt>
                <c:pt idx="6">
                  <c:v>3.2623200000000003E-5</c:v>
                </c:pt>
                <c:pt idx="7">
                  <c:v>4.1795500000000003E-5</c:v>
                </c:pt>
                <c:pt idx="8">
                  <c:v>6.6366500000000002E-5</c:v>
                </c:pt>
                <c:pt idx="9">
                  <c:v>5.8382199999999998E-5</c:v>
                </c:pt>
                <c:pt idx="10">
                  <c:v>1.13431E-5</c:v>
                </c:pt>
                <c:pt idx="11">
                  <c:v>3.7332900000000003E-5</c:v>
                </c:pt>
                <c:pt idx="12">
                  <c:v>2.5647300000000001E-5</c:v>
                </c:pt>
                <c:pt idx="13">
                  <c:v>4.0630999999999998E-5</c:v>
                </c:pt>
                <c:pt idx="14">
                  <c:v>5.4184999999999997E-5</c:v>
                </c:pt>
                <c:pt idx="15">
                  <c:v>4.9137600000000002E-5</c:v>
                </c:pt>
                <c:pt idx="16">
                  <c:v>6.7566700000000005E-5</c:v>
                </c:pt>
                <c:pt idx="17">
                  <c:v>1.2298499999999999E-5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61-4042-91C6-EE7483444E30}"/>
            </c:ext>
          </c:extLst>
        </c:ser>
        <c:ser>
          <c:idx val="5"/>
          <c:order val="5"/>
          <c:tx>
            <c:strRef>
              <c:f>feedin_usedcar!$G$4</c:f>
              <c:strCache>
                <c:ptCount val="1"/>
                <c:pt idx="0">
                  <c:v>Petrol plug-in</c:v>
                </c:pt>
              </c:strCache>
            </c:strRef>
          </c:tx>
          <c:cat>
            <c:numRef>
              <c:f>feedin_usedcar!$A$6:$A$61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feedin_usedcar!$G$6:$G$61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1.5481400000000001E-5</c:v>
                </c:pt>
                <c:pt idx="15">
                  <c:v>9.1255599999999994E-5</c:v>
                </c:pt>
                <c:pt idx="16">
                  <c:v>6.6215320000000003E-4</c:v>
                </c:pt>
                <c:pt idx="17">
                  <c:v>2.0169472999999999E-3</c:v>
                </c:pt>
                <c:pt idx="18">
                  <c:v>3.1930000000000001E-3</c:v>
                </c:pt>
                <c:pt idx="19">
                  <c:v>4.9199999999999999E-3</c:v>
                </c:pt>
                <c:pt idx="20">
                  <c:v>7.3250000000000008E-3</c:v>
                </c:pt>
                <c:pt idx="21">
                  <c:v>2.2500000000000003E-2</c:v>
                </c:pt>
                <c:pt idx="22">
                  <c:v>2.5787140544291116E-2</c:v>
                </c:pt>
                <c:pt idx="23">
                  <c:v>2.503279905934773E-2</c:v>
                </c:pt>
                <c:pt idx="24">
                  <c:v>2.2499999999999999E-2</c:v>
                </c:pt>
                <c:pt idx="25">
                  <c:v>1.7999999999999999E-2</c:v>
                </c:pt>
                <c:pt idx="26">
                  <c:v>1.5151515151515152E-2</c:v>
                </c:pt>
                <c:pt idx="27">
                  <c:v>1.5151515151515152E-2</c:v>
                </c:pt>
                <c:pt idx="28">
                  <c:v>1.5151515151515152E-2</c:v>
                </c:pt>
                <c:pt idx="29">
                  <c:v>1.5916172308699787E-2</c:v>
                </c:pt>
                <c:pt idx="30">
                  <c:v>1.8566357833700715E-2</c:v>
                </c:pt>
                <c:pt idx="31">
                  <c:v>2.160772302386248E-2</c:v>
                </c:pt>
                <c:pt idx="32">
                  <c:v>2.5080441700028766E-2</c:v>
                </c:pt>
                <c:pt idx="33">
                  <c:v>2.9022767260760449E-2</c:v>
                </c:pt>
                <c:pt idx="34">
                  <c:v>3.3468623526695815E-2</c:v>
                </c:pt>
                <c:pt idx="35">
                  <c:v>5.210618173932854E-4</c:v>
                </c:pt>
                <c:pt idx="36">
                  <c:v>4.2330508131593832E-4</c:v>
                </c:pt>
                <c:pt idx="37">
                  <c:v>3.4298998758454358E-4</c:v>
                </c:pt>
                <c:pt idx="38">
                  <c:v>2.7789579247209159E-4</c:v>
                </c:pt>
                <c:pt idx="39">
                  <c:v>2.282210749274148E-4</c:v>
                </c:pt>
                <c:pt idx="40">
                  <c:v>2.1431698563233526E-4</c:v>
                </c:pt>
                <c:pt idx="41">
                  <c:v>2.123170053678085E-4</c:v>
                </c:pt>
                <c:pt idx="42">
                  <c:v>2.1292962423194144E-4</c:v>
                </c:pt>
                <c:pt idx="43">
                  <c:v>2.2219861733081581E-4</c:v>
                </c:pt>
                <c:pt idx="44">
                  <c:v>2.3520709367003291E-4</c:v>
                </c:pt>
                <c:pt idx="45">
                  <c:v>2.4918406572401044E-4</c:v>
                </c:pt>
                <c:pt idx="46">
                  <c:v>2.6818889852817817E-4</c:v>
                </c:pt>
                <c:pt idx="47">
                  <c:v>2.9026084270515254E-4</c:v>
                </c:pt>
                <c:pt idx="48">
                  <c:v>3.0885191221358111E-4</c:v>
                </c:pt>
                <c:pt idx="49">
                  <c:v>3.2938160894343377E-4</c:v>
                </c:pt>
                <c:pt idx="50">
                  <c:v>3.5181249884542814E-4</c:v>
                </c:pt>
                <c:pt idx="51">
                  <c:v>3.7633251454028527E-4</c:v>
                </c:pt>
                <c:pt idx="52">
                  <c:v>4.0315084829062195E-4</c:v>
                </c:pt>
                <c:pt idx="53">
                  <c:v>4.3250071508474792E-4</c:v>
                </c:pt>
                <c:pt idx="54">
                  <c:v>4.646425019999063E-4</c:v>
                </c:pt>
                <c:pt idx="55">
                  <c:v>5.0011876668484714E-4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61-4042-91C6-EE7483444E30}"/>
            </c:ext>
          </c:extLst>
        </c:ser>
        <c:ser>
          <c:idx val="6"/>
          <c:order val="6"/>
          <c:tx>
            <c:strRef>
              <c:f>feedin_usedcar!$H$4</c:f>
              <c:strCache>
                <c:ptCount val="1"/>
                <c:pt idx="0">
                  <c:v>Diesel plug-in</c:v>
                </c:pt>
              </c:strCache>
            </c:strRef>
          </c:tx>
          <c:cat>
            <c:numRef>
              <c:f>feedin_usedcar!$A$6:$A$61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feedin_usedcar!$H$6:$H$61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61-4042-91C6-EE7483444E30}"/>
            </c:ext>
          </c:extLst>
        </c:ser>
        <c:ser>
          <c:idx val="7"/>
          <c:order val="7"/>
          <c:tx>
            <c:strRef>
              <c:f>feedin_usedcar!$I$4</c:f>
              <c:strCache>
                <c:ptCount val="1"/>
                <c:pt idx="0">
                  <c:v>Electric</c:v>
                </c:pt>
              </c:strCache>
            </c:strRef>
          </c:tx>
          <c:cat>
            <c:numRef>
              <c:f>feedin_usedcar!$A$6:$A$61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feedin_usedcar!$I$6:$I$61</c:f>
              <c:numCache>
                <c:formatCode>0.000%</c:formatCode>
                <c:ptCount val="56"/>
                <c:pt idx="0">
                  <c:v>0</c:v>
                </c:pt>
                <c:pt idx="1">
                  <c:v>2.3474700000000001E-5</c:v>
                </c:pt>
                <c:pt idx="2">
                  <c:v>7.3835611999999998E-6</c:v>
                </c:pt>
                <c:pt idx="3">
                  <c:v>1.28391E-5</c:v>
                </c:pt>
                <c:pt idx="4">
                  <c:v>1.3083E-5</c:v>
                </c:pt>
                <c:pt idx="5">
                  <c:v>0</c:v>
                </c:pt>
                <c:pt idx="6">
                  <c:v>8.1558086000000006E-6</c:v>
                </c:pt>
                <c:pt idx="7">
                  <c:v>8.3591072E-6</c:v>
                </c:pt>
                <c:pt idx="8">
                  <c:v>1.10611E-5</c:v>
                </c:pt>
                <c:pt idx="9">
                  <c:v>0</c:v>
                </c:pt>
                <c:pt idx="10">
                  <c:v>1.13431E-5</c:v>
                </c:pt>
                <c:pt idx="11">
                  <c:v>1.24443E-5</c:v>
                </c:pt>
                <c:pt idx="12">
                  <c:v>6.4118199999999999E-5</c:v>
                </c:pt>
                <c:pt idx="13">
                  <c:v>2.2347050000000001E-4</c:v>
                </c:pt>
                <c:pt idx="14">
                  <c:v>5.4185020000000004E-4</c:v>
                </c:pt>
                <c:pt idx="15">
                  <c:v>1.3547947999999999E-3</c:v>
                </c:pt>
                <c:pt idx="16">
                  <c:v>4.5404792000000001E-3</c:v>
                </c:pt>
                <c:pt idx="17">
                  <c:v>1.2894934300000001E-2</c:v>
                </c:pt>
                <c:pt idx="18">
                  <c:v>2.3744999999999999E-2</c:v>
                </c:pt>
                <c:pt idx="19">
                  <c:v>2.9700000000000001E-2</c:v>
                </c:pt>
                <c:pt idx="20">
                  <c:v>4.0899999999999999E-2</c:v>
                </c:pt>
                <c:pt idx="21">
                  <c:v>4.5000000000000005E-2</c:v>
                </c:pt>
                <c:pt idx="22">
                  <c:v>5.1574281088582231E-2</c:v>
                </c:pt>
                <c:pt idx="23">
                  <c:v>5.2161269813684033E-2</c:v>
                </c:pt>
                <c:pt idx="24">
                  <c:v>5.3986415705630272E-2</c:v>
                </c:pt>
                <c:pt idx="25">
                  <c:v>6.1493593411152417E-2</c:v>
                </c:pt>
                <c:pt idx="26">
                  <c:v>7.9647099028237162E-2</c:v>
                </c:pt>
                <c:pt idx="27">
                  <c:v>0.10815863385560678</c:v>
                </c:pt>
                <c:pt idx="28">
                  <c:v>0.14658474057789447</c:v>
                </c:pt>
                <c:pt idx="29">
                  <c:v>0.1981304597248103</c:v>
                </c:pt>
                <c:pt idx="30">
                  <c:v>0.26683873339143582</c:v>
                </c:pt>
                <c:pt idx="31">
                  <c:v>0.35764900991825516</c:v>
                </c:pt>
                <c:pt idx="32">
                  <c:v>0.4763182676017832</c:v>
                </c:pt>
                <c:pt idx="33">
                  <c:v>0.62908491355586083</c:v>
                </c:pt>
                <c:pt idx="34">
                  <c:v>0.82192406842988741</c:v>
                </c:pt>
                <c:pt idx="35">
                  <c:v>0.93735152657982035</c:v>
                </c:pt>
                <c:pt idx="36">
                  <c:v>0.95208778566862562</c:v>
                </c:pt>
                <c:pt idx="37">
                  <c:v>0.9634396335659432</c:v>
                </c:pt>
                <c:pt idx="38">
                  <c:v>0.97210229665041814</c:v>
                </c:pt>
                <c:pt idx="39">
                  <c:v>0.97814152333139615</c:v>
                </c:pt>
                <c:pt idx="40">
                  <c:v>0.98054672704955892</c:v>
                </c:pt>
                <c:pt idx="41">
                  <c:v>0.98120281518388308</c:v>
                </c:pt>
                <c:pt idx="42">
                  <c:v>0.98163497856141324</c:v>
                </c:pt>
                <c:pt idx="43">
                  <c:v>0.98130252376072935</c:v>
                </c:pt>
                <c:pt idx="44">
                  <c:v>0.98068591202871758</c:v>
                </c:pt>
                <c:pt idx="45">
                  <c:v>0.98004819889105887</c:v>
                </c:pt>
                <c:pt idx="46">
                  <c:v>0.97875228426786431</c:v>
                </c:pt>
                <c:pt idx="47">
                  <c:v>0.97714491439327666</c:v>
                </c:pt>
                <c:pt idx="48">
                  <c:v>0.9763440042762721</c:v>
                </c:pt>
                <c:pt idx="49">
                  <c:v>0.97557655521384123</c:v>
                </c:pt>
                <c:pt idx="50">
                  <c:v>0.97476874231035582</c:v>
                </c:pt>
                <c:pt idx="51">
                  <c:v>0.97391976978367634</c:v>
                </c:pt>
                <c:pt idx="52">
                  <c:v>0.97302881578446943</c:v>
                </c:pt>
                <c:pt idx="53">
                  <c:v>0.97209503074528303</c:v>
                </c:pt>
                <c:pt idx="54">
                  <c:v>0.97111753592364913</c:v>
                </c:pt>
                <c:pt idx="55">
                  <c:v>0.97007987553788966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861-4042-91C6-EE7483444E30}"/>
            </c:ext>
          </c:extLst>
        </c:ser>
        <c:ser>
          <c:idx val="8"/>
          <c:order val="8"/>
          <c:tx>
            <c:strRef>
              <c:f>feedin_usedcar!$J$4</c:f>
              <c:strCache>
                <c:ptCount val="1"/>
                <c:pt idx="0">
                  <c:v>Hydrogen/other</c:v>
                </c:pt>
              </c:strCache>
            </c:strRef>
          </c:tx>
          <c:cat>
            <c:numRef>
              <c:f>feedin_usedcar!$A$6:$A$61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feedin_usedcar!$J$6:$J$61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61-4042-91C6-EE7483444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408576"/>
        <c:axId val="208410112"/>
      </c:areaChart>
      <c:catAx>
        <c:axId val="20840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410112"/>
        <c:crosses val="autoZero"/>
        <c:auto val="1"/>
        <c:lblAlgn val="ctr"/>
        <c:lblOffset val="100"/>
        <c:noMultiLvlLbl val="0"/>
      </c:catAx>
      <c:valAx>
        <c:axId val="2084101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8408576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feedin_motorcycle!$B$4</c:f>
              <c:strCache>
                <c:ptCount val="1"/>
                <c:pt idx="0">
                  <c:v>Petrol</c:v>
                </c:pt>
              </c:strCache>
            </c:strRef>
          </c:tx>
          <c:cat>
            <c:numRef>
              <c:f>feedin_motorcycle!$A$6:$A$61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feedin_motorcycle!$B$6:$B$61</c:f>
              <c:numCache>
                <c:formatCode>0.000%</c:formatCode>
                <c:ptCount val="56"/>
                <c:pt idx="0">
                  <c:v>0.99963174369999996</c:v>
                </c:pt>
                <c:pt idx="1">
                  <c:v>0.99982085269999998</c:v>
                </c:pt>
                <c:pt idx="2">
                  <c:v>0.99904412939999998</c:v>
                </c:pt>
                <c:pt idx="3">
                  <c:v>0.99910531700000005</c:v>
                </c:pt>
                <c:pt idx="4">
                  <c:v>0.9945913462</c:v>
                </c:pt>
                <c:pt idx="5">
                  <c:v>0.99374384930000004</c:v>
                </c:pt>
                <c:pt idx="6">
                  <c:v>0.99548493019999995</c:v>
                </c:pt>
                <c:pt idx="7">
                  <c:v>0.99436850740000005</c:v>
                </c:pt>
                <c:pt idx="8">
                  <c:v>0.9918922832</c:v>
                </c:pt>
                <c:pt idx="9">
                  <c:v>0.99481487479999997</c:v>
                </c:pt>
                <c:pt idx="10">
                  <c:v>0.99597220819999999</c:v>
                </c:pt>
                <c:pt idx="11">
                  <c:v>0.99674403950000001</c:v>
                </c:pt>
                <c:pt idx="12">
                  <c:v>0.9982352941</c:v>
                </c:pt>
                <c:pt idx="13">
                  <c:v>0.99792367019999995</c:v>
                </c:pt>
                <c:pt idx="14">
                  <c:v>0.99867256640000002</c:v>
                </c:pt>
                <c:pt idx="15">
                  <c:v>0.99597633139999997</c:v>
                </c:pt>
                <c:pt idx="16">
                  <c:v>0.99861867230000001</c:v>
                </c:pt>
                <c:pt idx="17">
                  <c:v>0.99526544549999996</c:v>
                </c:pt>
                <c:pt idx="18">
                  <c:v>0.98017696366666662</c:v>
                </c:pt>
                <c:pt idx="19">
                  <c:v>0.96508848183333329</c:v>
                </c:pt>
                <c:pt idx="20">
                  <c:v>0.95</c:v>
                </c:pt>
                <c:pt idx="21">
                  <c:v>0.92999999999999994</c:v>
                </c:pt>
                <c:pt idx="22">
                  <c:v>0.90999999999999992</c:v>
                </c:pt>
                <c:pt idx="23">
                  <c:v>0.8899999999999999</c:v>
                </c:pt>
                <c:pt idx="24">
                  <c:v>0.86999999999999988</c:v>
                </c:pt>
                <c:pt idx="25">
                  <c:v>0.85</c:v>
                </c:pt>
                <c:pt idx="26">
                  <c:v>0.82</c:v>
                </c:pt>
                <c:pt idx="27">
                  <c:v>0.78999999999999992</c:v>
                </c:pt>
                <c:pt idx="28">
                  <c:v>0.7599999999999999</c:v>
                </c:pt>
                <c:pt idx="29">
                  <c:v>0.72999999999999987</c:v>
                </c:pt>
                <c:pt idx="30">
                  <c:v>0.7</c:v>
                </c:pt>
                <c:pt idx="31">
                  <c:v>0.67999999999999994</c:v>
                </c:pt>
                <c:pt idx="32">
                  <c:v>0.65999999999999992</c:v>
                </c:pt>
                <c:pt idx="33">
                  <c:v>0.6399999999999999</c:v>
                </c:pt>
                <c:pt idx="34">
                  <c:v>0.61999999999999988</c:v>
                </c:pt>
                <c:pt idx="35">
                  <c:v>0.6</c:v>
                </c:pt>
                <c:pt idx="36">
                  <c:v>0.57999999999999996</c:v>
                </c:pt>
                <c:pt idx="37">
                  <c:v>0.55999999999999994</c:v>
                </c:pt>
                <c:pt idx="38">
                  <c:v>0.53999999999999992</c:v>
                </c:pt>
                <c:pt idx="39">
                  <c:v>0.51999999999999991</c:v>
                </c:pt>
                <c:pt idx="40">
                  <c:v>0.5</c:v>
                </c:pt>
                <c:pt idx="41">
                  <c:v>0.48</c:v>
                </c:pt>
                <c:pt idx="42">
                  <c:v>0.45999999999999996</c:v>
                </c:pt>
                <c:pt idx="43">
                  <c:v>0.43999999999999995</c:v>
                </c:pt>
                <c:pt idx="44">
                  <c:v>0.41999999999999993</c:v>
                </c:pt>
                <c:pt idx="45">
                  <c:v>0.4</c:v>
                </c:pt>
                <c:pt idx="46">
                  <c:v>0.38</c:v>
                </c:pt>
                <c:pt idx="47">
                  <c:v>0.36</c:v>
                </c:pt>
                <c:pt idx="48">
                  <c:v>0.33999999999999997</c:v>
                </c:pt>
                <c:pt idx="49">
                  <c:v>0.31999999999999995</c:v>
                </c:pt>
                <c:pt idx="50">
                  <c:v>0.3</c:v>
                </c:pt>
                <c:pt idx="51">
                  <c:v>0.27999999999999997</c:v>
                </c:pt>
                <c:pt idx="52">
                  <c:v>0.25999999999999995</c:v>
                </c:pt>
                <c:pt idx="53">
                  <c:v>0.23999999999999996</c:v>
                </c:pt>
                <c:pt idx="54">
                  <c:v>0.21999999999999997</c:v>
                </c:pt>
                <c:pt idx="5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BE-499A-B983-A7857244E4E5}"/>
            </c:ext>
          </c:extLst>
        </c:ser>
        <c:ser>
          <c:idx val="1"/>
          <c:order val="1"/>
          <c:tx>
            <c:strRef>
              <c:f>feedin_motorcycle!$C$4</c:f>
              <c:strCache>
                <c:ptCount val="1"/>
                <c:pt idx="0">
                  <c:v>Diesel</c:v>
                </c:pt>
              </c:strCache>
            </c:strRef>
          </c:tx>
          <c:cat>
            <c:numRef>
              <c:f>feedin_motorcycle!$A$6:$A$61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feedin_motorcycle!$C$6:$C$61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BE-499A-B983-A7857244E4E5}"/>
            </c:ext>
          </c:extLst>
        </c:ser>
        <c:ser>
          <c:idx val="2"/>
          <c:order val="2"/>
          <c:tx>
            <c:strRef>
              <c:f>feedin_motorcycle!$D$4</c:f>
              <c:strCache>
                <c:ptCount val="1"/>
                <c:pt idx="0">
                  <c:v>Petrol hybrid</c:v>
                </c:pt>
              </c:strCache>
            </c:strRef>
          </c:tx>
          <c:cat>
            <c:numRef>
              <c:f>feedin_motorcycle!$A$6:$A$61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feedin_motorcycle!$D$6:$D$61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BE-499A-B983-A7857244E4E5}"/>
            </c:ext>
          </c:extLst>
        </c:ser>
        <c:ser>
          <c:idx val="3"/>
          <c:order val="3"/>
          <c:tx>
            <c:strRef>
              <c:f>feedin_motorcycle!$E$4</c:f>
              <c:strCache>
                <c:ptCount val="1"/>
                <c:pt idx="0">
                  <c:v>Diesel hybrid</c:v>
                </c:pt>
              </c:strCache>
            </c:strRef>
          </c:tx>
          <c:cat>
            <c:numRef>
              <c:f>feedin_motorcycle!$A$6:$A$61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feedin_motorcycle!$E$6:$E$61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BE-499A-B983-A7857244E4E5}"/>
            </c:ext>
          </c:extLst>
        </c:ser>
        <c:ser>
          <c:idx val="4"/>
          <c:order val="4"/>
          <c:tx>
            <c:strRef>
              <c:f>feedin_motorcycle!$F$4</c:f>
              <c:strCache>
                <c:ptCount val="1"/>
                <c:pt idx="0">
                  <c:v>LPG/CNG</c:v>
                </c:pt>
              </c:strCache>
            </c:strRef>
          </c:tx>
          <c:cat>
            <c:numRef>
              <c:f>feedin_motorcycle!$A$6:$A$61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feedin_motorcycle!$F$6:$F$61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BE-499A-B983-A7857244E4E5}"/>
            </c:ext>
          </c:extLst>
        </c:ser>
        <c:ser>
          <c:idx val="5"/>
          <c:order val="5"/>
          <c:tx>
            <c:strRef>
              <c:f>feedin_motorcycle!$G$4</c:f>
              <c:strCache>
                <c:ptCount val="1"/>
                <c:pt idx="0">
                  <c:v>Petrol plug-in</c:v>
                </c:pt>
              </c:strCache>
            </c:strRef>
          </c:tx>
          <c:cat>
            <c:numRef>
              <c:f>feedin_motorcycle!$A$6:$A$61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feedin_motorcycle!$G$6:$G$61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BE-499A-B983-A7857244E4E5}"/>
            </c:ext>
          </c:extLst>
        </c:ser>
        <c:ser>
          <c:idx val="6"/>
          <c:order val="6"/>
          <c:tx>
            <c:strRef>
              <c:f>feedin_motorcycle!$H$4</c:f>
              <c:strCache>
                <c:ptCount val="1"/>
                <c:pt idx="0">
                  <c:v>Diesel plug-in</c:v>
                </c:pt>
              </c:strCache>
            </c:strRef>
          </c:tx>
          <c:cat>
            <c:numRef>
              <c:f>feedin_motorcycle!$A$6:$A$61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feedin_motorcycle!$H$6:$H$61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BE-499A-B983-A7857244E4E5}"/>
            </c:ext>
          </c:extLst>
        </c:ser>
        <c:ser>
          <c:idx val="7"/>
          <c:order val="7"/>
          <c:tx>
            <c:strRef>
              <c:f>feedin_motorcycle!$I$4</c:f>
              <c:strCache>
                <c:ptCount val="1"/>
                <c:pt idx="0">
                  <c:v>Electric</c:v>
                </c:pt>
              </c:strCache>
            </c:strRef>
          </c:tx>
          <c:cat>
            <c:numRef>
              <c:f>feedin_motorcycle!$A$6:$A$61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feedin_motorcycle!$I$6:$I$61</c:f>
              <c:numCache>
                <c:formatCode>0.000%</c:formatCode>
                <c:ptCount val="56"/>
                <c:pt idx="0">
                  <c:v>3.6825630000000001E-4</c:v>
                </c:pt>
                <c:pt idx="1">
                  <c:v>1.7914729999999999E-4</c:v>
                </c:pt>
                <c:pt idx="2">
                  <c:v>9.5587060000000004E-4</c:v>
                </c:pt>
                <c:pt idx="3">
                  <c:v>8.9468299999999996E-4</c:v>
                </c:pt>
                <c:pt idx="4">
                  <c:v>5.4086537999999997E-3</c:v>
                </c:pt>
                <c:pt idx="5">
                  <c:v>6.2561507000000001E-3</c:v>
                </c:pt>
                <c:pt idx="6">
                  <c:v>4.5150698000000003E-3</c:v>
                </c:pt>
                <c:pt idx="7">
                  <c:v>5.6314926000000003E-3</c:v>
                </c:pt>
                <c:pt idx="8">
                  <c:v>8.1077167999999995E-3</c:v>
                </c:pt>
                <c:pt idx="9">
                  <c:v>5.1851251999999997E-3</c:v>
                </c:pt>
                <c:pt idx="10">
                  <c:v>4.0277917999999996E-3</c:v>
                </c:pt>
                <c:pt idx="11">
                  <c:v>3.2559605000000002E-3</c:v>
                </c:pt>
                <c:pt idx="12">
                  <c:v>1.7647059E-3</c:v>
                </c:pt>
                <c:pt idx="13">
                  <c:v>2.0763297999999999E-3</c:v>
                </c:pt>
                <c:pt idx="14">
                  <c:v>1.3274336E-3</c:v>
                </c:pt>
                <c:pt idx="15">
                  <c:v>4.0236686000000004E-3</c:v>
                </c:pt>
                <c:pt idx="16">
                  <c:v>1.3813276999999999E-3</c:v>
                </c:pt>
                <c:pt idx="17">
                  <c:v>4.7345544999999999E-3</c:v>
                </c:pt>
                <c:pt idx="18">
                  <c:v>1.9823036333333377E-2</c:v>
                </c:pt>
                <c:pt idx="19">
                  <c:v>3.4911518166666711E-2</c:v>
                </c:pt>
                <c:pt idx="20">
                  <c:v>5.0000000000000044E-2</c:v>
                </c:pt>
                <c:pt idx="21">
                  <c:v>7.0000000000000062E-2</c:v>
                </c:pt>
                <c:pt idx="22">
                  <c:v>9.000000000000008E-2</c:v>
                </c:pt>
                <c:pt idx="23">
                  <c:v>0.1100000000000001</c:v>
                </c:pt>
                <c:pt idx="24">
                  <c:v>0.13000000000000012</c:v>
                </c:pt>
                <c:pt idx="25">
                  <c:v>0.15000000000000002</c:v>
                </c:pt>
                <c:pt idx="26">
                  <c:v>0.18000000000000005</c:v>
                </c:pt>
                <c:pt idx="27">
                  <c:v>0.21000000000000008</c:v>
                </c:pt>
                <c:pt idx="28">
                  <c:v>0.2400000000000001</c:v>
                </c:pt>
                <c:pt idx="29">
                  <c:v>0.27000000000000013</c:v>
                </c:pt>
                <c:pt idx="30">
                  <c:v>0.30000000000000004</c:v>
                </c:pt>
                <c:pt idx="31">
                  <c:v>0.32000000000000006</c:v>
                </c:pt>
                <c:pt idx="32">
                  <c:v>0.34000000000000008</c:v>
                </c:pt>
                <c:pt idx="33">
                  <c:v>0.3600000000000001</c:v>
                </c:pt>
                <c:pt idx="34">
                  <c:v>0.38000000000000012</c:v>
                </c:pt>
                <c:pt idx="35">
                  <c:v>0.4</c:v>
                </c:pt>
                <c:pt idx="36">
                  <c:v>0.42000000000000004</c:v>
                </c:pt>
                <c:pt idx="37">
                  <c:v>0.44000000000000006</c:v>
                </c:pt>
                <c:pt idx="38">
                  <c:v>0.46000000000000008</c:v>
                </c:pt>
                <c:pt idx="39">
                  <c:v>0.48000000000000009</c:v>
                </c:pt>
                <c:pt idx="40">
                  <c:v>0.5</c:v>
                </c:pt>
                <c:pt idx="41">
                  <c:v>0.52</c:v>
                </c:pt>
                <c:pt idx="42">
                  <c:v>0.54</c:v>
                </c:pt>
                <c:pt idx="43">
                  <c:v>0.56000000000000005</c:v>
                </c:pt>
                <c:pt idx="44">
                  <c:v>0.58000000000000007</c:v>
                </c:pt>
                <c:pt idx="45">
                  <c:v>0.6</c:v>
                </c:pt>
                <c:pt idx="46">
                  <c:v>0.62</c:v>
                </c:pt>
                <c:pt idx="47">
                  <c:v>0.64</c:v>
                </c:pt>
                <c:pt idx="48">
                  <c:v>0.66</c:v>
                </c:pt>
                <c:pt idx="49">
                  <c:v>0.68</c:v>
                </c:pt>
                <c:pt idx="50">
                  <c:v>0.7</c:v>
                </c:pt>
                <c:pt idx="51">
                  <c:v>0.72</c:v>
                </c:pt>
                <c:pt idx="52">
                  <c:v>0.74</c:v>
                </c:pt>
                <c:pt idx="53">
                  <c:v>0.76</c:v>
                </c:pt>
                <c:pt idx="54">
                  <c:v>0.78</c:v>
                </c:pt>
                <c:pt idx="55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BE-499A-B983-A7857244E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617856"/>
        <c:axId val="208619392"/>
      </c:areaChart>
      <c:catAx>
        <c:axId val="2086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619392"/>
        <c:crosses val="autoZero"/>
        <c:auto val="1"/>
        <c:lblAlgn val="ctr"/>
        <c:lblOffset val="100"/>
        <c:noMultiLvlLbl val="0"/>
      </c:catAx>
      <c:valAx>
        <c:axId val="208619392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8617856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NZ" sz="1100"/>
              <a:t>Petrol/diesel</a:t>
            </a:r>
          </a:p>
        </c:rich>
      </c:tx>
      <c:layout>
        <c:manualLayout>
          <c:xMode val="edge"/>
          <c:yMode val="edge"/>
          <c:x val="0.38052205012835044"/>
          <c:y val="1.92307692307693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593285214348212"/>
          <c:y val="0.1228357392825902"/>
          <c:w val="0.84122263563208666"/>
          <c:h val="0.677490123456793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feedin_new_car!$B$4</c:f>
              <c:strCache>
                <c:ptCount val="1"/>
                <c:pt idx="0">
                  <c:v>Petrol</c:v>
                </c:pt>
              </c:strCache>
            </c:strRef>
          </c:tx>
          <c:invertIfNegative val="0"/>
          <c:cat>
            <c:numRef>
              <c:f>feedin_new_car!$A$11:$A$21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feedin_new_car!$B$11:$B$21</c:f>
              <c:numCache>
                <c:formatCode>0.000%</c:formatCode>
                <c:ptCount val="11"/>
                <c:pt idx="0">
                  <c:v>0.9375216582</c:v>
                </c:pt>
                <c:pt idx="1">
                  <c:v>0.91343482170000001</c:v>
                </c:pt>
                <c:pt idx="2">
                  <c:v>0.88903333760000003</c:v>
                </c:pt>
                <c:pt idx="3">
                  <c:v>0.85885996009999999</c:v>
                </c:pt>
                <c:pt idx="4">
                  <c:v>0.82991503079999995</c:v>
                </c:pt>
                <c:pt idx="5">
                  <c:v>0.82781722310000005</c:v>
                </c:pt>
                <c:pt idx="6">
                  <c:v>0.81064306379999995</c:v>
                </c:pt>
                <c:pt idx="7">
                  <c:v>0.79630085669999995</c:v>
                </c:pt>
                <c:pt idx="8">
                  <c:v>0.79639917569999996</c:v>
                </c:pt>
                <c:pt idx="9">
                  <c:v>0.81642760869999997</c:v>
                </c:pt>
                <c:pt idx="10">
                  <c:v>0.81750854340000001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E-4670-A6F8-2DEEDE4C1EF4}"/>
            </c:ext>
          </c:extLst>
        </c:ser>
        <c:ser>
          <c:idx val="1"/>
          <c:order val="1"/>
          <c:tx>
            <c:strRef>
              <c:f>feedin_new_car!$C$4</c:f>
              <c:strCache>
                <c:ptCount val="1"/>
                <c:pt idx="0">
                  <c:v>Diesel</c:v>
                </c:pt>
              </c:strCache>
            </c:strRef>
          </c:tx>
          <c:invertIfNegative val="0"/>
          <c:cat>
            <c:numRef>
              <c:f>feedin_new_car!$A$6:$A$21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feedin_new_car!$C$6:$C$21</c:f>
              <c:numCache>
                <c:formatCode>0.000%</c:formatCode>
                <c:ptCount val="16"/>
                <c:pt idx="0">
                  <c:v>5.0293061100000001E-2</c:v>
                </c:pt>
                <c:pt idx="1">
                  <c:v>4.4956438899999999E-2</c:v>
                </c:pt>
                <c:pt idx="2">
                  <c:v>4.0360198899999998E-2</c:v>
                </c:pt>
                <c:pt idx="3">
                  <c:v>3.4824191300000001E-2</c:v>
                </c:pt>
                <c:pt idx="4">
                  <c:v>3.8079646500000001E-2</c:v>
                </c:pt>
                <c:pt idx="5">
                  <c:v>5.7383045600000002E-2</c:v>
                </c:pt>
                <c:pt idx="6">
                  <c:v>7.8542636900000004E-2</c:v>
                </c:pt>
                <c:pt idx="7">
                  <c:v>0.10191787870000001</c:v>
                </c:pt>
                <c:pt idx="8">
                  <c:v>0.13156500839999999</c:v>
                </c:pt>
                <c:pt idx="9">
                  <c:v>0.1588411954</c:v>
                </c:pt>
                <c:pt idx="10">
                  <c:v>0.15601109099999999</c:v>
                </c:pt>
                <c:pt idx="11">
                  <c:v>0.1699125782</c:v>
                </c:pt>
                <c:pt idx="12">
                  <c:v>0.18306481929999999</c:v>
                </c:pt>
                <c:pt idx="13">
                  <c:v>0.18499415529999999</c:v>
                </c:pt>
                <c:pt idx="14">
                  <c:v>0.1643308752</c:v>
                </c:pt>
                <c:pt idx="15">
                  <c:v>0.16025261499999999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8E-4670-A6F8-2DEEDE4C1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29216"/>
        <c:axId val="86330752"/>
      </c:barChart>
      <c:catAx>
        <c:axId val="863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6330752"/>
        <c:crosses val="autoZero"/>
        <c:auto val="1"/>
        <c:lblAlgn val="ctr"/>
        <c:lblOffset val="100"/>
        <c:tickLblSkip val="2"/>
        <c:noMultiLvlLbl val="0"/>
      </c:catAx>
      <c:valAx>
        <c:axId val="86330752"/>
        <c:scaling>
          <c:orientation val="minMax"/>
          <c:max val="1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6329216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32165694444444637"/>
          <c:y val="0.88350432098764931"/>
          <c:w val="0.30104916666666681"/>
          <c:h val="0.1086561728395062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feedin_heavytruck!$B$4</c:f>
              <c:strCache>
                <c:ptCount val="1"/>
                <c:pt idx="0">
                  <c:v>Petrol</c:v>
                </c:pt>
              </c:strCache>
            </c:strRef>
          </c:tx>
          <c:cat>
            <c:numRef>
              <c:f>feedin_heavytruck!$A$6:$A$61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feedin_heavytruck!$B$6:$B$61</c:f>
              <c:numCache>
                <c:formatCode>0.000%</c:formatCode>
                <c:ptCount val="56"/>
                <c:pt idx="0">
                  <c:v>2.8015194699999999E-2</c:v>
                </c:pt>
                <c:pt idx="1">
                  <c:v>2.3291925500000001E-2</c:v>
                </c:pt>
                <c:pt idx="2">
                  <c:v>2.5498466300000001E-2</c:v>
                </c:pt>
                <c:pt idx="3">
                  <c:v>2.2276793499999999E-2</c:v>
                </c:pt>
                <c:pt idx="4">
                  <c:v>2.3558082899999999E-2</c:v>
                </c:pt>
                <c:pt idx="5">
                  <c:v>2.6328780600000001E-2</c:v>
                </c:pt>
                <c:pt idx="6">
                  <c:v>2.33664185E-2</c:v>
                </c:pt>
                <c:pt idx="7">
                  <c:v>2.8758429200000001E-2</c:v>
                </c:pt>
                <c:pt idx="8">
                  <c:v>2.88368492E-2</c:v>
                </c:pt>
                <c:pt idx="9">
                  <c:v>4.1953457899999998E-2</c:v>
                </c:pt>
                <c:pt idx="10">
                  <c:v>5.2310999599999998E-2</c:v>
                </c:pt>
                <c:pt idx="11">
                  <c:v>3.7078029899999997E-2</c:v>
                </c:pt>
                <c:pt idx="12">
                  <c:v>4.3707611200000003E-2</c:v>
                </c:pt>
                <c:pt idx="13">
                  <c:v>3.09706922E-2</c:v>
                </c:pt>
                <c:pt idx="14">
                  <c:v>2.8051683099999999E-2</c:v>
                </c:pt>
                <c:pt idx="15">
                  <c:v>2.0712209299999999E-2</c:v>
                </c:pt>
                <c:pt idx="16">
                  <c:v>3.78631678E-2</c:v>
                </c:pt>
                <c:pt idx="17">
                  <c:v>1.9696732799999998E-2</c:v>
                </c:pt>
                <c:pt idx="18">
                  <c:v>1.3131155199999998E-2</c:v>
                </c:pt>
                <c:pt idx="19">
                  <c:v>6.565577599999998E-3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A-4734-84CC-2FDEDBF8AA76}"/>
            </c:ext>
          </c:extLst>
        </c:ser>
        <c:ser>
          <c:idx val="1"/>
          <c:order val="1"/>
          <c:tx>
            <c:strRef>
              <c:f>feedin_heavytruck!$C$4</c:f>
              <c:strCache>
                <c:ptCount val="1"/>
                <c:pt idx="0">
                  <c:v>Diesel</c:v>
                </c:pt>
              </c:strCache>
            </c:strRef>
          </c:tx>
          <c:cat>
            <c:numRef>
              <c:f>feedin_heavytruck!$A$6:$A$61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feedin_heavytruck!$C$6:$C$61</c:f>
              <c:numCache>
                <c:formatCode>0.000%</c:formatCode>
                <c:ptCount val="56"/>
                <c:pt idx="0">
                  <c:v>0.96177587840000001</c:v>
                </c:pt>
                <c:pt idx="1">
                  <c:v>0.96805678790000005</c:v>
                </c:pt>
                <c:pt idx="2">
                  <c:v>0.96472392640000004</c:v>
                </c:pt>
                <c:pt idx="3">
                  <c:v>0.96790036840000004</c:v>
                </c:pt>
                <c:pt idx="4">
                  <c:v>0.96961819660000004</c:v>
                </c:pt>
                <c:pt idx="5">
                  <c:v>0.96511436559999997</c:v>
                </c:pt>
                <c:pt idx="6">
                  <c:v>0.96815550039999998</c:v>
                </c:pt>
                <c:pt idx="7">
                  <c:v>0.96291154300000004</c:v>
                </c:pt>
                <c:pt idx="8">
                  <c:v>0.96109928389999999</c:v>
                </c:pt>
                <c:pt idx="9">
                  <c:v>0.93838085869999999</c:v>
                </c:pt>
                <c:pt idx="10">
                  <c:v>0.92690791829999997</c:v>
                </c:pt>
                <c:pt idx="11">
                  <c:v>0.93857221909999999</c:v>
                </c:pt>
                <c:pt idx="12">
                  <c:v>0.94323034409999995</c:v>
                </c:pt>
                <c:pt idx="13">
                  <c:v>0.96113074200000004</c:v>
                </c:pt>
                <c:pt idx="14">
                  <c:v>0.95800748040000006</c:v>
                </c:pt>
                <c:pt idx="15">
                  <c:v>0.96257267440000005</c:v>
                </c:pt>
                <c:pt idx="16">
                  <c:v>0.9469540769</c:v>
                </c:pt>
                <c:pt idx="17">
                  <c:v>0.96685946540000001</c:v>
                </c:pt>
                <c:pt idx="18">
                  <c:v>0.98466462926666665</c:v>
                </c:pt>
                <c:pt idx="19">
                  <c:v>0.98990494481280489</c:v>
                </c:pt>
                <c:pt idx="20">
                  <c:v>0.9938935788276827</c:v>
                </c:pt>
                <c:pt idx="21">
                  <c:v>0.99072316196067811</c:v>
                </c:pt>
                <c:pt idx="22">
                  <c:v>0.98578876320530995</c:v>
                </c:pt>
                <c:pt idx="23">
                  <c:v>0.97779419113362753</c:v>
                </c:pt>
                <c:pt idx="24">
                  <c:v>0.96562843609914994</c:v>
                </c:pt>
                <c:pt idx="25">
                  <c:v>0.95172132707436241</c:v>
                </c:pt>
                <c:pt idx="26">
                  <c:v>0.93781421804957499</c:v>
                </c:pt>
                <c:pt idx="27">
                  <c:v>0.92390710902478745</c:v>
                </c:pt>
                <c:pt idx="28">
                  <c:v>0.91</c:v>
                </c:pt>
                <c:pt idx="29">
                  <c:v>0.83</c:v>
                </c:pt>
                <c:pt idx="30">
                  <c:v>0.89</c:v>
                </c:pt>
                <c:pt idx="31">
                  <c:v>0.87709136392344056</c:v>
                </c:pt>
                <c:pt idx="32">
                  <c:v>0.85808377647145073</c:v>
                </c:pt>
                <c:pt idx="33">
                  <c:v>0.83640954479780993</c:v>
                </c:pt>
                <c:pt idx="34">
                  <c:v>0.81279412926976824</c:v>
                </c:pt>
                <c:pt idx="35">
                  <c:v>0.78681606739064414</c:v>
                </c:pt>
                <c:pt idx="36">
                  <c:v>0.75789218995164798</c:v>
                </c:pt>
                <c:pt idx="37">
                  <c:v>0.72657954446328266</c:v>
                </c:pt>
                <c:pt idx="38">
                  <c:v>0.69302398323941183</c:v>
                </c:pt>
                <c:pt idx="39">
                  <c:v>0.65744715184421909</c:v>
                </c:pt>
                <c:pt idx="40">
                  <c:v>0.6201449593494085</c:v>
                </c:pt>
                <c:pt idx="41">
                  <c:v>0.59402386838047505</c:v>
                </c:pt>
                <c:pt idx="42">
                  <c:v>0.56730843286738963</c:v>
                </c:pt>
                <c:pt idx="43">
                  <c:v>0.54012683211437251</c:v>
                </c:pt>
                <c:pt idx="44">
                  <c:v>0.51261700532490551</c:v>
                </c:pt>
                <c:pt idx="45">
                  <c:v>0.48492425609570489</c:v>
                </c:pt>
                <c:pt idx="46">
                  <c:v>0.45990292815931966</c:v>
                </c:pt>
                <c:pt idx="47">
                  <c:v>0.43589915054819905</c:v>
                </c:pt>
                <c:pt idx="48">
                  <c:v>0.4085292478597502</c:v>
                </c:pt>
                <c:pt idx="49">
                  <c:v>0.38153966891046398</c:v>
                </c:pt>
                <c:pt idx="50">
                  <c:v>0.35507163794398466</c:v>
                </c:pt>
                <c:pt idx="51">
                  <c:v>0.32913706248415153</c:v>
                </c:pt>
                <c:pt idx="52">
                  <c:v>0.30398923231814978</c:v>
                </c:pt>
                <c:pt idx="53">
                  <c:v>0.27973866947095161</c:v>
                </c:pt>
                <c:pt idx="54">
                  <c:v>0.25648129290620103</c:v>
                </c:pt>
                <c:pt idx="55">
                  <c:v>0.23429730353506295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1A-4734-84CC-2FDEDBF8AA76}"/>
            </c:ext>
          </c:extLst>
        </c:ser>
        <c:ser>
          <c:idx val="2"/>
          <c:order val="2"/>
          <c:tx>
            <c:strRef>
              <c:f>feedin_heavytruck!$D$4</c:f>
              <c:strCache>
                <c:ptCount val="1"/>
                <c:pt idx="0">
                  <c:v>Petrol hybrid</c:v>
                </c:pt>
              </c:strCache>
            </c:strRef>
          </c:tx>
          <c:cat>
            <c:numRef>
              <c:f>feedin_heavytruck!$A$6:$A$61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feedin_heavytruck!$D$6:$D$61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1.5632330000000001E-4</c:v>
                </c:pt>
                <c:pt idx="18">
                  <c:v>1.0421553333333334E-4</c:v>
                </c:pt>
                <c:pt idx="19">
                  <c:v>5.2107766666666669E-5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1A-4734-84CC-2FDEDBF8AA76}"/>
            </c:ext>
          </c:extLst>
        </c:ser>
        <c:ser>
          <c:idx val="3"/>
          <c:order val="3"/>
          <c:tx>
            <c:strRef>
              <c:f>feedin_heavytruck!$E$4</c:f>
              <c:strCache>
                <c:ptCount val="1"/>
                <c:pt idx="0">
                  <c:v>Diesel hybrid</c:v>
                </c:pt>
              </c:strCache>
            </c:strRef>
          </c:tx>
          <c:cat>
            <c:numRef>
              <c:f>feedin_heavytruck!$A$6:$A$61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feedin_heavytruck!$E$6:$E$61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1A-4734-84CC-2FDEDBF8AA76}"/>
            </c:ext>
          </c:extLst>
        </c:ser>
        <c:ser>
          <c:idx val="4"/>
          <c:order val="4"/>
          <c:tx>
            <c:strRef>
              <c:f>feedin_heavytruck!$F$4</c:f>
              <c:strCache>
                <c:ptCount val="1"/>
                <c:pt idx="0">
                  <c:v>LPG/CNG</c:v>
                </c:pt>
              </c:strCache>
            </c:strRef>
          </c:tx>
          <c:cat>
            <c:numRef>
              <c:f>feedin_heavytruck!$A$6:$A$61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feedin_heavytruck!$F$6:$F$61</c:f>
              <c:numCache>
                <c:formatCode>0.000%</c:formatCode>
                <c:ptCount val="56"/>
                <c:pt idx="0">
                  <c:v>1.02089269E-2</c:v>
                </c:pt>
                <c:pt idx="1">
                  <c:v>8.6512866000000004E-3</c:v>
                </c:pt>
                <c:pt idx="2">
                  <c:v>9.7776074000000008E-3</c:v>
                </c:pt>
                <c:pt idx="3">
                  <c:v>9.8228381E-3</c:v>
                </c:pt>
                <c:pt idx="4">
                  <c:v>6.8237206000000003E-3</c:v>
                </c:pt>
                <c:pt idx="5">
                  <c:v>8.5568537000000004E-3</c:v>
                </c:pt>
                <c:pt idx="6">
                  <c:v>8.4780810999999998E-3</c:v>
                </c:pt>
                <c:pt idx="7">
                  <c:v>8.3300278000000005E-3</c:v>
                </c:pt>
                <c:pt idx="8">
                  <c:v>1.00638668E-2</c:v>
                </c:pt>
                <c:pt idx="9">
                  <c:v>1.9665683400000002E-2</c:v>
                </c:pt>
                <c:pt idx="10">
                  <c:v>2.0781081999999999E-2</c:v>
                </c:pt>
                <c:pt idx="11">
                  <c:v>2.4349750999999999E-2</c:v>
                </c:pt>
                <c:pt idx="12">
                  <c:v>1.3062044700000001E-2</c:v>
                </c:pt>
                <c:pt idx="13">
                  <c:v>7.8985658E-3</c:v>
                </c:pt>
                <c:pt idx="14">
                  <c:v>1.39408365E-2</c:v>
                </c:pt>
                <c:pt idx="15">
                  <c:v>1.6715116299999999E-2</c:v>
                </c:pt>
                <c:pt idx="16">
                  <c:v>1.5182755399999999E-2</c:v>
                </c:pt>
                <c:pt idx="17">
                  <c:v>1.32874785E-2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1A-4734-84CC-2FDEDBF8AA76}"/>
            </c:ext>
          </c:extLst>
        </c:ser>
        <c:ser>
          <c:idx val="5"/>
          <c:order val="5"/>
          <c:tx>
            <c:strRef>
              <c:f>feedin_heavytruck!$G$4</c:f>
              <c:strCache>
                <c:ptCount val="1"/>
                <c:pt idx="0">
                  <c:v>Petrol plug-in</c:v>
                </c:pt>
              </c:strCache>
            </c:strRef>
          </c:tx>
          <c:cat>
            <c:numRef>
              <c:f>feedin_heavytruck!$A$6:$A$61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feedin_heavytruck!$G$6:$G$61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1A-4734-84CC-2FDEDBF8AA76}"/>
            </c:ext>
          </c:extLst>
        </c:ser>
        <c:ser>
          <c:idx val="6"/>
          <c:order val="6"/>
          <c:tx>
            <c:strRef>
              <c:f>feedin_heavytruck!$H$4</c:f>
              <c:strCache>
                <c:ptCount val="1"/>
                <c:pt idx="0">
                  <c:v>Diesel plug-in</c:v>
                </c:pt>
              </c:strCache>
            </c:strRef>
          </c:tx>
          <c:cat>
            <c:numRef>
              <c:f>feedin_heavytruck!$A$6:$A$61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feedin_heavytruck!$H$6:$H$61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1A-4734-84CC-2FDEDBF8AA76}"/>
            </c:ext>
          </c:extLst>
        </c:ser>
        <c:ser>
          <c:idx val="7"/>
          <c:order val="7"/>
          <c:tx>
            <c:strRef>
              <c:f>feedin_heavytruck!$I$4</c:f>
              <c:strCache>
                <c:ptCount val="1"/>
                <c:pt idx="0">
                  <c:v>Electric</c:v>
                </c:pt>
              </c:strCache>
            </c:strRef>
          </c:tx>
          <c:cat>
            <c:numRef>
              <c:f>feedin_heavytruck!$A$6:$A$61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feedin_heavytruck!$I$6:$I$61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2.0999999999999999E-3</c:v>
                </c:pt>
                <c:pt idx="19">
                  <c:v>3.4773698205284817E-3</c:v>
                </c:pt>
                <c:pt idx="20">
                  <c:v>6.10642117231732E-3</c:v>
                </c:pt>
                <c:pt idx="21">
                  <c:v>9.276838039321918E-3</c:v>
                </c:pt>
                <c:pt idx="22">
                  <c:v>1.4211236794690068E-2</c:v>
                </c:pt>
                <c:pt idx="23">
                  <c:v>2.2205808866372492E-2</c:v>
                </c:pt>
                <c:pt idx="24">
                  <c:v>3.4371563900850097E-2</c:v>
                </c:pt>
                <c:pt idx="25">
                  <c:v>4.8278672925637575E-2</c:v>
                </c:pt>
                <c:pt idx="26">
                  <c:v>6.2185781950425054E-2</c:v>
                </c:pt>
                <c:pt idx="27">
                  <c:v>7.6092890975212532E-2</c:v>
                </c:pt>
                <c:pt idx="28">
                  <c:v>0.09</c:v>
                </c:pt>
                <c:pt idx="29">
                  <c:v>0.17</c:v>
                </c:pt>
                <c:pt idx="30">
                  <c:v>0.11</c:v>
                </c:pt>
                <c:pt idx="31">
                  <c:v>0.12290863607655947</c:v>
                </c:pt>
                <c:pt idx="32">
                  <c:v>0.14191622352854924</c:v>
                </c:pt>
                <c:pt idx="33">
                  <c:v>0.16359045520219012</c:v>
                </c:pt>
                <c:pt idx="34">
                  <c:v>0.1872058707302317</c:v>
                </c:pt>
                <c:pt idx="35">
                  <c:v>0.21318393260935589</c:v>
                </c:pt>
                <c:pt idx="36">
                  <c:v>0.24210781004835202</c:v>
                </c:pt>
                <c:pt idx="37">
                  <c:v>0.27342045553671734</c:v>
                </c:pt>
                <c:pt idx="38">
                  <c:v>0.30697601676058817</c:v>
                </c:pt>
                <c:pt idx="39">
                  <c:v>0.34255284815578091</c:v>
                </c:pt>
                <c:pt idx="40">
                  <c:v>0.3798550406505915</c:v>
                </c:pt>
                <c:pt idx="41">
                  <c:v>0.40597613161952495</c:v>
                </c:pt>
                <c:pt idx="42">
                  <c:v>0.43269156713261031</c:v>
                </c:pt>
                <c:pt idx="43">
                  <c:v>0.45987316788562749</c:v>
                </c:pt>
                <c:pt idx="44">
                  <c:v>0.48738299467509455</c:v>
                </c:pt>
                <c:pt idx="45">
                  <c:v>0.51507574390429511</c:v>
                </c:pt>
                <c:pt idx="46">
                  <c:v>0.54009707184068034</c:v>
                </c:pt>
                <c:pt idx="47">
                  <c:v>0.56410084945180095</c:v>
                </c:pt>
                <c:pt idx="48">
                  <c:v>0.5914707521402498</c:v>
                </c:pt>
                <c:pt idx="49">
                  <c:v>0.61846033108953602</c:v>
                </c:pt>
                <c:pt idx="50">
                  <c:v>0.64492836205601534</c:v>
                </c:pt>
                <c:pt idx="51">
                  <c:v>0.67086293751584847</c:v>
                </c:pt>
                <c:pt idx="52">
                  <c:v>0.69601076768185022</c:v>
                </c:pt>
                <c:pt idx="53">
                  <c:v>0.72026133052904839</c:v>
                </c:pt>
                <c:pt idx="54">
                  <c:v>0.74351870709379897</c:v>
                </c:pt>
                <c:pt idx="55">
                  <c:v>0.76570269646493705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81A-4734-84CC-2FDEDBF8AA76}"/>
            </c:ext>
          </c:extLst>
        </c:ser>
        <c:ser>
          <c:idx val="8"/>
          <c:order val="8"/>
          <c:tx>
            <c:strRef>
              <c:f>feedin_heavytruck!$J$4</c:f>
              <c:strCache>
                <c:ptCount val="1"/>
                <c:pt idx="0">
                  <c:v>Hydrogen/other</c:v>
                </c:pt>
              </c:strCache>
            </c:strRef>
          </c:tx>
          <c:cat>
            <c:numRef>
              <c:f>feedin_heavytruck!$A$6:$A$61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feedin_heavytruck!$J$6:$J$61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1A-4734-84CC-2FDEDBF8A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68000"/>
        <c:axId val="208773888"/>
      </c:areaChart>
      <c:catAx>
        <c:axId val="20876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773888"/>
        <c:crosses val="autoZero"/>
        <c:auto val="1"/>
        <c:lblAlgn val="ctr"/>
        <c:lblOffset val="100"/>
        <c:noMultiLvlLbl val="0"/>
      </c:catAx>
      <c:valAx>
        <c:axId val="2087738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8768000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feedin_bus!$B$4</c:f>
              <c:strCache>
                <c:ptCount val="1"/>
                <c:pt idx="0">
                  <c:v>Petrol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feedin_bus!$B$6:$B$61</c:f>
              <c:numCache>
                <c:formatCode>0.000%</c:formatCode>
                <c:ptCount val="56"/>
                <c:pt idx="0">
                  <c:v>0</c:v>
                </c:pt>
                <c:pt idx="1">
                  <c:v>7.9365079000000005E-3</c:v>
                </c:pt>
                <c:pt idx="2">
                  <c:v>5.6074766000000003E-3</c:v>
                </c:pt>
                <c:pt idx="3">
                  <c:v>0</c:v>
                </c:pt>
                <c:pt idx="4">
                  <c:v>3.5211268000000001E-3</c:v>
                </c:pt>
                <c:pt idx="5">
                  <c:v>1.0460251E-2</c:v>
                </c:pt>
                <c:pt idx="6">
                  <c:v>1.95599022E-2</c:v>
                </c:pt>
                <c:pt idx="7">
                  <c:v>7.7399380999999996E-3</c:v>
                </c:pt>
                <c:pt idx="8">
                  <c:v>5.1880674000000003E-3</c:v>
                </c:pt>
                <c:pt idx="9">
                  <c:v>0</c:v>
                </c:pt>
                <c:pt idx="10">
                  <c:v>3.4129693000000002E-3</c:v>
                </c:pt>
                <c:pt idx="11">
                  <c:v>8.9285713999999999E-3</c:v>
                </c:pt>
                <c:pt idx="12">
                  <c:v>2.7472527000000002E-3</c:v>
                </c:pt>
                <c:pt idx="13">
                  <c:v>6.6815145000000001E-3</c:v>
                </c:pt>
                <c:pt idx="14">
                  <c:v>1.2224938899999999E-2</c:v>
                </c:pt>
                <c:pt idx="15">
                  <c:v>7.2463768E-3</c:v>
                </c:pt>
                <c:pt idx="16">
                  <c:v>0</c:v>
                </c:pt>
                <c:pt idx="17">
                  <c:v>5.8055151999999999E-3</c:v>
                </c:pt>
                <c:pt idx="18">
                  <c:v>3.8703434666666663E-3</c:v>
                </c:pt>
                <c:pt idx="19">
                  <c:v>1.9351717333333329E-3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1-411E-94AD-1F83BDD998B7}"/>
            </c:ext>
          </c:extLst>
        </c:ser>
        <c:ser>
          <c:idx val="1"/>
          <c:order val="1"/>
          <c:tx>
            <c:strRef>
              <c:f>feedin_bus!$C$4</c:f>
              <c:strCache>
                <c:ptCount val="1"/>
                <c:pt idx="0">
                  <c:v>Diesel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feedin_bus!$C$6:$C$61</c:f>
              <c:numCache>
                <c:formatCode>0.000%</c:formatCode>
                <c:ptCount val="56"/>
                <c:pt idx="0">
                  <c:v>0.9961832061</c:v>
                </c:pt>
                <c:pt idx="1">
                  <c:v>0.98677248679999996</c:v>
                </c:pt>
                <c:pt idx="2">
                  <c:v>0.99065420559999995</c:v>
                </c:pt>
                <c:pt idx="3">
                  <c:v>0.98852772470000005</c:v>
                </c:pt>
                <c:pt idx="4">
                  <c:v>0.99647887319999995</c:v>
                </c:pt>
                <c:pt idx="5">
                  <c:v>0.98535564850000001</c:v>
                </c:pt>
                <c:pt idx="6">
                  <c:v>0.97799510999999995</c:v>
                </c:pt>
                <c:pt idx="7">
                  <c:v>0.98452012379999998</c:v>
                </c:pt>
                <c:pt idx="8">
                  <c:v>0.95201037610000006</c:v>
                </c:pt>
                <c:pt idx="9">
                  <c:v>0.95053763440000005</c:v>
                </c:pt>
                <c:pt idx="10">
                  <c:v>0.99658703069999999</c:v>
                </c:pt>
                <c:pt idx="11">
                  <c:v>0.99107142859999997</c:v>
                </c:pt>
                <c:pt idx="12">
                  <c:v>0.99725274730000002</c:v>
                </c:pt>
                <c:pt idx="13">
                  <c:v>0.99331848550000001</c:v>
                </c:pt>
                <c:pt idx="14">
                  <c:v>0.98777506110000002</c:v>
                </c:pt>
                <c:pt idx="15">
                  <c:v>0.99275362320000005</c:v>
                </c:pt>
                <c:pt idx="16">
                  <c:v>1</c:v>
                </c:pt>
                <c:pt idx="17">
                  <c:v>0.99274310600000004</c:v>
                </c:pt>
                <c:pt idx="18">
                  <c:v>0.97542965653333324</c:v>
                </c:pt>
                <c:pt idx="19">
                  <c:v>0.97506482826666663</c:v>
                </c:pt>
                <c:pt idx="20">
                  <c:v>0.97499999999999998</c:v>
                </c:pt>
                <c:pt idx="21">
                  <c:v>0.96729872700626673</c:v>
                </c:pt>
                <c:pt idx="22">
                  <c:v>0.94844538489054742</c:v>
                </c:pt>
                <c:pt idx="23">
                  <c:v>0.92875630791243791</c:v>
                </c:pt>
                <c:pt idx="24">
                  <c:v>0.90906723093432851</c:v>
                </c:pt>
                <c:pt idx="25">
                  <c:v>0.889378153956219</c:v>
                </c:pt>
                <c:pt idx="26">
                  <c:v>0.86968907697810949</c:v>
                </c:pt>
                <c:pt idx="27">
                  <c:v>0.85</c:v>
                </c:pt>
                <c:pt idx="28">
                  <c:v>0.8</c:v>
                </c:pt>
                <c:pt idx="29">
                  <c:v>0.7</c:v>
                </c:pt>
                <c:pt idx="30">
                  <c:v>0.84099999999999997</c:v>
                </c:pt>
                <c:pt idx="31">
                  <c:v>0.81496846471399298</c:v>
                </c:pt>
                <c:pt idx="32">
                  <c:v>0.78706761518637414</c:v>
                </c:pt>
                <c:pt idx="33">
                  <c:v>0.75569203144684383</c:v>
                </c:pt>
                <c:pt idx="34">
                  <c:v>0.72239315006556359</c:v>
                </c:pt>
                <c:pt idx="35">
                  <c:v>0.68668092561437977</c:v>
                </c:pt>
                <c:pt idx="36">
                  <c:v>0.64785610324144005</c:v>
                </c:pt>
                <c:pt idx="37">
                  <c:v>0.60715103700774353</c:v>
                </c:pt>
                <c:pt idx="38">
                  <c:v>0.56504272878651407</c:v>
                </c:pt>
                <c:pt idx="39">
                  <c:v>0.52207327836229123</c:v>
                </c:pt>
                <c:pt idx="40">
                  <c:v>0.47882522639256542</c:v>
                </c:pt>
                <c:pt idx="41">
                  <c:v>0.44650013109420705</c:v>
                </c:pt>
                <c:pt idx="42">
                  <c:v>0.41455316887196891</c:v>
                </c:pt>
                <c:pt idx="43">
                  <c:v>0.38321279558806021</c:v>
                </c:pt>
                <c:pt idx="44">
                  <c:v>0.35269133273084685</c:v>
                </c:pt>
                <c:pt idx="45">
                  <c:v>0.32318051730577391</c:v>
                </c:pt>
                <c:pt idx="46">
                  <c:v>0.2980539968757332</c:v>
                </c:pt>
                <c:pt idx="47">
                  <c:v>0.27503983663605658</c:v>
                </c:pt>
                <c:pt idx="48">
                  <c:v>0.24912906092717602</c:v>
                </c:pt>
                <c:pt idx="49">
                  <c:v>0.22470231236126537</c:v>
                </c:pt>
                <c:pt idx="50">
                  <c:v>0.20182345029524817</c:v>
                </c:pt>
                <c:pt idx="51">
                  <c:v>0.18051097616842171</c:v>
                </c:pt>
                <c:pt idx="52">
                  <c:v>0.16079821487047286</c:v>
                </c:pt>
                <c:pt idx="53">
                  <c:v>0.1426733132216611</c:v>
                </c:pt>
                <c:pt idx="54">
                  <c:v>0.12610392652743707</c:v>
                </c:pt>
                <c:pt idx="55">
                  <c:v>0.11104025165618703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81-411E-94AD-1F83BDD998B7}"/>
            </c:ext>
          </c:extLst>
        </c:ser>
        <c:ser>
          <c:idx val="2"/>
          <c:order val="2"/>
          <c:tx>
            <c:strRef>
              <c:f>feedin_bus!$D$4</c:f>
              <c:strCache>
                <c:ptCount val="1"/>
                <c:pt idx="0">
                  <c:v>Petrol hybrid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feedin_bus!$D$6:$D$61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1.2970169000000001E-3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81-411E-94AD-1F83BDD998B7}"/>
            </c:ext>
          </c:extLst>
        </c:ser>
        <c:ser>
          <c:idx val="3"/>
          <c:order val="3"/>
          <c:tx>
            <c:strRef>
              <c:f>feedin_bus!$E$4</c:f>
              <c:strCache>
                <c:ptCount val="1"/>
                <c:pt idx="0">
                  <c:v>Diesel hybrid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feedin_bus!$E$6:$E$61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81-411E-94AD-1F83BDD998B7}"/>
            </c:ext>
          </c:extLst>
        </c:ser>
        <c:ser>
          <c:idx val="4"/>
          <c:order val="4"/>
          <c:tx>
            <c:strRef>
              <c:f>feedin_bus!$F$4</c:f>
              <c:strCache>
                <c:ptCount val="1"/>
                <c:pt idx="0">
                  <c:v>LPG/CNG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feedin_bus!$F$6:$F$61</c:f>
              <c:numCache>
                <c:formatCode>0.000%</c:formatCode>
                <c:ptCount val="56"/>
                <c:pt idx="0">
                  <c:v>3.8167939000000001E-3</c:v>
                </c:pt>
                <c:pt idx="1">
                  <c:v>2.6455025999999999E-3</c:v>
                </c:pt>
                <c:pt idx="2">
                  <c:v>3.7383178E-3</c:v>
                </c:pt>
                <c:pt idx="3">
                  <c:v>1.9120458999999999E-3</c:v>
                </c:pt>
                <c:pt idx="4">
                  <c:v>0</c:v>
                </c:pt>
                <c:pt idx="5">
                  <c:v>0</c:v>
                </c:pt>
                <c:pt idx="6">
                  <c:v>2.4449877999999999E-3</c:v>
                </c:pt>
                <c:pt idx="7">
                  <c:v>4.6439628E-3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81-411E-94AD-1F83BDD998B7}"/>
            </c:ext>
          </c:extLst>
        </c:ser>
        <c:ser>
          <c:idx val="5"/>
          <c:order val="5"/>
          <c:tx>
            <c:strRef>
              <c:f>feedin_bus!$G$4</c:f>
              <c:strCache>
                <c:ptCount val="1"/>
                <c:pt idx="0">
                  <c:v>Petrol plug-in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feedin_bus!$G$6:$G$61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81-411E-94AD-1F83BDD998B7}"/>
            </c:ext>
          </c:extLst>
        </c:ser>
        <c:ser>
          <c:idx val="6"/>
          <c:order val="6"/>
          <c:tx>
            <c:strRef>
              <c:f>feedin_bus!$H$4</c:f>
              <c:strCache>
                <c:ptCount val="1"/>
                <c:pt idx="0">
                  <c:v>Diesel plug-in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feedin_bus!$H$6:$H$61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81-411E-94AD-1F83BDD998B7}"/>
            </c:ext>
          </c:extLst>
        </c:ser>
        <c:ser>
          <c:idx val="7"/>
          <c:order val="7"/>
          <c:tx>
            <c:strRef>
              <c:f>feedin_bus!$I$4</c:f>
              <c:strCache>
                <c:ptCount val="1"/>
                <c:pt idx="0">
                  <c:v>Electric</c:v>
                </c:pt>
              </c:strCache>
            </c:strRef>
          </c:tx>
          <c:cat>
            <c:numRef>
              <c:f>feedin_bus!$A$6:$A$61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feedin_bus!$I$6:$I$61</c:f>
              <c:numCache>
                <c:formatCode>0.000%</c:formatCode>
                <c:ptCount val="56"/>
                <c:pt idx="0">
                  <c:v>0</c:v>
                </c:pt>
                <c:pt idx="1">
                  <c:v>2.6455025999999999E-3</c:v>
                </c:pt>
                <c:pt idx="2">
                  <c:v>0</c:v>
                </c:pt>
                <c:pt idx="3">
                  <c:v>9.5602294000000001E-3</c:v>
                </c:pt>
                <c:pt idx="4">
                  <c:v>0</c:v>
                </c:pt>
                <c:pt idx="5">
                  <c:v>4.1841003999999998E-3</c:v>
                </c:pt>
                <c:pt idx="6">
                  <c:v>0</c:v>
                </c:pt>
                <c:pt idx="7">
                  <c:v>3.0959752E-3</c:v>
                </c:pt>
                <c:pt idx="8">
                  <c:v>4.1504539600000001E-2</c:v>
                </c:pt>
                <c:pt idx="9">
                  <c:v>4.9462365600000002E-2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1.4513788E-3</c:v>
                </c:pt>
                <c:pt idx="18">
                  <c:v>2.07E-2</c:v>
                </c:pt>
                <c:pt idx="19">
                  <c:v>2.3E-2</c:v>
                </c:pt>
                <c:pt idx="20">
                  <c:v>2.5000000000000001E-2</c:v>
                </c:pt>
                <c:pt idx="21">
                  <c:v>3.2701272993733287E-2</c:v>
                </c:pt>
                <c:pt idx="22">
                  <c:v>5.155461510945257E-2</c:v>
                </c:pt>
                <c:pt idx="23">
                  <c:v>7.1243692087562052E-2</c:v>
                </c:pt>
                <c:pt idx="24">
                  <c:v>9.0932769065671534E-2</c:v>
                </c:pt>
                <c:pt idx="25">
                  <c:v>0.11062184604378102</c:v>
                </c:pt>
                <c:pt idx="26">
                  <c:v>0.13031092302189051</c:v>
                </c:pt>
                <c:pt idx="27">
                  <c:v>0.15</c:v>
                </c:pt>
                <c:pt idx="28">
                  <c:v>0.2</c:v>
                </c:pt>
                <c:pt idx="29">
                  <c:v>0.3</c:v>
                </c:pt>
                <c:pt idx="30">
                  <c:v>0.159</c:v>
                </c:pt>
                <c:pt idx="31">
                  <c:v>0.18503153528600702</c:v>
                </c:pt>
                <c:pt idx="32">
                  <c:v>0.21293238481362586</c:v>
                </c:pt>
                <c:pt idx="33">
                  <c:v>0.24430796855315617</c:v>
                </c:pt>
                <c:pt idx="34">
                  <c:v>0.27760684993443635</c:v>
                </c:pt>
                <c:pt idx="35">
                  <c:v>0.31331907438562018</c:v>
                </c:pt>
                <c:pt idx="36">
                  <c:v>0.35214389675855989</c:v>
                </c:pt>
                <c:pt idx="37">
                  <c:v>0.39284896299225641</c:v>
                </c:pt>
                <c:pt idx="38">
                  <c:v>0.43495727121348599</c:v>
                </c:pt>
                <c:pt idx="39">
                  <c:v>0.47792672163770872</c:v>
                </c:pt>
                <c:pt idx="40">
                  <c:v>0.52117477360743458</c:v>
                </c:pt>
                <c:pt idx="41">
                  <c:v>0.55349986890579295</c:v>
                </c:pt>
                <c:pt idx="42">
                  <c:v>0.58544683112803109</c:v>
                </c:pt>
                <c:pt idx="43">
                  <c:v>0.61678720441193979</c:v>
                </c:pt>
                <c:pt idx="44">
                  <c:v>0.64730866726915315</c:v>
                </c:pt>
                <c:pt idx="45">
                  <c:v>0.67681948269422609</c:v>
                </c:pt>
                <c:pt idx="46">
                  <c:v>0.7019460031242668</c:v>
                </c:pt>
                <c:pt idx="47">
                  <c:v>0.72496016336394342</c:v>
                </c:pt>
                <c:pt idx="48">
                  <c:v>0.75087093907282398</c:v>
                </c:pt>
                <c:pt idx="49">
                  <c:v>0.77529768763873463</c:v>
                </c:pt>
                <c:pt idx="50">
                  <c:v>0.79817654970475183</c:v>
                </c:pt>
                <c:pt idx="51">
                  <c:v>0.81948902383157829</c:v>
                </c:pt>
                <c:pt idx="52">
                  <c:v>0.83920178512952714</c:v>
                </c:pt>
                <c:pt idx="53">
                  <c:v>0.8573266867783389</c:v>
                </c:pt>
                <c:pt idx="54">
                  <c:v>0.87389607347256293</c:v>
                </c:pt>
                <c:pt idx="55">
                  <c:v>0.88895974834381297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81-411E-94AD-1F83BDD99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994304"/>
        <c:axId val="208995840"/>
      </c:areaChart>
      <c:catAx>
        <c:axId val="2089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995840"/>
        <c:crosses val="autoZero"/>
        <c:auto val="1"/>
        <c:lblAlgn val="ctr"/>
        <c:lblOffset val="100"/>
        <c:noMultiLvlLbl val="0"/>
      </c:catAx>
      <c:valAx>
        <c:axId val="208995840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8994304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LPV-New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Summary!$AC$4:$AC$5</c:f>
              <c:strCache>
                <c:ptCount val="2"/>
                <c:pt idx="0">
                  <c:v>LPV-New</c:v>
                </c:pt>
                <c:pt idx="1">
                  <c:v>Base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Summary!$AC$6:$AC$43</c:f>
              <c:numCache>
                <c:formatCode>0.00%</c:formatCode>
                <c:ptCount val="38"/>
                <c:pt idx="0">
                  <c:v>1.4114000000000002E-2</c:v>
                </c:pt>
                <c:pt idx="1">
                  <c:v>1.8168906228054938E-2</c:v>
                </c:pt>
                <c:pt idx="2">
                  <c:v>2.4064325405041439E-2</c:v>
                </c:pt>
                <c:pt idx="3">
                  <c:v>3.0735523208637851E-2</c:v>
                </c:pt>
                <c:pt idx="4">
                  <c:v>5.4465209703303111E-2</c:v>
                </c:pt>
                <c:pt idx="5">
                  <c:v>8.2411651612393597E-2</c:v>
                </c:pt>
                <c:pt idx="6">
                  <c:v>9.9123490450654675E-2</c:v>
                </c:pt>
                <c:pt idx="7">
                  <c:v>0.14277384313618419</c:v>
                </c:pt>
                <c:pt idx="8">
                  <c:v>0.22125065591301382</c:v>
                </c:pt>
                <c:pt idx="9">
                  <c:v>0.29575122500909723</c:v>
                </c:pt>
                <c:pt idx="10">
                  <c:v>0.38472687642449277</c:v>
                </c:pt>
                <c:pt idx="11">
                  <c:v>0.48139335429795793</c:v>
                </c:pt>
                <c:pt idx="12">
                  <c:v>0.57785682603783151</c:v>
                </c:pt>
                <c:pt idx="13">
                  <c:v>0.64090339317233747</c:v>
                </c:pt>
                <c:pt idx="14">
                  <c:v>0.67311359212968513</c:v>
                </c:pt>
                <c:pt idx="15">
                  <c:v>0.68825689732303663</c:v>
                </c:pt>
                <c:pt idx="16">
                  <c:v>0.697484536133119</c:v>
                </c:pt>
                <c:pt idx="17">
                  <c:v>0.70595770896159682</c:v>
                </c:pt>
                <c:pt idx="18">
                  <c:v>0.71417818867179572</c:v>
                </c:pt>
                <c:pt idx="19">
                  <c:v>0.71822955531359489</c:v>
                </c:pt>
                <c:pt idx="20">
                  <c:v>0.72200628453357207</c:v>
                </c:pt>
                <c:pt idx="21">
                  <c:v>0.72552722048888107</c:v>
                </c:pt>
                <c:pt idx="22">
                  <c:v>0.72881093411139564</c:v>
                </c:pt>
                <c:pt idx="23">
                  <c:v>0.72425368973956883</c:v>
                </c:pt>
                <c:pt idx="24">
                  <c:v>0.71967038633159519</c:v>
                </c:pt>
                <c:pt idx="25">
                  <c:v>0.7150772816103681</c:v>
                </c:pt>
                <c:pt idx="26">
                  <c:v>0.71049212403572759</c:v>
                </c:pt>
                <c:pt idx="27">
                  <c:v>0.70593435267172733</c:v>
                </c:pt>
                <c:pt idx="28">
                  <c:v>0.69755618594273083</c:v>
                </c:pt>
                <c:pt idx="29">
                  <c:v>0.68799381324347653</c:v>
                </c:pt>
                <c:pt idx="30">
                  <c:v>0.68369899865443884</c:v>
                </c:pt>
                <c:pt idx="31">
                  <c:v>0.67953785611281192</c:v>
                </c:pt>
                <c:pt idx="32">
                  <c:v>0.67554290538608275</c:v>
                </c:pt>
                <c:pt idx="33">
                  <c:v>0.67229516843393666</c:v>
                </c:pt>
                <c:pt idx="34">
                  <c:v>0.66928935514047816</c:v>
                </c:pt>
                <c:pt idx="35">
                  <c:v>0.66657013933966291</c:v>
                </c:pt>
                <c:pt idx="36">
                  <c:v>0.66418755050838296</c:v>
                </c:pt>
                <c:pt idx="37">
                  <c:v>0.66219754592290792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9-43DF-82FF-0B708DE990C0}"/>
            </c:ext>
          </c:extLst>
        </c:ser>
        <c:ser>
          <c:idx val="1"/>
          <c:order val="1"/>
          <c:tx>
            <c:strRef>
              <c:f>Summary!$AD$4:$AD$5</c:f>
              <c:strCache>
                <c:ptCount val="2"/>
                <c:pt idx="0">
                  <c:v>LPV-New</c:v>
                </c:pt>
                <c:pt idx="1">
                  <c:v>Slow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Summary!$AD$6:$AD$43</c:f>
              <c:numCache>
                <c:formatCode>0.00%</c:formatCode>
                <c:ptCount val="38"/>
                <c:pt idx="0">
                  <c:v>0.01</c:v>
                </c:pt>
                <c:pt idx="1">
                  <c:v>1.0059844794391364E-2</c:v>
                </c:pt>
                <c:pt idx="2">
                  <c:v>1.1371744367549804E-2</c:v>
                </c:pt>
                <c:pt idx="3">
                  <c:v>1.203369544428355E-2</c:v>
                </c:pt>
                <c:pt idx="4">
                  <c:v>1.2927070125042706E-2</c:v>
                </c:pt>
                <c:pt idx="5">
                  <c:v>1.688189830325891E-2</c:v>
                </c:pt>
                <c:pt idx="6">
                  <c:v>2.2818482339302174E-2</c:v>
                </c:pt>
                <c:pt idx="7">
                  <c:v>3.1738789005542334E-2</c:v>
                </c:pt>
                <c:pt idx="8">
                  <c:v>4.5158153620370796E-2</c:v>
                </c:pt>
                <c:pt idx="9">
                  <c:v>6.5062982163734823E-2</c:v>
                </c:pt>
                <c:pt idx="10">
                  <c:v>9.3684889526667536E-2</c:v>
                </c:pt>
                <c:pt idx="11">
                  <c:v>0.13149924020460219</c:v>
                </c:pt>
                <c:pt idx="12">
                  <c:v>0.17943606371263451</c:v>
                </c:pt>
                <c:pt idx="13">
                  <c:v>0.2180725114962529</c:v>
                </c:pt>
                <c:pt idx="14">
                  <c:v>0.23174261820214914</c:v>
                </c:pt>
                <c:pt idx="15">
                  <c:v>0.24061990771188557</c:v>
                </c:pt>
                <c:pt idx="16">
                  <c:v>0.24973892792809774</c:v>
                </c:pt>
                <c:pt idx="17">
                  <c:v>0.25906808345726851</c:v>
                </c:pt>
                <c:pt idx="18">
                  <c:v>0.26857280582713927</c:v>
                </c:pt>
                <c:pt idx="19">
                  <c:v>0.27821630467016789</c:v>
                </c:pt>
                <c:pt idx="20">
                  <c:v>0.28796044846237373</c:v>
                </c:pt>
                <c:pt idx="21">
                  <c:v>0.29776674775854933</c:v>
                </c:pt>
                <c:pt idx="22">
                  <c:v>0.30759739277146181</c:v>
                </c:pt>
                <c:pt idx="23">
                  <c:v>0.3181467173815416</c:v>
                </c:pt>
                <c:pt idx="24">
                  <c:v>0.32867402820013647</c:v>
                </c:pt>
                <c:pt idx="25">
                  <c:v>0.33914672549441677</c:v>
                </c:pt>
                <c:pt idx="26">
                  <c:v>0.34953693308808592</c:v>
                </c:pt>
                <c:pt idx="27">
                  <c:v>0.35982211582394402</c:v>
                </c:pt>
                <c:pt idx="28">
                  <c:v>0.36998543434132986</c:v>
                </c:pt>
                <c:pt idx="29">
                  <c:v>0.38001584170986069</c:v>
                </c:pt>
                <c:pt idx="30">
                  <c:v>0.38990793986697575</c:v>
                </c:pt>
                <c:pt idx="31">
                  <c:v>0.39966163441995101</c:v>
                </c:pt>
                <c:pt idx="32">
                  <c:v>0.39917771414851211</c:v>
                </c:pt>
                <c:pt idx="33">
                  <c:v>0.39834990346520599</c:v>
                </c:pt>
                <c:pt idx="34">
                  <c:v>0.39759000092892188</c:v>
                </c:pt>
                <c:pt idx="35">
                  <c:v>0.39693890537127791</c:v>
                </c:pt>
                <c:pt idx="36">
                  <c:v>0.39644295835413024</c:v>
                </c:pt>
                <c:pt idx="37">
                  <c:v>0.39615387816211167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9-43DF-82FF-0B708DE990C0}"/>
            </c:ext>
          </c:extLst>
        </c:ser>
        <c:ser>
          <c:idx val="2"/>
          <c:order val="2"/>
          <c:tx>
            <c:strRef>
              <c:f>Summary!$AE$4:$AE$5</c:f>
              <c:strCache>
                <c:ptCount val="2"/>
                <c:pt idx="0">
                  <c:v>LPV-New</c:v>
                </c:pt>
                <c:pt idx="1">
                  <c:v> Fast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Summary!$AE$6:$AE$43</c:f>
              <c:numCache>
                <c:formatCode>0.00%</c:formatCode>
                <c:ptCount val="38"/>
                <c:pt idx="0">
                  <c:v>1.4499999999999999E-2</c:v>
                </c:pt>
                <c:pt idx="1">
                  <c:v>2.2499999999999999E-2</c:v>
                </c:pt>
                <c:pt idx="2">
                  <c:v>3.0393264698694418E-2</c:v>
                </c:pt>
                <c:pt idx="3">
                  <c:v>4.680351901398664E-2</c:v>
                </c:pt>
                <c:pt idx="4">
                  <c:v>8.0586916728625835E-2</c:v>
                </c:pt>
                <c:pt idx="5">
                  <c:v>0.17977642207766167</c:v>
                </c:pt>
                <c:pt idx="6">
                  <c:v>0.26541813595403801</c:v>
                </c:pt>
                <c:pt idx="7">
                  <c:v>0.34961199654023378</c:v>
                </c:pt>
                <c:pt idx="8">
                  <c:v>0.44541613147532932</c:v>
                </c:pt>
                <c:pt idx="9">
                  <c:v>0.49260659681957003</c:v>
                </c:pt>
                <c:pt idx="10">
                  <c:v>0.51254547875908918</c:v>
                </c:pt>
                <c:pt idx="11">
                  <c:v>0.53252063589560972</c:v>
                </c:pt>
                <c:pt idx="12">
                  <c:v>0.55248981311051848</c:v>
                </c:pt>
                <c:pt idx="13">
                  <c:v>0.57294189906571702</c:v>
                </c:pt>
                <c:pt idx="14">
                  <c:v>0.59337251899821486</c:v>
                </c:pt>
                <c:pt idx="15">
                  <c:v>0.61374984327291093</c:v>
                </c:pt>
                <c:pt idx="16">
                  <c:v>0.63404111958211717</c:v>
                </c:pt>
                <c:pt idx="17">
                  <c:v>0.65421031621735792</c:v>
                </c:pt>
                <c:pt idx="18">
                  <c:v>0.67421626389648104</c:v>
                </c:pt>
                <c:pt idx="19">
                  <c:v>0.69401143406607579</c:v>
                </c:pt>
                <c:pt idx="20">
                  <c:v>0.71354143328557995</c:v>
                </c:pt>
                <c:pt idx="21">
                  <c:v>0.73274524082922821</c:v>
                </c:pt>
                <c:pt idx="22">
                  <c:v>0.7515561639771422</c:v>
                </c:pt>
                <c:pt idx="23">
                  <c:v>0.77050402252257844</c:v>
                </c:pt>
                <c:pt idx="24">
                  <c:v>0.78886595287578731</c:v>
                </c:pt>
                <c:pt idx="25">
                  <c:v>0.80656221397508887</c:v>
                </c:pt>
                <c:pt idx="26">
                  <c:v>0.82351792327041129</c:v>
                </c:pt>
                <c:pt idx="27">
                  <c:v>0.83966592619772529</c:v>
                </c:pt>
                <c:pt idx="28">
                  <c:v>0.85494932196421358</c:v>
                </c:pt>
                <c:pt idx="29">
                  <c:v>0.86932345861778448</c:v>
                </c:pt>
                <c:pt idx="30">
                  <c:v>0.88275726677590627</c:v>
                </c:pt>
                <c:pt idx="31">
                  <c:v>0.89523386723397103</c:v>
                </c:pt>
                <c:pt idx="32">
                  <c:v>0.90675046360120404</c:v>
                </c:pt>
                <c:pt idx="33">
                  <c:v>0.917606903633436</c:v>
                </c:pt>
                <c:pt idx="34">
                  <c:v>0.92747852702132882</c:v>
                </c:pt>
                <c:pt idx="35">
                  <c:v>0.93640311154684908</c:v>
                </c:pt>
                <c:pt idx="36">
                  <c:v>0.94442760034313522</c:v>
                </c:pt>
                <c:pt idx="37">
                  <c:v>0.95160576874248981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79-43DF-82FF-0B708DE99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379712"/>
        <c:axId val="2116399264"/>
      </c:lineChart>
      <c:catAx>
        <c:axId val="21163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6399264"/>
        <c:crosses val="autoZero"/>
        <c:auto val="1"/>
        <c:lblAlgn val="ctr"/>
        <c:lblOffset val="100"/>
        <c:noMultiLvlLbl val="0"/>
      </c:catAx>
      <c:valAx>
        <c:axId val="211639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6379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LPV-Used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Summary!$AG$4:$AG$5</c:f>
              <c:strCache>
                <c:ptCount val="2"/>
                <c:pt idx="0">
                  <c:v>LPV-Used</c:v>
                </c:pt>
                <c:pt idx="1">
                  <c:v>Base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Summary!$AG$6:$AG$43</c:f>
              <c:numCache>
                <c:formatCode>0.00%</c:formatCode>
                <c:ptCount val="38"/>
                <c:pt idx="0">
                  <c:v>2.6938E-2</c:v>
                </c:pt>
                <c:pt idx="1">
                  <c:v>3.4619999999999998E-2</c:v>
                </c:pt>
                <c:pt idx="2">
                  <c:v>4.8224999999999997E-2</c:v>
                </c:pt>
                <c:pt idx="3">
                  <c:v>6.7500000000000004E-2</c:v>
                </c:pt>
                <c:pt idx="4">
                  <c:v>7.7361421632873351E-2</c:v>
                </c:pt>
                <c:pt idx="5">
                  <c:v>7.7194068873031763E-2</c:v>
                </c:pt>
                <c:pt idx="6">
                  <c:v>7.6486415705630278E-2</c:v>
                </c:pt>
                <c:pt idx="7">
                  <c:v>7.9493593411152419E-2</c:v>
                </c:pt>
                <c:pt idx="8">
                  <c:v>9.4798614179752314E-2</c:v>
                </c:pt>
                <c:pt idx="9">
                  <c:v>0.12331014900712194</c:v>
                </c:pt>
                <c:pt idx="10">
                  <c:v>0.16173625572940964</c:v>
                </c:pt>
                <c:pt idx="11">
                  <c:v>0.2140466320335101</c:v>
                </c:pt>
                <c:pt idx="12">
                  <c:v>0.28540509122513652</c:v>
                </c:pt>
                <c:pt idx="13">
                  <c:v>0.37925673294211765</c:v>
                </c:pt>
                <c:pt idx="14">
                  <c:v>0.50139870930181196</c:v>
                </c:pt>
                <c:pt idx="15">
                  <c:v>0.6581076808166213</c:v>
                </c:pt>
                <c:pt idx="16">
                  <c:v>0.85539269195658318</c:v>
                </c:pt>
                <c:pt idx="17">
                  <c:v>0.93787258839721366</c:v>
                </c:pt>
                <c:pt idx="18">
                  <c:v>0.95251109074994156</c:v>
                </c:pt>
                <c:pt idx="19">
                  <c:v>0.96378262355352773</c:v>
                </c:pt>
                <c:pt idx="20">
                  <c:v>0.9723801924428902</c:v>
                </c:pt>
                <c:pt idx="21">
                  <c:v>0.97836974440632352</c:v>
                </c:pt>
                <c:pt idx="22">
                  <c:v>0.98076104403519127</c:v>
                </c:pt>
                <c:pt idx="23">
                  <c:v>0.98141513218925092</c:v>
                </c:pt>
                <c:pt idx="24">
                  <c:v>0.98184790818564516</c:v>
                </c:pt>
                <c:pt idx="25">
                  <c:v>0.98152472237806021</c:v>
                </c:pt>
                <c:pt idx="26">
                  <c:v>0.98092111912238766</c:v>
                </c:pt>
                <c:pt idx="27">
                  <c:v>0.98029738295678293</c:v>
                </c:pt>
                <c:pt idx="28">
                  <c:v>0.97902047316639251</c:v>
                </c:pt>
                <c:pt idx="29">
                  <c:v>0.97743517523598178</c:v>
                </c:pt>
                <c:pt idx="30">
                  <c:v>0.97665285618848563</c:v>
                </c:pt>
                <c:pt idx="31">
                  <c:v>0.9759059368227847</c:v>
                </c:pt>
                <c:pt idx="32">
                  <c:v>0.97512055480920123</c:v>
                </c:pt>
                <c:pt idx="33">
                  <c:v>0.97429610229821662</c:v>
                </c:pt>
                <c:pt idx="34">
                  <c:v>0.97343196663275999</c:v>
                </c:pt>
                <c:pt idx="35">
                  <c:v>0.97252753146036774</c:v>
                </c:pt>
                <c:pt idx="36">
                  <c:v>0.97158217842564909</c:v>
                </c:pt>
                <c:pt idx="37">
                  <c:v>0.97057999430457453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9-4654-B47A-58D296DD15C6}"/>
            </c:ext>
          </c:extLst>
        </c:ser>
        <c:ser>
          <c:idx val="1"/>
          <c:order val="1"/>
          <c:tx>
            <c:strRef>
              <c:f>Summary!$AH$4:$AH$5</c:f>
              <c:strCache>
                <c:ptCount val="2"/>
                <c:pt idx="0">
                  <c:v>LPV-Used</c:v>
                </c:pt>
                <c:pt idx="1">
                  <c:v>Slow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Summary!$AH$6:$AH$43</c:f>
              <c:numCache>
                <c:formatCode>0.00%</c:formatCode>
                <c:ptCount val="38"/>
                <c:pt idx="0">
                  <c:v>1.8200000000000001E-2</c:v>
                </c:pt>
                <c:pt idx="1">
                  <c:v>1.8720262893375368E-2</c:v>
                </c:pt>
                <c:pt idx="2">
                  <c:v>2.3124059956371092E-2</c:v>
                </c:pt>
                <c:pt idx="3">
                  <c:v>2.7834289731463142E-2</c:v>
                </c:pt>
                <c:pt idx="4">
                  <c:v>3.2887957906908662E-2</c:v>
                </c:pt>
                <c:pt idx="5">
                  <c:v>3.9393939393939398E-2</c:v>
                </c:pt>
                <c:pt idx="6">
                  <c:v>3.9393939393939398E-2</c:v>
                </c:pt>
                <c:pt idx="7">
                  <c:v>3.9393939393939398E-2</c:v>
                </c:pt>
                <c:pt idx="8">
                  <c:v>3.9393939393939398E-2</c:v>
                </c:pt>
                <c:pt idx="9">
                  <c:v>3.9393939393939398E-2</c:v>
                </c:pt>
                <c:pt idx="10">
                  <c:v>4.930196025940288E-2</c:v>
                </c:pt>
                <c:pt idx="11">
                  <c:v>6.4771918491474262E-2</c:v>
                </c:pt>
                <c:pt idx="12">
                  <c:v>8.5081763946325092E-2</c:v>
                </c:pt>
                <c:pt idx="13">
                  <c:v>0.11157886157943156</c:v>
                </c:pt>
                <c:pt idx="14">
                  <c:v>0.14582853596883041</c:v>
                </c:pt>
                <c:pt idx="15">
                  <c:v>0.18952305239379988</c:v>
                </c:pt>
                <c:pt idx="16">
                  <c:v>0.24428121922632517</c:v>
                </c:pt>
                <c:pt idx="17">
                  <c:v>0.31130300732330629</c:v>
                </c:pt>
                <c:pt idx="18">
                  <c:v>0.39087986771748462</c:v>
                </c:pt>
                <c:pt idx="19">
                  <c:v>0.48184596982173361</c:v>
                </c:pt>
                <c:pt idx="20">
                  <c:v>0.53819297876476813</c:v>
                </c:pt>
                <c:pt idx="21">
                  <c:v>0.56066141592729557</c:v>
                </c:pt>
                <c:pt idx="22">
                  <c:v>0.5822780471557224</c:v>
                </c:pt>
                <c:pt idx="23">
                  <c:v>0.60334782049529978</c:v>
                </c:pt>
                <c:pt idx="24">
                  <c:v>0.62328465943176603</c:v>
                </c:pt>
                <c:pt idx="25">
                  <c:v>0.64202636259618784</c:v>
                </c:pt>
                <c:pt idx="26">
                  <c:v>0.65955218262510862</c:v>
                </c:pt>
                <c:pt idx="27">
                  <c:v>0.67587756388825093</c:v>
                </c:pt>
                <c:pt idx="28">
                  <c:v>0.69104736609768769</c:v>
                </c:pt>
                <c:pt idx="29">
                  <c:v>0.70512843144325299</c:v>
                </c:pt>
                <c:pt idx="30">
                  <c:v>0.71820222244493526</c:v>
                </c:pt>
                <c:pt idx="31">
                  <c:v>0.73074659074392312</c:v>
                </c:pt>
                <c:pt idx="32">
                  <c:v>0.74244792338232835</c:v>
                </c:pt>
                <c:pt idx="33">
                  <c:v>0.7536813048051515</c:v>
                </c:pt>
                <c:pt idx="34">
                  <c:v>0.76423833516189421</c:v>
                </c:pt>
                <c:pt idx="35">
                  <c:v>0.77419883526437328</c:v>
                </c:pt>
                <c:pt idx="36">
                  <c:v>0.78363175818295761</c:v>
                </c:pt>
                <c:pt idx="37">
                  <c:v>0.79259485437199495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9-4654-B47A-58D296DD15C6}"/>
            </c:ext>
          </c:extLst>
        </c:ser>
        <c:ser>
          <c:idx val="2"/>
          <c:order val="2"/>
          <c:tx>
            <c:strRef>
              <c:f>Summary!$AI$4:$AI$5</c:f>
              <c:strCache>
                <c:ptCount val="2"/>
                <c:pt idx="0">
                  <c:v>LPV-Used</c:v>
                </c:pt>
                <c:pt idx="1">
                  <c:v> Fast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Summary!$AI$6:$AI$43</c:f>
              <c:numCache>
                <c:formatCode>0.00%</c:formatCode>
                <c:ptCount val="38"/>
                <c:pt idx="0">
                  <c:v>2.8500000000000001E-2</c:v>
                </c:pt>
                <c:pt idx="1">
                  <c:v>4.1000000000000002E-2</c:v>
                </c:pt>
                <c:pt idx="2">
                  <c:v>5.1220000000000002E-2</c:v>
                </c:pt>
                <c:pt idx="3">
                  <c:v>0.10779999999999999</c:v>
                </c:pt>
                <c:pt idx="4">
                  <c:v>0.16924891849616105</c:v>
                </c:pt>
                <c:pt idx="5">
                  <c:v>0.21973185159399541</c:v>
                </c:pt>
                <c:pt idx="6">
                  <c:v>0.28840541614668103</c:v>
                </c:pt>
                <c:pt idx="7">
                  <c:v>0.38169499265247264</c:v>
                </c:pt>
                <c:pt idx="8">
                  <c:v>0.5081856244724533</c:v>
                </c:pt>
                <c:pt idx="9">
                  <c:v>0.67925483343667103</c:v>
                </c:pt>
                <c:pt idx="10">
                  <c:v>0.90981147377039706</c:v>
                </c:pt>
                <c:pt idx="11">
                  <c:v>0.93190350943969191</c:v>
                </c:pt>
                <c:pt idx="12">
                  <c:v>0.94442936370649033</c:v>
                </c:pt>
                <c:pt idx="13">
                  <c:v>0.95230369449838825</c:v>
                </c:pt>
                <c:pt idx="14">
                  <c:v>0.95906482781915026</c:v>
                </c:pt>
                <c:pt idx="15">
                  <c:v>0.96484150373628319</c:v>
                </c:pt>
                <c:pt idx="16">
                  <c:v>0.96976094029337667</c:v>
                </c:pt>
                <c:pt idx="17">
                  <c:v>0.97370930065779149</c:v>
                </c:pt>
                <c:pt idx="18">
                  <c:v>0.97708861028504879</c:v>
                </c:pt>
                <c:pt idx="19">
                  <c:v>0.97998418247133501</c:v>
                </c:pt>
                <c:pt idx="20">
                  <c:v>0.98247012172619719</c:v>
                </c:pt>
                <c:pt idx="21">
                  <c:v>0.98480790460212075</c:v>
                </c:pt>
                <c:pt idx="22">
                  <c:v>0.98680629415591148</c:v>
                </c:pt>
                <c:pt idx="23">
                  <c:v>0.98851912222255134</c:v>
                </c:pt>
                <c:pt idx="24">
                  <c:v>0.98999129278396847</c:v>
                </c:pt>
                <c:pt idx="25">
                  <c:v>0.99126015139367485</c:v>
                </c:pt>
                <c:pt idx="26">
                  <c:v>0.9923567266372969</c:v>
                </c:pt>
                <c:pt idx="27">
                  <c:v>0.99331201340035169</c:v>
                </c:pt>
                <c:pt idx="28">
                  <c:v>0.99414090749598361</c:v>
                </c:pt>
                <c:pt idx="29">
                  <c:v>0.99486163918839876</c:v>
                </c:pt>
                <c:pt idx="30">
                  <c:v>0.99548949272955622</c:v>
                </c:pt>
                <c:pt idx="31">
                  <c:v>0.99605147437449959</c:v>
                </c:pt>
                <c:pt idx="32">
                  <c:v>0.99654089365081788</c:v>
                </c:pt>
                <c:pt idx="33">
                  <c:v>0.99696763198073779</c:v>
                </c:pt>
                <c:pt idx="34">
                  <c:v>0.99734010844209475</c:v>
                </c:pt>
                <c:pt idx="35">
                  <c:v>0.99766552435267963</c:v>
                </c:pt>
                <c:pt idx="36">
                  <c:v>0.99795006144952669</c:v>
                </c:pt>
                <c:pt idx="37">
                  <c:v>0.99819832848582801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9-4654-B47A-58D296DD1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610304"/>
        <c:axId val="2116616960"/>
      </c:lineChart>
      <c:catAx>
        <c:axId val="21166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6616960"/>
        <c:crosses val="autoZero"/>
        <c:auto val="1"/>
        <c:lblAlgn val="ctr"/>
        <c:lblOffset val="100"/>
        <c:noMultiLvlLbl val="0"/>
      </c:catAx>
      <c:valAx>
        <c:axId val="21166169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661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LCV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Summary!$AK$4:$AK$5</c:f>
              <c:strCache>
                <c:ptCount val="2"/>
                <c:pt idx="0">
                  <c:v>LCV</c:v>
                </c:pt>
                <c:pt idx="1">
                  <c:v>Base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Summary!$AK$6:$AK$43</c:f>
              <c:numCache>
                <c:formatCode>0.00%</c:formatCode>
                <c:ptCount val="38"/>
                <c:pt idx="0">
                  <c:v>2.4499999999999999E-3</c:v>
                </c:pt>
                <c:pt idx="1">
                  <c:v>8.5494874732944832E-3</c:v>
                </c:pt>
                <c:pt idx="2">
                  <c:v>1.1589290507641004E-2</c:v>
                </c:pt>
                <c:pt idx="3">
                  <c:v>1.4352891440367742E-2</c:v>
                </c:pt>
                <c:pt idx="4">
                  <c:v>1.760300898841928E-2</c:v>
                </c:pt>
                <c:pt idx="5">
                  <c:v>2.7528949548645678E-2</c:v>
                </c:pt>
                <c:pt idx="6">
                  <c:v>4.0862178690534774E-2</c:v>
                </c:pt>
                <c:pt idx="7">
                  <c:v>6.0877503587726277E-2</c:v>
                </c:pt>
                <c:pt idx="8">
                  <c:v>9.0019636502263245E-2</c:v>
                </c:pt>
                <c:pt idx="9">
                  <c:v>0.11240616743089824</c:v>
                </c:pt>
                <c:pt idx="10">
                  <c:v>0.14070740260861744</c:v>
                </c:pt>
                <c:pt idx="11">
                  <c:v>0.17523114634979686</c:v>
                </c:pt>
                <c:pt idx="12">
                  <c:v>0.21310704923986731</c:v>
                </c:pt>
                <c:pt idx="13">
                  <c:v>0.25664806288722647</c:v>
                </c:pt>
                <c:pt idx="14">
                  <c:v>0.29993127468162345</c:v>
                </c:pt>
                <c:pt idx="15">
                  <c:v>0.34785372378032337</c:v>
                </c:pt>
                <c:pt idx="16">
                  <c:v>0.39750971561226017</c:v>
                </c:pt>
                <c:pt idx="17">
                  <c:v>0.44942155883387647</c:v>
                </c:pt>
                <c:pt idx="18">
                  <c:v>0.50443735314339955</c:v>
                </c:pt>
                <c:pt idx="19">
                  <c:v>0.5602453407306629</c:v>
                </c:pt>
                <c:pt idx="20">
                  <c:v>0.61569379930169676</c:v>
                </c:pt>
                <c:pt idx="21">
                  <c:v>0.66983175551349949</c:v>
                </c:pt>
                <c:pt idx="22">
                  <c:v>0.72117461870376742</c:v>
                </c:pt>
                <c:pt idx="23">
                  <c:v>0.7583198244042938</c:v>
                </c:pt>
                <c:pt idx="24">
                  <c:v>0.79276813942302393</c:v>
                </c:pt>
                <c:pt idx="25">
                  <c:v>0.82420042180479514</c:v>
                </c:pt>
                <c:pt idx="26">
                  <c:v>0.82835164151287644</c:v>
                </c:pt>
                <c:pt idx="27">
                  <c:v>0.82770737166599972</c:v>
                </c:pt>
                <c:pt idx="28">
                  <c:v>0.82300125399431467</c:v>
                </c:pt>
                <c:pt idx="29">
                  <c:v>0.81677499737368275</c:v>
                </c:pt>
                <c:pt idx="30">
                  <c:v>0.81566754940961828</c:v>
                </c:pt>
                <c:pt idx="31">
                  <c:v>0.81439084962074715</c:v>
                </c:pt>
                <c:pt idx="32">
                  <c:v>0.81295944464436409</c:v>
                </c:pt>
                <c:pt idx="33">
                  <c:v>0.81164806489606267</c:v>
                </c:pt>
                <c:pt idx="34">
                  <c:v>0.80955279565330307</c:v>
                </c:pt>
                <c:pt idx="35">
                  <c:v>0.80721097460010505</c:v>
                </c:pt>
                <c:pt idx="36">
                  <c:v>0.8048040901185235</c:v>
                </c:pt>
                <c:pt idx="37">
                  <c:v>0.80232892653202104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E-4EAC-93B1-B4530C98D95C}"/>
            </c:ext>
          </c:extLst>
        </c:ser>
        <c:ser>
          <c:idx val="1"/>
          <c:order val="1"/>
          <c:tx>
            <c:strRef>
              <c:f>Summary!$AL$4:$AL$5</c:f>
              <c:strCache>
                <c:ptCount val="2"/>
                <c:pt idx="0">
                  <c:v>LCV</c:v>
                </c:pt>
                <c:pt idx="1">
                  <c:v>Slow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Summary!$AL$6:$AL$43</c:f>
              <c:numCache>
                <c:formatCode>0.00%</c:formatCode>
                <c:ptCount val="38"/>
                <c:pt idx="0">
                  <c:v>2.3999999999999998E-3</c:v>
                </c:pt>
                <c:pt idx="1">
                  <c:v>6.8804760143161107E-3</c:v>
                </c:pt>
                <c:pt idx="2">
                  <c:v>7.6119395813715124E-3</c:v>
                </c:pt>
                <c:pt idx="3">
                  <c:v>7.8724452477011032E-3</c:v>
                </c:pt>
                <c:pt idx="4">
                  <c:v>8.4321022533428783E-3</c:v>
                </c:pt>
                <c:pt idx="5">
                  <c:v>1.0722904268091115E-2</c:v>
                </c:pt>
                <c:pt idx="6">
                  <c:v>1.3416447633756273E-2</c:v>
                </c:pt>
                <c:pt idx="7">
                  <c:v>1.6938797294607004E-2</c:v>
                </c:pt>
                <c:pt idx="8">
                  <c:v>2.1994135079539463E-2</c:v>
                </c:pt>
                <c:pt idx="9">
                  <c:v>2.82935583622792E-2</c:v>
                </c:pt>
                <c:pt idx="10">
                  <c:v>3.6502556792143898E-2</c:v>
                </c:pt>
                <c:pt idx="11">
                  <c:v>4.7100492647716007E-2</c:v>
                </c:pt>
                <c:pt idx="12">
                  <c:v>6.0628276753824012E-2</c:v>
                </c:pt>
                <c:pt idx="13">
                  <c:v>7.7785128780944512E-2</c:v>
                </c:pt>
                <c:pt idx="14">
                  <c:v>9.3389596252566834E-2</c:v>
                </c:pt>
                <c:pt idx="15">
                  <c:v>0.10848401229115559</c:v>
                </c:pt>
                <c:pt idx="16">
                  <c:v>0.12545791443345894</c:v>
                </c:pt>
                <c:pt idx="17">
                  <c:v>0.14432311176972207</c:v>
                </c:pt>
                <c:pt idx="18">
                  <c:v>0.16504923522496787</c:v>
                </c:pt>
                <c:pt idx="19">
                  <c:v>0.18756245167500787</c:v>
                </c:pt>
                <c:pt idx="20">
                  <c:v>0.21173439473229239</c:v>
                </c:pt>
                <c:pt idx="21">
                  <c:v>0.23742003334411252</c:v>
                </c:pt>
                <c:pt idx="22">
                  <c:v>0.26105866484789469</c:v>
                </c:pt>
                <c:pt idx="23">
                  <c:v>0.28445836899376387</c:v>
                </c:pt>
                <c:pt idx="24">
                  <c:v>0.30839718477118089</c:v>
                </c:pt>
                <c:pt idx="25">
                  <c:v>0.33280476333699083</c:v>
                </c:pt>
                <c:pt idx="26">
                  <c:v>0.33414715323603716</c:v>
                </c:pt>
                <c:pt idx="27">
                  <c:v>0.33541705944850397</c:v>
                </c:pt>
                <c:pt idx="28">
                  <c:v>0.33661222547097869</c:v>
                </c:pt>
                <c:pt idx="29">
                  <c:v>0.33763207404647799</c:v>
                </c:pt>
                <c:pt idx="30">
                  <c:v>0.33841873940913753</c:v>
                </c:pt>
                <c:pt idx="31">
                  <c:v>0.33892505522337091</c:v>
                </c:pt>
                <c:pt idx="32">
                  <c:v>0.33935166139706457</c:v>
                </c:pt>
                <c:pt idx="33">
                  <c:v>0.33982307331564893</c:v>
                </c:pt>
                <c:pt idx="34">
                  <c:v>0.34020960690512064</c:v>
                </c:pt>
                <c:pt idx="35">
                  <c:v>0.34051115196803861</c:v>
                </c:pt>
                <c:pt idx="36">
                  <c:v>0.34072794813491325</c:v>
                </c:pt>
                <c:pt idx="37">
                  <c:v>0.3408605852599626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E-4EAC-93B1-B4530C98D95C}"/>
            </c:ext>
          </c:extLst>
        </c:ser>
        <c:ser>
          <c:idx val="2"/>
          <c:order val="2"/>
          <c:tx>
            <c:strRef>
              <c:f>Summary!$AM$4:$AM$5</c:f>
              <c:strCache>
                <c:ptCount val="2"/>
                <c:pt idx="0">
                  <c:v>LCV</c:v>
                </c:pt>
                <c:pt idx="1">
                  <c:v> Fast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Summary!$AM$6:$AM$43</c:f>
              <c:numCache>
                <c:formatCode>0.00%</c:formatCode>
                <c:ptCount val="38"/>
                <c:pt idx="0">
                  <c:v>3.5000000000000001E-3</c:v>
                </c:pt>
                <c:pt idx="1">
                  <c:v>1.0812116279257059E-2</c:v>
                </c:pt>
                <c:pt idx="2">
                  <c:v>1.7984611407462412E-2</c:v>
                </c:pt>
                <c:pt idx="3">
                  <c:v>2.8998265401888417E-2</c:v>
                </c:pt>
                <c:pt idx="4">
                  <c:v>4.3536102985300383E-2</c:v>
                </c:pt>
                <c:pt idx="5">
                  <c:v>8.4907709526136813E-2</c:v>
                </c:pt>
                <c:pt idx="6">
                  <c:v>0.11002086991670167</c:v>
                </c:pt>
                <c:pt idx="7">
                  <c:v>0.14139718323019648</c:v>
                </c:pt>
                <c:pt idx="8">
                  <c:v>0.19558660557649979</c:v>
                </c:pt>
                <c:pt idx="9">
                  <c:v>0.25863864366044581</c:v>
                </c:pt>
                <c:pt idx="10">
                  <c:v>0.33277338084306796</c:v>
                </c:pt>
                <c:pt idx="11">
                  <c:v>0.41440970587038334</c:v>
                </c:pt>
                <c:pt idx="12">
                  <c:v>0.49546691768070555</c:v>
                </c:pt>
                <c:pt idx="13">
                  <c:v>0.58086413142648341</c:v>
                </c:pt>
                <c:pt idx="14">
                  <c:v>0.66606876027567052</c:v>
                </c:pt>
                <c:pt idx="15">
                  <c:v>0.74560430397905864</c:v>
                </c:pt>
                <c:pt idx="16">
                  <c:v>0.81475100126345945</c:v>
                </c:pt>
                <c:pt idx="17">
                  <c:v>0.85958632998197004</c:v>
                </c:pt>
                <c:pt idx="18">
                  <c:v>0.87642607938571804</c:v>
                </c:pt>
                <c:pt idx="19">
                  <c:v>0.89161032606810753</c:v>
                </c:pt>
                <c:pt idx="20">
                  <c:v>0.90523217858626415</c:v>
                </c:pt>
                <c:pt idx="21">
                  <c:v>0.9174545418323663</c:v>
                </c:pt>
                <c:pt idx="22">
                  <c:v>0.92831014345329577</c:v>
                </c:pt>
                <c:pt idx="23">
                  <c:v>0.93778994765539003</c:v>
                </c:pt>
                <c:pt idx="24">
                  <c:v>0.94616119564448953</c:v>
                </c:pt>
                <c:pt idx="25">
                  <c:v>0.95352698889016363</c:v>
                </c:pt>
                <c:pt idx="26">
                  <c:v>0.95998590187482324</c:v>
                </c:pt>
                <c:pt idx="27">
                  <c:v>0.96562449698872943</c:v>
                </c:pt>
                <c:pt idx="28">
                  <c:v>0.97053842575231319</c:v>
                </c:pt>
                <c:pt idx="29">
                  <c:v>0.97480786781501405</c:v>
                </c:pt>
                <c:pt idx="30">
                  <c:v>0.97850656131507552</c:v>
                </c:pt>
                <c:pt idx="31">
                  <c:v>0.98170762675918488</c:v>
                </c:pt>
                <c:pt idx="32">
                  <c:v>0.98446461344214464</c:v>
                </c:pt>
                <c:pt idx="33">
                  <c:v>0.98686689574630537</c:v>
                </c:pt>
                <c:pt idx="34">
                  <c:v>0.9889204386722712</c:v>
                </c:pt>
                <c:pt idx="35">
                  <c:v>0.99067141775834355</c:v>
                </c:pt>
                <c:pt idx="36">
                  <c:v>0.9921607536838094</c:v>
                </c:pt>
                <c:pt idx="37">
                  <c:v>0.99342444206897795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7E-4EAC-93B1-B4530C98D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380128"/>
        <c:axId val="2116380544"/>
      </c:lineChart>
      <c:catAx>
        <c:axId val="211638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6380544"/>
        <c:crosses val="autoZero"/>
        <c:auto val="1"/>
        <c:lblAlgn val="ctr"/>
        <c:lblOffset val="100"/>
        <c:noMultiLvlLbl val="0"/>
      </c:catAx>
      <c:valAx>
        <c:axId val="211638054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638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Light Truck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Summary!$AO$4:$AO$5</c:f>
              <c:strCache>
                <c:ptCount val="2"/>
                <c:pt idx="0">
                  <c:v>Light Truck</c:v>
                </c:pt>
                <c:pt idx="1">
                  <c:v>Base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Summary!$AO$6:$AO$43</c:f>
              <c:numCache>
                <c:formatCode>0.00%</c:formatCode>
                <c:ptCount val="38"/>
                <c:pt idx="0">
                  <c:v>5.0000000000000001E-3</c:v>
                </c:pt>
                <c:pt idx="1">
                  <c:v>6.4999999999999997E-3</c:v>
                </c:pt>
                <c:pt idx="2">
                  <c:v>9.4320178052293806E-3</c:v>
                </c:pt>
                <c:pt idx="3">
                  <c:v>1.2008244078586049E-2</c:v>
                </c:pt>
                <c:pt idx="4">
                  <c:v>1.6938612020945362E-2</c:v>
                </c:pt>
                <c:pt idx="5">
                  <c:v>2.3332908456842525E-2</c:v>
                </c:pt>
                <c:pt idx="6">
                  <c:v>3.61331739490975E-2</c:v>
                </c:pt>
                <c:pt idx="7">
                  <c:v>5.4599880461823125E-2</c:v>
                </c:pt>
                <c:pt idx="8">
                  <c:v>7.306658697454875E-2</c:v>
                </c:pt>
                <c:pt idx="9">
                  <c:v>9.1533293487274375E-2</c:v>
                </c:pt>
                <c:pt idx="10">
                  <c:v>0.11</c:v>
                </c:pt>
                <c:pt idx="11">
                  <c:v>0.2</c:v>
                </c:pt>
                <c:pt idx="12">
                  <c:v>0.12</c:v>
                </c:pt>
                <c:pt idx="13">
                  <c:v>0.17805278837942065</c:v>
                </c:pt>
                <c:pt idx="14">
                  <c:v>0.20359274708917083</c:v>
                </c:pt>
                <c:pt idx="15">
                  <c:v>0.23233451669643976</c:v>
                </c:pt>
                <c:pt idx="16">
                  <c:v>0.26235257208216922</c:v>
                </c:pt>
                <c:pt idx="17">
                  <c:v>0.29427075405144848</c:v>
                </c:pt>
                <c:pt idx="18">
                  <c:v>0.32913284841073465</c:v>
                </c:pt>
                <c:pt idx="19">
                  <c:v>0.36558922577385328</c:v>
                </c:pt>
                <c:pt idx="20">
                  <c:v>0.40327753625916901</c:v>
                </c:pt>
                <c:pt idx="21">
                  <c:v>0.44211285196109573</c:v>
                </c:pt>
                <c:pt idx="22">
                  <c:v>0.48134897162784074</c:v>
                </c:pt>
                <c:pt idx="23">
                  <c:v>0.50844992521257104</c:v>
                </c:pt>
                <c:pt idx="24">
                  <c:v>0.53542707888931784</c:v>
                </c:pt>
                <c:pt idx="25">
                  <c:v>0.56213780318291917</c:v>
                </c:pt>
                <c:pt idx="26">
                  <c:v>0.58844447911373776</c:v>
                </c:pt>
                <c:pt idx="27">
                  <c:v>0.61422505296815255</c:v>
                </c:pt>
                <c:pt idx="28">
                  <c:v>0.63510317602993238</c:v>
                </c:pt>
                <c:pt idx="29">
                  <c:v>0.65398670015835669</c:v>
                </c:pt>
                <c:pt idx="30">
                  <c:v>0.67772039781715732</c:v>
                </c:pt>
                <c:pt idx="31">
                  <c:v>0.70105056488243622</c:v>
                </c:pt>
                <c:pt idx="32">
                  <c:v>0.72338543690459278</c:v>
                </c:pt>
                <c:pt idx="33">
                  <c:v>0.74463721423026052</c:v>
                </c:pt>
                <c:pt idx="34">
                  <c:v>0.7647987071967185</c:v>
                </c:pt>
                <c:pt idx="35">
                  <c:v>0.78384422128846509</c:v>
                </c:pt>
                <c:pt idx="36">
                  <c:v>0.80176229020457923</c:v>
                </c:pt>
                <c:pt idx="37">
                  <c:v>0.81853363777528099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F-4E01-9931-B450068C3D5A}"/>
            </c:ext>
          </c:extLst>
        </c:ser>
        <c:ser>
          <c:idx val="1"/>
          <c:order val="1"/>
          <c:tx>
            <c:strRef>
              <c:f>Summary!$AP$4:$AP$5</c:f>
              <c:strCache>
                <c:ptCount val="2"/>
                <c:pt idx="0">
                  <c:v>Light Truck</c:v>
                </c:pt>
                <c:pt idx="1">
                  <c:v>Slow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Summary!$AP$6:$AP$43</c:f>
              <c:numCache>
                <c:formatCode>0.00%</c:formatCode>
                <c:ptCount val="38"/>
                <c:pt idx="0">
                  <c:v>2.9999999999999992E-3</c:v>
                </c:pt>
                <c:pt idx="1">
                  <c:v>4.8065621627603437E-3</c:v>
                </c:pt>
                <c:pt idx="2">
                  <c:v>6.086436490388601E-3</c:v>
                </c:pt>
                <c:pt idx="3">
                  <c:v>6.7238973611858889E-3</c:v>
                </c:pt>
                <c:pt idx="4">
                  <c:v>8.2461824548243599E-3</c:v>
                </c:pt>
                <c:pt idx="5">
                  <c:v>9.3307167958491359E-3</c:v>
                </c:pt>
                <c:pt idx="6">
                  <c:v>1.1757690419083583E-2</c:v>
                </c:pt>
                <c:pt idx="7">
                  <c:v>1.494193916657085E-2</c:v>
                </c:pt>
                <c:pt idx="8">
                  <c:v>1.7344649853473879E-2</c:v>
                </c:pt>
                <c:pt idx="9">
                  <c:v>2.035509331158657E-2</c:v>
                </c:pt>
                <c:pt idx="10">
                  <c:v>2.5689682526150372E-2</c:v>
                </c:pt>
                <c:pt idx="11">
                  <c:v>3.2980479725186813E-2</c:v>
                </c:pt>
                <c:pt idx="12">
                  <c:v>4.2414927800884059E-2</c:v>
                </c:pt>
                <c:pt idx="13">
                  <c:v>4.5394813963482744E-2</c:v>
                </c:pt>
                <c:pt idx="14">
                  <c:v>5.0541819205319201E-2</c:v>
                </c:pt>
                <c:pt idx="15">
                  <c:v>5.4375002780041364E-2</c:v>
                </c:pt>
                <c:pt idx="16">
                  <c:v>8.5000000000000006E-2</c:v>
                </c:pt>
                <c:pt idx="17">
                  <c:v>0.13</c:v>
                </c:pt>
                <c:pt idx="18">
                  <c:v>6.7566615714153608E-2</c:v>
                </c:pt>
                <c:pt idx="19">
                  <c:v>7.2598248570267532E-2</c:v>
                </c:pt>
                <c:pt idx="20">
                  <c:v>7.7985648909910499E-2</c:v>
                </c:pt>
                <c:pt idx="21">
                  <c:v>8.3817698931933637E-2</c:v>
                </c:pt>
                <c:pt idx="22">
                  <c:v>9.005717906853089E-2</c:v>
                </c:pt>
                <c:pt idx="23">
                  <c:v>9.6936185287191001E-2</c:v>
                </c:pt>
                <c:pt idx="24">
                  <c:v>0.10429893761847236</c:v>
                </c:pt>
                <c:pt idx="25">
                  <c:v>0.11217054107879774</c:v>
                </c:pt>
                <c:pt idx="26">
                  <c:v>0.12057500665797283</c:v>
                </c:pt>
                <c:pt idx="27">
                  <c:v>0.12953750657211488</c:v>
                </c:pt>
                <c:pt idx="28">
                  <c:v>0.13907542973213008</c:v>
                </c:pt>
                <c:pt idx="29">
                  <c:v>0.1492056095681861</c:v>
                </c:pt>
                <c:pt idx="30">
                  <c:v>0.1599409967078764</c:v>
                </c:pt>
                <c:pt idx="31">
                  <c:v>0.17146434067212812</c:v>
                </c:pt>
                <c:pt idx="32">
                  <c:v>0.18361687108712232</c:v>
                </c:pt>
                <c:pt idx="33">
                  <c:v>0.19636550713534667</c:v>
                </c:pt>
                <c:pt idx="34">
                  <c:v>0.20972588039617121</c:v>
                </c:pt>
                <c:pt idx="35">
                  <c:v>0.22368073465013047</c:v>
                </c:pt>
                <c:pt idx="36">
                  <c:v>0.23820550818681646</c:v>
                </c:pt>
                <c:pt idx="37">
                  <c:v>0.25325349663268903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F-4E01-9931-B450068C3D5A}"/>
            </c:ext>
          </c:extLst>
        </c:ser>
        <c:ser>
          <c:idx val="2"/>
          <c:order val="2"/>
          <c:tx>
            <c:strRef>
              <c:f>Summary!$AQ$4:$AQ$5</c:f>
              <c:strCache>
                <c:ptCount val="2"/>
                <c:pt idx="0">
                  <c:v>Light Truck</c:v>
                </c:pt>
                <c:pt idx="1">
                  <c:v> Fast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Summary!$AQ$6:$AQ$43</c:f>
              <c:numCache>
                <c:formatCode>0.00%</c:formatCode>
                <c:ptCount val="38"/>
                <c:pt idx="0">
                  <c:v>6.0000000000000001E-3</c:v>
                </c:pt>
                <c:pt idx="1">
                  <c:v>1.0933756234723552E-2</c:v>
                </c:pt>
                <c:pt idx="2">
                  <c:v>1.7565205999457024E-2</c:v>
                </c:pt>
                <c:pt idx="3">
                  <c:v>2.7032342083852568E-2</c:v>
                </c:pt>
                <c:pt idx="4">
                  <c:v>5.056578838105652E-2</c:v>
                </c:pt>
                <c:pt idx="5">
                  <c:v>0.10199999999999999</c:v>
                </c:pt>
                <c:pt idx="6">
                  <c:v>0.17499999999999999</c:v>
                </c:pt>
                <c:pt idx="7">
                  <c:v>0.25</c:v>
                </c:pt>
                <c:pt idx="8">
                  <c:v>0.15674363342482039</c:v>
                </c:pt>
                <c:pt idx="9">
                  <c:v>0.20223764039373118</c:v>
                </c:pt>
                <c:pt idx="10">
                  <c:v>0.25678915915748657</c:v>
                </c:pt>
                <c:pt idx="11">
                  <c:v>0.31960375498608207</c:v>
                </c:pt>
                <c:pt idx="12">
                  <c:v>0.38953811010741374</c:v>
                </c:pt>
                <c:pt idx="13">
                  <c:v>0.4646336495331167</c:v>
                </c:pt>
                <c:pt idx="14">
                  <c:v>0.54149888336521346</c:v>
                </c:pt>
                <c:pt idx="15">
                  <c:v>0.61677279069059743</c:v>
                </c:pt>
                <c:pt idx="16">
                  <c:v>0.68732405652582707</c:v>
                </c:pt>
                <c:pt idx="17">
                  <c:v>0.75063623375490252</c:v>
                </c:pt>
                <c:pt idx="18">
                  <c:v>0.80531863719615449</c:v>
                </c:pt>
                <c:pt idx="19">
                  <c:v>0.85088782970788146</c:v>
                </c:pt>
                <c:pt idx="20">
                  <c:v>0.88768785438772579</c:v>
                </c:pt>
                <c:pt idx="21">
                  <c:v>0.91673998026782855</c:v>
                </c:pt>
                <c:pt idx="22">
                  <c:v>0.9390449802099945</c:v>
                </c:pt>
                <c:pt idx="23">
                  <c:v>0.95600044959302743</c:v>
                </c:pt>
                <c:pt idx="24">
                  <c:v>0.96853365377311373</c:v>
                </c:pt>
                <c:pt idx="25">
                  <c:v>0.97767805529030516</c:v>
                </c:pt>
                <c:pt idx="26">
                  <c:v>0.98427796613819662</c:v>
                </c:pt>
                <c:pt idx="27">
                  <c:v>0.98899839942445311</c:v>
                </c:pt>
                <c:pt idx="28">
                  <c:v>0.99234722948771559</c:v>
                </c:pt>
                <c:pt idx="29">
                  <c:v>0.99470623700648086</c:v>
                </c:pt>
                <c:pt idx="30">
                  <c:v>0.99635732769401519</c:v>
                </c:pt>
                <c:pt idx="31">
                  <c:v>0.99751659084022826</c:v>
                </c:pt>
                <c:pt idx="32">
                  <c:v>0.99831581721014562</c:v>
                </c:pt>
                <c:pt idx="33">
                  <c:v>0.99886349623163762</c:v>
                </c:pt>
                <c:pt idx="34">
                  <c:v>0.9991580216847562</c:v>
                </c:pt>
                <c:pt idx="35">
                  <c:v>0.99934642305822197</c:v>
                </c:pt>
                <c:pt idx="36">
                  <c:v>0.99949371080202376</c:v>
                </c:pt>
                <c:pt idx="37">
                  <c:v>0.99960853632803492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8F-4E01-9931-B450068C3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742784"/>
        <c:axId val="2142743200"/>
      </c:lineChart>
      <c:catAx>
        <c:axId val="214274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2743200"/>
        <c:crosses val="autoZero"/>
        <c:auto val="1"/>
        <c:lblAlgn val="ctr"/>
        <c:lblOffset val="100"/>
        <c:noMultiLvlLbl val="0"/>
      </c:catAx>
      <c:valAx>
        <c:axId val="21427432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274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Heavy Truck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Summary!$AS$4:$AS$5</c:f>
              <c:strCache>
                <c:ptCount val="2"/>
                <c:pt idx="0">
                  <c:v>Heavy Truck</c:v>
                </c:pt>
                <c:pt idx="1">
                  <c:v>Base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Summary!$AS$6:$AS$43</c:f>
              <c:numCache>
                <c:formatCode>0.00%</c:formatCode>
                <c:ptCount val="38"/>
                <c:pt idx="0">
                  <c:v>2.0999999999999999E-3</c:v>
                </c:pt>
                <c:pt idx="1">
                  <c:v>3.4773698205284817E-3</c:v>
                </c:pt>
                <c:pt idx="2">
                  <c:v>6.10642117231732E-3</c:v>
                </c:pt>
                <c:pt idx="3">
                  <c:v>9.276838039321918E-3</c:v>
                </c:pt>
                <c:pt idx="4">
                  <c:v>1.4211236794690068E-2</c:v>
                </c:pt>
                <c:pt idx="5">
                  <c:v>2.2205808866372492E-2</c:v>
                </c:pt>
                <c:pt idx="6">
                  <c:v>3.4371563900850097E-2</c:v>
                </c:pt>
                <c:pt idx="7">
                  <c:v>4.8278672925637575E-2</c:v>
                </c:pt>
                <c:pt idx="8">
                  <c:v>6.2185781950425054E-2</c:v>
                </c:pt>
                <c:pt idx="9">
                  <c:v>7.6092890975212532E-2</c:v>
                </c:pt>
                <c:pt idx="10">
                  <c:v>0.09</c:v>
                </c:pt>
                <c:pt idx="11">
                  <c:v>0.17</c:v>
                </c:pt>
                <c:pt idx="12">
                  <c:v>0.11</c:v>
                </c:pt>
                <c:pt idx="13">
                  <c:v>0.12290863607655947</c:v>
                </c:pt>
                <c:pt idx="14">
                  <c:v>0.14191622352854924</c:v>
                </c:pt>
                <c:pt idx="15">
                  <c:v>0.16359045520219012</c:v>
                </c:pt>
                <c:pt idx="16">
                  <c:v>0.1872058707302317</c:v>
                </c:pt>
                <c:pt idx="17">
                  <c:v>0.21318393260935589</c:v>
                </c:pt>
                <c:pt idx="18">
                  <c:v>0.24210781004835202</c:v>
                </c:pt>
                <c:pt idx="19">
                  <c:v>0.27342045553671734</c:v>
                </c:pt>
                <c:pt idx="20">
                  <c:v>0.30697601676058817</c:v>
                </c:pt>
                <c:pt idx="21">
                  <c:v>0.34255284815578091</c:v>
                </c:pt>
                <c:pt idx="22">
                  <c:v>0.3798550406505915</c:v>
                </c:pt>
                <c:pt idx="23">
                  <c:v>0.40597613161952495</c:v>
                </c:pt>
                <c:pt idx="24">
                  <c:v>0.43269156713261031</c:v>
                </c:pt>
                <c:pt idx="25">
                  <c:v>0.45987316788562749</c:v>
                </c:pt>
                <c:pt idx="26">
                  <c:v>0.48738299467509455</c:v>
                </c:pt>
                <c:pt idx="27">
                  <c:v>0.51507574390429511</c:v>
                </c:pt>
                <c:pt idx="28">
                  <c:v>0.54009707184068034</c:v>
                </c:pt>
                <c:pt idx="29">
                  <c:v>0.56410084945180095</c:v>
                </c:pt>
                <c:pt idx="30">
                  <c:v>0.5914707521402498</c:v>
                </c:pt>
                <c:pt idx="31">
                  <c:v>0.61846033108953602</c:v>
                </c:pt>
                <c:pt idx="32">
                  <c:v>0.64492836205601534</c:v>
                </c:pt>
                <c:pt idx="33">
                  <c:v>0.67086293751584847</c:v>
                </c:pt>
                <c:pt idx="34">
                  <c:v>0.69601076768185022</c:v>
                </c:pt>
                <c:pt idx="35">
                  <c:v>0.72026133052904839</c:v>
                </c:pt>
                <c:pt idx="36">
                  <c:v>0.74351870709379897</c:v>
                </c:pt>
                <c:pt idx="37">
                  <c:v>0.76570269646493705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B-4A1C-9F9B-EACE3C11F311}"/>
            </c:ext>
          </c:extLst>
        </c:ser>
        <c:ser>
          <c:idx val="1"/>
          <c:order val="1"/>
          <c:tx>
            <c:strRef>
              <c:f>Summary!$AT$4:$AT$5</c:f>
              <c:strCache>
                <c:ptCount val="2"/>
                <c:pt idx="0">
                  <c:v>Heavy Truck</c:v>
                </c:pt>
                <c:pt idx="1">
                  <c:v>Slow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Summary!$AT$6:$AT$43</c:f>
              <c:numCache>
                <c:formatCode>0.00%</c:formatCode>
                <c:ptCount val="38"/>
                <c:pt idx="0">
                  <c:v>1.9999999999999996E-3</c:v>
                </c:pt>
                <c:pt idx="1">
                  <c:v>2.8810255536903481E-3</c:v>
                </c:pt>
                <c:pt idx="2">
                  <c:v>4.1192197158448152E-3</c:v>
                </c:pt>
                <c:pt idx="3">
                  <c:v>5.1256705403704668E-3</c:v>
                </c:pt>
                <c:pt idx="4">
                  <c:v>6.4153681170725082E-3</c:v>
                </c:pt>
                <c:pt idx="5">
                  <c:v>8.0710039959529228E-3</c:v>
                </c:pt>
                <c:pt idx="6">
                  <c:v>1.0232449780608768E-2</c:v>
                </c:pt>
                <c:pt idx="7">
                  <c:v>1.3022441579120568E-2</c:v>
                </c:pt>
                <c:pt idx="8">
                  <c:v>1.6621998862263919E-2</c:v>
                </c:pt>
                <c:pt idx="9">
                  <c:v>2.1257263797908044E-2</c:v>
                </c:pt>
                <c:pt idx="10">
                  <c:v>2.7204083419061924E-2</c:v>
                </c:pt>
                <c:pt idx="11">
                  <c:v>0.03</c:v>
                </c:pt>
                <c:pt idx="12">
                  <c:v>3.3000000000000002E-2</c:v>
                </c:pt>
                <c:pt idx="13">
                  <c:v>3.66550117220691E-2</c:v>
                </c:pt>
                <c:pt idx="14">
                  <c:v>4.1820460704559415E-2</c:v>
                </c:pt>
                <c:pt idx="15">
                  <c:v>4.5664934547818267E-2</c:v>
                </c:pt>
                <c:pt idx="16">
                  <c:v>7.0000000000000007E-2</c:v>
                </c:pt>
                <c:pt idx="17">
                  <c:v>0.11</c:v>
                </c:pt>
                <c:pt idx="18">
                  <c:v>5.945879379539637E-2</c:v>
                </c:pt>
                <c:pt idx="19">
                  <c:v>6.4923398678086289E-2</c:v>
                </c:pt>
                <c:pt idx="20">
                  <c:v>7.0883079289340747E-2</c:v>
                </c:pt>
                <c:pt idx="21">
                  <c:v>7.7377648797487111E-2</c:v>
                </c:pt>
                <c:pt idx="22">
                  <c:v>8.4448378292389034E-2</c:v>
                </c:pt>
                <c:pt idx="23">
                  <c:v>9.1816818519819363E-2</c:v>
                </c:pt>
                <c:pt idx="24">
                  <c:v>9.9799163409045405E-2</c:v>
                </c:pt>
                <c:pt idx="25">
                  <c:v>0.10843450333039728</c:v>
                </c:pt>
                <c:pt idx="26">
                  <c:v>0.11776123111683785</c:v>
                </c:pt>
                <c:pt idx="27">
                  <c:v>0.12781626492396986</c:v>
                </c:pt>
                <c:pt idx="28">
                  <c:v>0.13863417452216301</c:v>
                </c:pt>
                <c:pt idx="29">
                  <c:v>0.15024623047026542</c:v>
                </c:pt>
                <c:pt idx="30">
                  <c:v>0.16267940268051362</c:v>
                </c:pt>
                <c:pt idx="31">
                  <c:v>0.1759553445941362</c:v>
                </c:pt>
                <c:pt idx="32">
                  <c:v>0.19008940284066655</c:v>
                </c:pt>
                <c:pt idx="33">
                  <c:v>0.20513516020764869</c:v>
                </c:pt>
                <c:pt idx="34">
                  <c:v>0.22104993237167064</c:v>
                </c:pt>
                <c:pt idx="35">
                  <c:v>0.23782471196517696</c:v>
                </c:pt>
                <c:pt idx="36">
                  <c:v>0.25544127797956512</c:v>
                </c:pt>
                <c:pt idx="37">
                  <c:v>0.27387196705827732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B-4A1C-9F9B-EACE3C11F311}"/>
            </c:ext>
          </c:extLst>
        </c:ser>
        <c:ser>
          <c:idx val="2"/>
          <c:order val="2"/>
          <c:tx>
            <c:strRef>
              <c:f>Summary!$AU$4:$AU$5</c:f>
              <c:strCache>
                <c:ptCount val="2"/>
                <c:pt idx="0">
                  <c:v>Heavy Truck</c:v>
                </c:pt>
                <c:pt idx="1">
                  <c:v> Fast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Summary!$AU$6:$AU$43</c:f>
              <c:numCache>
                <c:formatCode>0.00%</c:formatCode>
                <c:ptCount val="38"/>
                <c:pt idx="0">
                  <c:v>2E-3</c:v>
                </c:pt>
                <c:pt idx="1">
                  <c:v>4.1792606973537179E-3</c:v>
                </c:pt>
                <c:pt idx="2">
                  <c:v>9.1883461007172471E-3</c:v>
                </c:pt>
                <c:pt idx="3">
                  <c:v>1.8101712494844106E-2</c:v>
                </c:pt>
                <c:pt idx="4">
                  <c:v>3.606449019611653E-2</c:v>
                </c:pt>
                <c:pt idx="5">
                  <c:v>7.0180410713508237E-2</c:v>
                </c:pt>
                <c:pt idx="6">
                  <c:v>0.18</c:v>
                </c:pt>
                <c:pt idx="7">
                  <c:v>0.24</c:v>
                </c:pt>
                <c:pt idx="8">
                  <c:v>0.10434606658831798</c:v>
                </c:pt>
                <c:pt idx="9">
                  <c:v>0.13329786905062677</c:v>
                </c:pt>
                <c:pt idx="10">
                  <c:v>0.16900731358234361</c:v>
                </c:pt>
                <c:pt idx="11">
                  <c:v>0.21225416566005642</c:v>
                </c:pt>
                <c:pt idx="12">
                  <c:v>0.26347084519053421</c:v>
                </c:pt>
                <c:pt idx="13">
                  <c:v>0.3220315358902211</c:v>
                </c:pt>
                <c:pt idx="14">
                  <c:v>0.38743138978093733</c:v>
                </c:pt>
                <c:pt idx="15">
                  <c:v>0.45797927329206733</c:v>
                </c:pt>
                <c:pt idx="16">
                  <c:v>0.53123251329276544</c:v>
                </c:pt>
                <c:pt idx="17">
                  <c:v>0.60426082894200339</c:v>
                </c:pt>
                <c:pt idx="18">
                  <c:v>0.67406343241442679</c:v>
                </c:pt>
                <c:pt idx="19">
                  <c:v>0.73803021420908443</c:v>
                </c:pt>
                <c:pt idx="20">
                  <c:v>0.79430814021532381</c:v>
                </c:pt>
                <c:pt idx="21">
                  <c:v>0.84196951306618162</c:v>
                </c:pt>
                <c:pt idx="22">
                  <c:v>0.88096244049797889</c:v>
                </c:pt>
                <c:pt idx="23">
                  <c:v>0.91134790368765162</c:v>
                </c:pt>
                <c:pt idx="24">
                  <c:v>0.93496869063608112</c:v>
                </c:pt>
                <c:pt idx="25">
                  <c:v>0.95293596884487486</c:v>
                </c:pt>
                <c:pt idx="26">
                  <c:v>0.96635095895520684</c:v>
                </c:pt>
                <c:pt idx="27">
                  <c:v>0.9762080314000996</c:v>
                </c:pt>
                <c:pt idx="28">
                  <c:v>0.9833505407233295</c:v>
                </c:pt>
                <c:pt idx="29">
                  <c:v>0.98846241411820612</c:v>
                </c:pt>
                <c:pt idx="30">
                  <c:v>0.99208010598935104</c:v>
                </c:pt>
                <c:pt idx="31">
                  <c:v>0.99461376223424669</c:v>
                </c:pt>
                <c:pt idx="32">
                  <c:v>0.99637066424414089</c:v>
                </c:pt>
                <c:pt idx="33">
                  <c:v>0.99757948504811766</c:v>
                </c:pt>
                <c:pt idx="34">
                  <c:v>0.99816433638409041</c:v>
                </c:pt>
                <c:pt idx="35">
                  <c:v>0.99851414927715476</c:v>
                </c:pt>
                <c:pt idx="36">
                  <c:v>0.99880052830946753</c:v>
                </c:pt>
                <c:pt idx="37">
                  <c:v>0.99903429364939811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3B-4A1C-9F9B-EACE3C11F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737792"/>
        <c:axId val="2142733216"/>
      </c:lineChart>
      <c:catAx>
        <c:axId val="214273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2733216"/>
        <c:crosses val="autoZero"/>
        <c:auto val="1"/>
        <c:lblAlgn val="ctr"/>
        <c:lblOffset val="100"/>
        <c:noMultiLvlLbl val="0"/>
      </c:catAx>
      <c:valAx>
        <c:axId val="21427332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273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Bus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Summary!$AW$4:$AW$5</c:f>
              <c:strCache>
                <c:ptCount val="2"/>
                <c:pt idx="0">
                  <c:v>Bus</c:v>
                </c:pt>
                <c:pt idx="1">
                  <c:v>Base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Summary!$AW$6:$AW$43</c:f>
              <c:numCache>
                <c:formatCode>0.00%</c:formatCode>
                <c:ptCount val="38"/>
                <c:pt idx="0">
                  <c:v>2.07E-2</c:v>
                </c:pt>
                <c:pt idx="1">
                  <c:v>2.3E-2</c:v>
                </c:pt>
                <c:pt idx="2">
                  <c:v>2.5000000000000001E-2</c:v>
                </c:pt>
                <c:pt idx="3">
                  <c:v>3.2701272993733287E-2</c:v>
                </c:pt>
                <c:pt idx="4">
                  <c:v>5.155461510945257E-2</c:v>
                </c:pt>
                <c:pt idx="5">
                  <c:v>7.1243692087562052E-2</c:v>
                </c:pt>
                <c:pt idx="6">
                  <c:v>9.0932769065671534E-2</c:v>
                </c:pt>
                <c:pt idx="7">
                  <c:v>0.11062184604378102</c:v>
                </c:pt>
                <c:pt idx="8">
                  <c:v>0.13031092302189051</c:v>
                </c:pt>
                <c:pt idx="9">
                  <c:v>0.15</c:v>
                </c:pt>
                <c:pt idx="10">
                  <c:v>0.2</c:v>
                </c:pt>
                <c:pt idx="11">
                  <c:v>0.3</c:v>
                </c:pt>
                <c:pt idx="12">
                  <c:v>0.159</c:v>
                </c:pt>
                <c:pt idx="13">
                  <c:v>0.18503153528600702</c:v>
                </c:pt>
                <c:pt idx="14">
                  <c:v>0.21293238481362586</c:v>
                </c:pt>
                <c:pt idx="15">
                  <c:v>0.24430796855315617</c:v>
                </c:pt>
                <c:pt idx="16">
                  <c:v>0.27760684993443635</c:v>
                </c:pt>
                <c:pt idx="17">
                  <c:v>0.31331907438562018</c:v>
                </c:pt>
                <c:pt idx="18">
                  <c:v>0.35214389675855989</c:v>
                </c:pt>
                <c:pt idx="19">
                  <c:v>0.39284896299225641</c:v>
                </c:pt>
                <c:pt idx="20">
                  <c:v>0.43495727121348599</c:v>
                </c:pt>
                <c:pt idx="21">
                  <c:v>0.47792672163770872</c:v>
                </c:pt>
                <c:pt idx="22">
                  <c:v>0.52117477360743458</c:v>
                </c:pt>
                <c:pt idx="23">
                  <c:v>0.55349986890579295</c:v>
                </c:pt>
                <c:pt idx="24">
                  <c:v>0.58544683112803109</c:v>
                </c:pt>
                <c:pt idx="25">
                  <c:v>0.61678720441193979</c:v>
                </c:pt>
                <c:pt idx="26">
                  <c:v>0.64730866726915315</c:v>
                </c:pt>
                <c:pt idx="27">
                  <c:v>0.67681948269422609</c:v>
                </c:pt>
                <c:pt idx="28">
                  <c:v>0.7019460031242668</c:v>
                </c:pt>
                <c:pt idx="29">
                  <c:v>0.72496016336394342</c:v>
                </c:pt>
                <c:pt idx="30">
                  <c:v>0.75087093907282398</c:v>
                </c:pt>
                <c:pt idx="31">
                  <c:v>0.77529768763873463</c:v>
                </c:pt>
                <c:pt idx="32">
                  <c:v>0.79817654970475183</c:v>
                </c:pt>
                <c:pt idx="33">
                  <c:v>0.81948902383157829</c:v>
                </c:pt>
                <c:pt idx="34">
                  <c:v>0.83920178512952714</c:v>
                </c:pt>
                <c:pt idx="35">
                  <c:v>0.8573266867783389</c:v>
                </c:pt>
                <c:pt idx="36">
                  <c:v>0.87389607347256293</c:v>
                </c:pt>
                <c:pt idx="37">
                  <c:v>0.88895974834381297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3-4A0D-9357-47B87CBBFBDA}"/>
            </c:ext>
          </c:extLst>
        </c:ser>
        <c:ser>
          <c:idx val="1"/>
          <c:order val="1"/>
          <c:tx>
            <c:strRef>
              <c:f>Summary!$AX$4:$AX$5</c:f>
              <c:strCache>
                <c:ptCount val="2"/>
                <c:pt idx="0">
                  <c:v>Bus</c:v>
                </c:pt>
                <c:pt idx="1">
                  <c:v>Slow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Summary!$AX$6:$AX$43</c:f>
              <c:numCache>
                <c:formatCode>0.00%</c:formatCode>
                <c:ptCount val="38"/>
                <c:pt idx="0">
                  <c:v>5.9999999999999993E-3</c:v>
                </c:pt>
                <c:pt idx="1">
                  <c:v>9.1521855081895653E-3</c:v>
                </c:pt>
                <c:pt idx="2">
                  <c:v>1.3865197693813865E-2</c:v>
                </c:pt>
                <c:pt idx="3">
                  <c:v>1.7745129426206593E-2</c:v>
                </c:pt>
                <c:pt idx="4">
                  <c:v>2.2851440501936514E-2</c:v>
                </c:pt>
                <c:pt idx="5">
                  <c:v>2.9580365139234434E-2</c:v>
                </c:pt>
                <c:pt idx="6">
                  <c:v>3.8608418002846374E-2</c:v>
                </c:pt>
                <c:pt idx="7">
                  <c:v>5.0552669208258016E-2</c:v>
                </c:pt>
                <c:pt idx="8">
                  <c:v>6.0483585557225765E-2</c:v>
                </c:pt>
                <c:pt idx="9">
                  <c:v>7.0414501906193513E-2</c:v>
                </c:pt>
                <c:pt idx="10">
                  <c:v>8.0345418255161255E-2</c:v>
                </c:pt>
                <c:pt idx="11">
                  <c:v>9.027633460412901E-2</c:v>
                </c:pt>
                <c:pt idx="12">
                  <c:v>0.10020725095309677</c:v>
                </c:pt>
                <c:pt idx="13">
                  <c:v>0.11013816730206452</c:v>
                </c:pt>
                <c:pt idx="14">
                  <c:v>0.12006908365103228</c:v>
                </c:pt>
                <c:pt idx="15">
                  <c:v>0.13</c:v>
                </c:pt>
                <c:pt idx="16">
                  <c:v>0.17</c:v>
                </c:pt>
                <c:pt idx="17">
                  <c:v>0.22</c:v>
                </c:pt>
                <c:pt idx="18">
                  <c:v>0.1157120315350698</c:v>
                </c:pt>
                <c:pt idx="19">
                  <c:v>0.12742368107254953</c:v>
                </c:pt>
                <c:pt idx="20">
                  <c:v>0.14010548750795751</c:v>
                </c:pt>
                <c:pt idx="21">
                  <c:v>0.15378717298405389</c:v>
                </c:pt>
                <c:pt idx="22">
                  <c:v>0.168488202375907</c:v>
                </c:pt>
                <c:pt idx="23">
                  <c:v>0.18431326170639803</c:v>
                </c:pt>
                <c:pt idx="24">
                  <c:v>0.20117056100287492</c:v>
                </c:pt>
                <c:pt idx="25">
                  <c:v>0.21903880882286461</c:v>
                </c:pt>
                <c:pt idx="26">
                  <c:v>0.23788119853952638</c:v>
                </c:pt>
                <c:pt idx="27">
                  <c:v>0.25764560581056367</c:v>
                </c:pt>
                <c:pt idx="28">
                  <c:v>0.27826554438796752</c:v>
                </c:pt>
                <c:pt idx="29">
                  <c:v>0.29966184895235087</c:v>
                </c:pt>
                <c:pt idx="30">
                  <c:v>0.32174497518024969</c:v>
                </c:pt>
                <c:pt idx="31">
                  <c:v>0.3444177374893454</c:v>
                </c:pt>
                <c:pt idx="32">
                  <c:v>0.36757826210453176</c:v>
                </c:pt>
                <c:pt idx="33">
                  <c:v>0.39112348206518155</c:v>
                </c:pt>
                <c:pt idx="34">
                  <c:v>0.41494862981710701</c:v>
                </c:pt>
                <c:pt idx="35">
                  <c:v>0.43895413727067745</c:v>
                </c:pt>
                <c:pt idx="36">
                  <c:v>0.46304543923785901</c:v>
                </c:pt>
                <c:pt idx="37">
                  <c:v>0.48713416181740055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3-4A0D-9357-47B87CBBFBDA}"/>
            </c:ext>
          </c:extLst>
        </c:ser>
        <c:ser>
          <c:idx val="2"/>
          <c:order val="2"/>
          <c:tx>
            <c:strRef>
              <c:f>Summary!$AY$4:$AY$5</c:f>
              <c:strCache>
                <c:ptCount val="2"/>
                <c:pt idx="0">
                  <c:v>Bus</c:v>
                </c:pt>
                <c:pt idx="1">
                  <c:v> Fast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Summary!$AY$6:$AY$43</c:f>
              <c:numCache>
                <c:formatCode>0.00%</c:formatCode>
                <c:ptCount val="38"/>
                <c:pt idx="0">
                  <c:v>2.5000000000000001E-2</c:v>
                </c:pt>
                <c:pt idx="1">
                  <c:v>2.7982761698055948E-2</c:v>
                </c:pt>
                <c:pt idx="2">
                  <c:v>3.3965523396111898E-2</c:v>
                </c:pt>
                <c:pt idx="3">
                  <c:v>7.1954134009848542E-2</c:v>
                </c:pt>
                <c:pt idx="4">
                  <c:v>0.105</c:v>
                </c:pt>
                <c:pt idx="5">
                  <c:v>0.14000000000000001</c:v>
                </c:pt>
                <c:pt idx="6">
                  <c:v>0.2</c:v>
                </c:pt>
                <c:pt idx="7">
                  <c:v>0.35</c:v>
                </c:pt>
                <c:pt idx="8">
                  <c:v>0.17606013129580578</c:v>
                </c:pt>
                <c:pt idx="9">
                  <c:v>0.22306673147300721</c:v>
                </c:pt>
                <c:pt idx="10">
                  <c:v>0.27838903405287474</c:v>
                </c:pt>
                <c:pt idx="11">
                  <c:v>0.34151531589652473</c:v>
                </c:pt>
                <c:pt idx="12">
                  <c:v>0.41110237390294163</c:v>
                </c:pt>
                <c:pt idx="13">
                  <c:v>0.48764935564173439</c:v>
                </c:pt>
                <c:pt idx="14">
                  <c:v>0.56575828723196264</c:v>
                </c:pt>
                <c:pt idx="15">
                  <c:v>0.64191755861166744</c:v>
                </c:pt>
                <c:pt idx="16">
                  <c:v>0.71279893346959922</c:v>
                </c:pt>
                <c:pt idx="17">
                  <c:v>0.77579534765938452</c:v>
                </c:pt>
                <c:pt idx="18">
                  <c:v>0.82925233122473407</c:v>
                </c:pt>
                <c:pt idx="19">
                  <c:v>0.8723660409277485</c:v>
                </c:pt>
                <c:pt idx="20">
                  <c:v>0.90652574960843924</c:v>
                </c:pt>
                <c:pt idx="21">
                  <c:v>0.93277290193550977</c:v>
                </c:pt>
                <c:pt idx="22">
                  <c:v>0.95241877209822323</c:v>
                </c:pt>
                <c:pt idx="23">
                  <c:v>0.96684692381254367</c:v>
                </c:pt>
                <c:pt idx="24">
                  <c:v>0.97719854875914069</c:v>
                </c:pt>
                <c:pt idx="25">
                  <c:v>0.98450515740745237</c:v>
                </c:pt>
                <c:pt idx="26">
                  <c:v>0.98958904391582847</c:v>
                </c:pt>
                <c:pt idx="27">
                  <c:v>0.99308092671151438</c:v>
                </c:pt>
                <c:pt idx="28">
                  <c:v>0.99545073801943296</c:v>
                </c:pt>
                <c:pt idx="29">
                  <c:v>0.99704076558859822</c:v>
                </c:pt>
                <c:pt idx="30">
                  <c:v>0.99809577642916247</c:v>
                </c:pt>
                <c:pt idx="31">
                  <c:v>0.99878809173819527</c:v>
                </c:pt>
                <c:pt idx="32">
                  <c:v>0.99923736593078871</c:v>
                </c:pt>
                <c:pt idx="33">
                  <c:v>0.99952577813402677</c:v>
                </c:pt>
                <c:pt idx="34">
                  <c:v>0.99965404328175489</c:v>
                </c:pt>
                <c:pt idx="35">
                  <c:v>0.99972631606868778</c:v>
                </c:pt>
                <c:pt idx="36">
                  <c:v>0.99978422133969302</c:v>
                </c:pt>
                <c:pt idx="37">
                  <c:v>0.99983044792779441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B3-4A0D-9357-47B87CBBF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739040"/>
        <c:axId val="2142739456"/>
      </c:lineChart>
      <c:catAx>
        <c:axId val="21427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2739456"/>
        <c:crosses val="autoZero"/>
        <c:auto val="1"/>
        <c:lblAlgn val="ctr"/>
        <c:lblOffset val="100"/>
        <c:noMultiLvlLbl val="0"/>
      </c:catAx>
      <c:valAx>
        <c:axId val="214273945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273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Shared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Summary!$BA$4:$BA$5</c:f>
              <c:strCache>
                <c:ptCount val="2"/>
                <c:pt idx="0">
                  <c:v>Shared</c:v>
                </c:pt>
                <c:pt idx="1">
                  <c:v>Base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Summary!$BA$6:$BA$43</c:f>
              <c:numCache>
                <c:formatCode>0.00%</c:formatCode>
                <c:ptCount val="38"/>
                <c:pt idx="0">
                  <c:v>2.6030342933333336E-2</c:v>
                </c:pt>
                <c:pt idx="1">
                  <c:v>4.3015171466666668E-2</c:v>
                </c:pt>
                <c:pt idx="2">
                  <c:v>0.06</c:v>
                </c:pt>
                <c:pt idx="3">
                  <c:v>0.11800000000000001</c:v>
                </c:pt>
                <c:pt idx="4">
                  <c:v>0.17600000000000002</c:v>
                </c:pt>
                <c:pt idx="5">
                  <c:v>0.23400000000000001</c:v>
                </c:pt>
                <c:pt idx="6">
                  <c:v>0.29200000000000004</c:v>
                </c:pt>
                <c:pt idx="7">
                  <c:v>0.35</c:v>
                </c:pt>
                <c:pt idx="8">
                  <c:v>0.4</c:v>
                </c:pt>
                <c:pt idx="9">
                  <c:v>0.45000000000000007</c:v>
                </c:pt>
                <c:pt idx="10">
                  <c:v>0.50000000000000011</c:v>
                </c:pt>
                <c:pt idx="11">
                  <c:v>0.55000000000000016</c:v>
                </c:pt>
                <c:pt idx="12">
                  <c:v>0.60000000000000009</c:v>
                </c:pt>
                <c:pt idx="13">
                  <c:v>0.63000000000000012</c:v>
                </c:pt>
                <c:pt idx="14">
                  <c:v>0.66000000000000014</c:v>
                </c:pt>
                <c:pt idx="15">
                  <c:v>0.69000000000000017</c:v>
                </c:pt>
                <c:pt idx="16">
                  <c:v>0.7200000000000002</c:v>
                </c:pt>
                <c:pt idx="17">
                  <c:v>0.75</c:v>
                </c:pt>
                <c:pt idx="18">
                  <c:v>0.77</c:v>
                </c:pt>
                <c:pt idx="19">
                  <c:v>0.79</c:v>
                </c:pt>
                <c:pt idx="20">
                  <c:v>0.81</c:v>
                </c:pt>
                <c:pt idx="21">
                  <c:v>0.83000000000000007</c:v>
                </c:pt>
                <c:pt idx="22">
                  <c:v>0.85</c:v>
                </c:pt>
                <c:pt idx="23">
                  <c:v>0.86</c:v>
                </c:pt>
                <c:pt idx="24">
                  <c:v>0.87</c:v>
                </c:pt>
                <c:pt idx="25">
                  <c:v>0.88</c:v>
                </c:pt>
                <c:pt idx="26">
                  <c:v>0.89</c:v>
                </c:pt>
                <c:pt idx="27">
                  <c:v>0.9</c:v>
                </c:pt>
                <c:pt idx="28">
                  <c:v>0.92</c:v>
                </c:pt>
                <c:pt idx="29">
                  <c:v>0.94000000000000006</c:v>
                </c:pt>
                <c:pt idx="30">
                  <c:v>0.96000000000000008</c:v>
                </c:pt>
                <c:pt idx="31">
                  <c:v>0.98000000000000009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E-4F99-858A-37590C2FB97F}"/>
            </c:ext>
          </c:extLst>
        </c:ser>
        <c:ser>
          <c:idx val="1"/>
          <c:order val="1"/>
          <c:tx>
            <c:strRef>
              <c:f>Summary!$BB$4:$BB$5</c:f>
              <c:strCache>
                <c:ptCount val="2"/>
                <c:pt idx="0">
                  <c:v>Shared</c:v>
                </c:pt>
                <c:pt idx="1">
                  <c:v>Slow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Summary!$BB$6:$BB$43</c:f>
              <c:numCache>
                <c:formatCode>0.00%</c:formatCode>
                <c:ptCount val="38"/>
                <c:pt idx="0">
                  <c:v>2.5260491066666668E-2</c:v>
                </c:pt>
                <c:pt idx="1">
                  <c:v>3.2630245533333338E-2</c:v>
                </c:pt>
                <c:pt idx="2">
                  <c:v>0.04</c:v>
                </c:pt>
                <c:pt idx="3">
                  <c:v>8.2000000000000003E-2</c:v>
                </c:pt>
                <c:pt idx="4">
                  <c:v>0.12400000000000001</c:v>
                </c:pt>
                <c:pt idx="5">
                  <c:v>0.16600000000000001</c:v>
                </c:pt>
                <c:pt idx="6">
                  <c:v>0.20800000000000002</c:v>
                </c:pt>
                <c:pt idx="7">
                  <c:v>0.25</c:v>
                </c:pt>
                <c:pt idx="8">
                  <c:v>0.27999999999999997</c:v>
                </c:pt>
                <c:pt idx="9">
                  <c:v>0.31</c:v>
                </c:pt>
                <c:pt idx="10">
                  <c:v>0.34</c:v>
                </c:pt>
                <c:pt idx="11">
                  <c:v>0.37000000000000005</c:v>
                </c:pt>
                <c:pt idx="12">
                  <c:v>0.4</c:v>
                </c:pt>
                <c:pt idx="13">
                  <c:v>0.42000000000000004</c:v>
                </c:pt>
                <c:pt idx="14">
                  <c:v>0.44000000000000006</c:v>
                </c:pt>
                <c:pt idx="15">
                  <c:v>0.46000000000000008</c:v>
                </c:pt>
                <c:pt idx="16">
                  <c:v>0.48000000000000009</c:v>
                </c:pt>
                <c:pt idx="17">
                  <c:v>0.5</c:v>
                </c:pt>
                <c:pt idx="18">
                  <c:v>0.52</c:v>
                </c:pt>
                <c:pt idx="19">
                  <c:v>0.54</c:v>
                </c:pt>
                <c:pt idx="20">
                  <c:v>0.56000000000000005</c:v>
                </c:pt>
                <c:pt idx="21">
                  <c:v>0.58000000000000007</c:v>
                </c:pt>
                <c:pt idx="22">
                  <c:v>0.6</c:v>
                </c:pt>
                <c:pt idx="23">
                  <c:v>0.62</c:v>
                </c:pt>
                <c:pt idx="24">
                  <c:v>0.64</c:v>
                </c:pt>
                <c:pt idx="25">
                  <c:v>0.66</c:v>
                </c:pt>
                <c:pt idx="26">
                  <c:v>0.68</c:v>
                </c:pt>
                <c:pt idx="27">
                  <c:v>0.7</c:v>
                </c:pt>
                <c:pt idx="28">
                  <c:v>0.71</c:v>
                </c:pt>
                <c:pt idx="29">
                  <c:v>0.72</c:v>
                </c:pt>
                <c:pt idx="30">
                  <c:v>0.73</c:v>
                </c:pt>
                <c:pt idx="31">
                  <c:v>0.74</c:v>
                </c:pt>
                <c:pt idx="32">
                  <c:v>0.75</c:v>
                </c:pt>
                <c:pt idx="33">
                  <c:v>0.76</c:v>
                </c:pt>
                <c:pt idx="34">
                  <c:v>0.77</c:v>
                </c:pt>
                <c:pt idx="35">
                  <c:v>0.78</c:v>
                </c:pt>
                <c:pt idx="36">
                  <c:v>0.79</c:v>
                </c:pt>
                <c:pt idx="3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E-4F99-858A-37590C2FB97F}"/>
            </c:ext>
          </c:extLst>
        </c:ser>
        <c:ser>
          <c:idx val="2"/>
          <c:order val="2"/>
          <c:tx>
            <c:strRef>
              <c:f>Summary!$BC$4:$BC$5</c:f>
              <c:strCache>
                <c:ptCount val="2"/>
                <c:pt idx="0">
                  <c:v>Shared</c:v>
                </c:pt>
                <c:pt idx="1">
                  <c:v> Fast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Summary!$BC$6:$BC$43</c:f>
              <c:numCache>
                <c:formatCode>0.00%</c:formatCode>
                <c:ptCount val="38"/>
                <c:pt idx="0">
                  <c:v>2.936367626666667E-2</c:v>
                </c:pt>
                <c:pt idx="1">
                  <c:v>4.9681838133333336E-2</c:v>
                </c:pt>
                <c:pt idx="2">
                  <c:v>7.0000000000000007E-2</c:v>
                </c:pt>
                <c:pt idx="3">
                  <c:v>0.156</c:v>
                </c:pt>
                <c:pt idx="4">
                  <c:v>0.24199999999999999</c:v>
                </c:pt>
                <c:pt idx="5">
                  <c:v>0.32799999999999996</c:v>
                </c:pt>
                <c:pt idx="6">
                  <c:v>0.41399999999999998</c:v>
                </c:pt>
                <c:pt idx="7">
                  <c:v>0.5</c:v>
                </c:pt>
                <c:pt idx="8">
                  <c:v>0.55999999999999994</c:v>
                </c:pt>
                <c:pt idx="9">
                  <c:v>0.62</c:v>
                </c:pt>
                <c:pt idx="10">
                  <c:v>0.67999999999999994</c:v>
                </c:pt>
                <c:pt idx="11">
                  <c:v>0.74</c:v>
                </c:pt>
                <c:pt idx="12">
                  <c:v>0.8</c:v>
                </c:pt>
                <c:pt idx="13">
                  <c:v>0.82000000000000006</c:v>
                </c:pt>
                <c:pt idx="14">
                  <c:v>0.84000000000000008</c:v>
                </c:pt>
                <c:pt idx="15">
                  <c:v>0.8600000000000001</c:v>
                </c:pt>
                <c:pt idx="16">
                  <c:v>0.88000000000000012</c:v>
                </c:pt>
                <c:pt idx="17">
                  <c:v>0.89999999999999991</c:v>
                </c:pt>
                <c:pt idx="18">
                  <c:v>0.91999999999999993</c:v>
                </c:pt>
                <c:pt idx="19">
                  <c:v>0.94</c:v>
                </c:pt>
                <c:pt idx="20">
                  <c:v>0.96</c:v>
                </c:pt>
                <c:pt idx="21">
                  <c:v>0.98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FE-4F99-858A-37590C2FB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713584"/>
        <c:axId val="2138706928"/>
      </c:lineChart>
      <c:catAx>
        <c:axId val="213871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706928"/>
        <c:crosses val="autoZero"/>
        <c:auto val="1"/>
        <c:lblAlgn val="ctr"/>
        <c:lblOffset val="100"/>
        <c:noMultiLvlLbl val="0"/>
      </c:catAx>
      <c:valAx>
        <c:axId val="21387069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713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Motorcycle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Summary!$BE$4:$BE$5</c:f>
              <c:strCache>
                <c:ptCount val="2"/>
                <c:pt idx="0">
                  <c:v>Motorcycle</c:v>
                </c:pt>
                <c:pt idx="1">
                  <c:v>Base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Summary!$BE$6:$BE$43</c:f>
              <c:numCache>
                <c:formatCode>0.00%</c:formatCode>
                <c:ptCount val="38"/>
                <c:pt idx="0">
                  <c:v>1.9823036333333377E-2</c:v>
                </c:pt>
                <c:pt idx="1">
                  <c:v>3.4911518166666711E-2</c:v>
                </c:pt>
                <c:pt idx="2">
                  <c:v>5.0000000000000044E-2</c:v>
                </c:pt>
                <c:pt idx="3">
                  <c:v>7.0000000000000062E-2</c:v>
                </c:pt>
                <c:pt idx="4">
                  <c:v>9.000000000000008E-2</c:v>
                </c:pt>
                <c:pt idx="5">
                  <c:v>0.1100000000000001</c:v>
                </c:pt>
                <c:pt idx="6">
                  <c:v>0.13000000000000012</c:v>
                </c:pt>
                <c:pt idx="7">
                  <c:v>0.15000000000000002</c:v>
                </c:pt>
                <c:pt idx="8">
                  <c:v>0.18000000000000005</c:v>
                </c:pt>
                <c:pt idx="9">
                  <c:v>0.21000000000000008</c:v>
                </c:pt>
                <c:pt idx="10">
                  <c:v>0.2400000000000001</c:v>
                </c:pt>
                <c:pt idx="11">
                  <c:v>0.27000000000000013</c:v>
                </c:pt>
                <c:pt idx="12">
                  <c:v>0.30000000000000004</c:v>
                </c:pt>
                <c:pt idx="13">
                  <c:v>0.32000000000000006</c:v>
                </c:pt>
                <c:pt idx="14">
                  <c:v>0.34000000000000008</c:v>
                </c:pt>
                <c:pt idx="15">
                  <c:v>0.3600000000000001</c:v>
                </c:pt>
                <c:pt idx="16">
                  <c:v>0.38000000000000012</c:v>
                </c:pt>
                <c:pt idx="17">
                  <c:v>0.4</c:v>
                </c:pt>
                <c:pt idx="18">
                  <c:v>0.42000000000000004</c:v>
                </c:pt>
                <c:pt idx="19">
                  <c:v>0.44000000000000006</c:v>
                </c:pt>
                <c:pt idx="20">
                  <c:v>0.46000000000000008</c:v>
                </c:pt>
                <c:pt idx="21">
                  <c:v>0.48000000000000009</c:v>
                </c:pt>
                <c:pt idx="22">
                  <c:v>0.5</c:v>
                </c:pt>
                <c:pt idx="23">
                  <c:v>0.52</c:v>
                </c:pt>
                <c:pt idx="24">
                  <c:v>0.54</c:v>
                </c:pt>
                <c:pt idx="25">
                  <c:v>0.56000000000000005</c:v>
                </c:pt>
                <c:pt idx="26">
                  <c:v>0.58000000000000007</c:v>
                </c:pt>
                <c:pt idx="27">
                  <c:v>0.6</c:v>
                </c:pt>
                <c:pt idx="28">
                  <c:v>0.62</c:v>
                </c:pt>
                <c:pt idx="29">
                  <c:v>0.64</c:v>
                </c:pt>
                <c:pt idx="30">
                  <c:v>0.66</c:v>
                </c:pt>
                <c:pt idx="31">
                  <c:v>0.68</c:v>
                </c:pt>
                <c:pt idx="32">
                  <c:v>0.7</c:v>
                </c:pt>
                <c:pt idx="33">
                  <c:v>0.72</c:v>
                </c:pt>
                <c:pt idx="34">
                  <c:v>0.74</c:v>
                </c:pt>
                <c:pt idx="35">
                  <c:v>0.76</c:v>
                </c:pt>
                <c:pt idx="36">
                  <c:v>0.78</c:v>
                </c:pt>
                <c:pt idx="3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B-40AD-8D64-397E12B58DE0}"/>
            </c:ext>
          </c:extLst>
        </c:ser>
        <c:ser>
          <c:idx val="1"/>
          <c:order val="1"/>
          <c:tx>
            <c:strRef>
              <c:f>Summary!$BF$4:$BF$5</c:f>
              <c:strCache>
                <c:ptCount val="2"/>
                <c:pt idx="0">
                  <c:v>Motorcycle</c:v>
                </c:pt>
                <c:pt idx="1">
                  <c:v>Slow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Summary!$BF$6:$BF$43</c:f>
              <c:numCache>
                <c:formatCode>0.00%</c:formatCode>
                <c:ptCount val="38"/>
                <c:pt idx="0">
                  <c:v>9.8230363333333681E-3</c:v>
                </c:pt>
                <c:pt idx="1">
                  <c:v>1.4911518166666693E-2</c:v>
                </c:pt>
                <c:pt idx="2">
                  <c:v>2.0000000000000018E-2</c:v>
                </c:pt>
                <c:pt idx="3">
                  <c:v>2.6000000000000023E-2</c:v>
                </c:pt>
                <c:pt idx="4">
                  <c:v>3.2000000000000028E-2</c:v>
                </c:pt>
                <c:pt idx="5">
                  <c:v>3.8000000000000034E-2</c:v>
                </c:pt>
                <c:pt idx="6">
                  <c:v>4.4000000000000039E-2</c:v>
                </c:pt>
                <c:pt idx="7">
                  <c:v>5.0000000000000044E-2</c:v>
                </c:pt>
                <c:pt idx="8">
                  <c:v>6.0000000000000053E-2</c:v>
                </c:pt>
                <c:pt idx="9">
                  <c:v>7.0000000000000062E-2</c:v>
                </c:pt>
                <c:pt idx="10">
                  <c:v>8.0000000000000071E-2</c:v>
                </c:pt>
                <c:pt idx="11">
                  <c:v>9.000000000000008E-2</c:v>
                </c:pt>
                <c:pt idx="12">
                  <c:v>9.9999999999999978E-2</c:v>
                </c:pt>
                <c:pt idx="13">
                  <c:v>0.10999999999999999</c:v>
                </c:pt>
                <c:pt idx="14">
                  <c:v>0.12</c:v>
                </c:pt>
                <c:pt idx="15">
                  <c:v>0.13</c:v>
                </c:pt>
                <c:pt idx="16">
                  <c:v>0.14000000000000001</c:v>
                </c:pt>
                <c:pt idx="17">
                  <c:v>0.15000000000000002</c:v>
                </c:pt>
                <c:pt idx="18">
                  <c:v>0.16000000000000003</c:v>
                </c:pt>
                <c:pt idx="19">
                  <c:v>0.17000000000000004</c:v>
                </c:pt>
                <c:pt idx="20">
                  <c:v>0.18000000000000005</c:v>
                </c:pt>
                <c:pt idx="21">
                  <c:v>0.19000000000000006</c:v>
                </c:pt>
                <c:pt idx="22">
                  <c:v>0.19999999999999996</c:v>
                </c:pt>
                <c:pt idx="23">
                  <c:v>0.20999999999999996</c:v>
                </c:pt>
                <c:pt idx="24">
                  <c:v>0.21999999999999997</c:v>
                </c:pt>
                <c:pt idx="25">
                  <c:v>0.22999999999999998</c:v>
                </c:pt>
                <c:pt idx="26">
                  <c:v>0.24</c:v>
                </c:pt>
                <c:pt idx="27">
                  <c:v>0.25</c:v>
                </c:pt>
                <c:pt idx="28">
                  <c:v>0.26</c:v>
                </c:pt>
                <c:pt idx="29">
                  <c:v>0.27</c:v>
                </c:pt>
                <c:pt idx="30">
                  <c:v>0.28000000000000003</c:v>
                </c:pt>
                <c:pt idx="31">
                  <c:v>0.29000000000000004</c:v>
                </c:pt>
                <c:pt idx="32">
                  <c:v>0.30000000000000004</c:v>
                </c:pt>
                <c:pt idx="33">
                  <c:v>0.31000000000000005</c:v>
                </c:pt>
                <c:pt idx="34">
                  <c:v>0.32000000000000006</c:v>
                </c:pt>
                <c:pt idx="35">
                  <c:v>0.33000000000000007</c:v>
                </c:pt>
                <c:pt idx="36">
                  <c:v>0.34000000000000008</c:v>
                </c:pt>
                <c:pt idx="3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B-40AD-8D64-397E12B58DE0}"/>
            </c:ext>
          </c:extLst>
        </c:ser>
        <c:ser>
          <c:idx val="2"/>
          <c:order val="2"/>
          <c:tx>
            <c:strRef>
              <c:f>Summary!$BG$4:$BG$5</c:f>
              <c:strCache>
                <c:ptCount val="2"/>
                <c:pt idx="0">
                  <c:v>Motorcycle</c:v>
                </c:pt>
                <c:pt idx="1">
                  <c:v> Fast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Summary!$BG$6:$BG$43</c:f>
              <c:numCache>
                <c:formatCode>0.00%</c:formatCode>
                <c:ptCount val="38"/>
                <c:pt idx="0">
                  <c:v>3.6489702999999984E-2</c:v>
                </c:pt>
                <c:pt idx="1">
                  <c:v>6.8244851499999926E-2</c:v>
                </c:pt>
                <c:pt idx="2">
                  <c:v>9.9999999999999978E-2</c:v>
                </c:pt>
                <c:pt idx="3">
                  <c:v>0.14000000000000001</c:v>
                </c:pt>
                <c:pt idx="4">
                  <c:v>0.18000000000000005</c:v>
                </c:pt>
                <c:pt idx="5">
                  <c:v>0.22000000000000008</c:v>
                </c:pt>
                <c:pt idx="6">
                  <c:v>0.26000000000000012</c:v>
                </c:pt>
                <c:pt idx="7">
                  <c:v>0.30000000000000004</c:v>
                </c:pt>
                <c:pt idx="8">
                  <c:v>0.36</c:v>
                </c:pt>
                <c:pt idx="9">
                  <c:v>0.41999999999999993</c:v>
                </c:pt>
                <c:pt idx="10">
                  <c:v>0.47999999999999987</c:v>
                </c:pt>
                <c:pt idx="11">
                  <c:v>0.53999999999999981</c:v>
                </c:pt>
                <c:pt idx="12">
                  <c:v>0.6</c:v>
                </c:pt>
                <c:pt idx="13">
                  <c:v>0.64</c:v>
                </c:pt>
                <c:pt idx="14">
                  <c:v>0.68</c:v>
                </c:pt>
                <c:pt idx="15">
                  <c:v>0.72000000000000008</c:v>
                </c:pt>
                <c:pt idx="16">
                  <c:v>0.76000000000000012</c:v>
                </c:pt>
                <c:pt idx="17">
                  <c:v>0.8</c:v>
                </c:pt>
                <c:pt idx="18">
                  <c:v>0.82000000000000006</c:v>
                </c:pt>
                <c:pt idx="19">
                  <c:v>0.84000000000000008</c:v>
                </c:pt>
                <c:pt idx="20">
                  <c:v>0.8600000000000001</c:v>
                </c:pt>
                <c:pt idx="21">
                  <c:v>0.88</c:v>
                </c:pt>
                <c:pt idx="22">
                  <c:v>0.9</c:v>
                </c:pt>
                <c:pt idx="23">
                  <c:v>0.91</c:v>
                </c:pt>
                <c:pt idx="24">
                  <c:v>0.92</c:v>
                </c:pt>
                <c:pt idx="25">
                  <c:v>0.93</c:v>
                </c:pt>
                <c:pt idx="26">
                  <c:v>0.94000000000000006</c:v>
                </c:pt>
                <c:pt idx="27">
                  <c:v>0.95</c:v>
                </c:pt>
                <c:pt idx="28">
                  <c:v>0.95799999999999996</c:v>
                </c:pt>
                <c:pt idx="29">
                  <c:v>0.96599999999999997</c:v>
                </c:pt>
                <c:pt idx="30">
                  <c:v>0.97399999999999998</c:v>
                </c:pt>
                <c:pt idx="31">
                  <c:v>0.98199999999999998</c:v>
                </c:pt>
                <c:pt idx="32">
                  <c:v>0.99</c:v>
                </c:pt>
                <c:pt idx="33">
                  <c:v>0.99</c:v>
                </c:pt>
                <c:pt idx="34">
                  <c:v>0.99</c:v>
                </c:pt>
                <c:pt idx="35">
                  <c:v>0.99</c:v>
                </c:pt>
                <c:pt idx="36">
                  <c:v>0.99</c:v>
                </c:pt>
                <c:pt idx="37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FB-40AD-8D64-397E12B58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707760"/>
        <c:axId val="2138708592"/>
      </c:lineChart>
      <c:catAx>
        <c:axId val="213870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708592"/>
        <c:crosses val="autoZero"/>
        <c:auto val="1"/>
        <c:lblAlgn val="ctr"/>
        <c:lblOffset val="100"/>
        <c:noMultiLvlLbl val="0"/>
      </c:catAx>
      <c:valAx>
        <c:axId val="21387085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7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1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72832838044021"/>
          <c:y val="0.16869189738379478"/>
          <c:w val="0.82886763121551965"/>
          <c:h val="0.689535219580808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feedin_new_car!$D$4</c:f>
              <c:strCache>
                <c:ptCount val="1"/>
                <c:pt idx="0">
                  <c:v>Petrol hybrid</c:v>
                </c:pt>
              </c:strCache>
            </c:strRef>
          </c:tx>
          <c:invertIfNegative val="0"/>
          <c:cat>
            <c:numRef>
              <c:f>feedin_new_car!$A$11:$A$21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feedin_new_car!$D$11:$D$21</c:f>
              <c:numCache>
                <c:formatCode>0.000%</c:formatCode>
                <c:ptCount val="11"/>
                <c:pt idx="0">
                  <c:v>3.6321633E-3</c:v>
                </c:pt>
                <c:pt idx="1">
                  <c:v>5.9875553E-3</c:v>
                </c:pt>
                <c:pt idx="2">
                  <c:v>7.3368516000000003E-3</c:v>
                </c:pt>
                <c:pt idx="3">
                  <c:v>8.5971559999999999E-3</c:v>
                </c:pt>
                <c:pt idx="4">
                  <c:v>1.05112804E-2</c:v>
                </c:pt>
                <c:pt idx="5">
                  <c:v>1.5658807899999998E-2</c:v>
                </c:pt>
                <c:pt idx="6">
                  <c:v>1.9117692799999999E-2</c:v>
                </c:pt>
                <c:pt idx="7">
                  <c:v>1.9752958399999999E-2</c:v>
                </c:pt>
                <c:pt idx="8">
                  <c:v>1.7775153299999999E-2</c:v>
                </c:pt>
                <c:pt idx="9">
                  <c:v>1.5494022600000001E-2</c:v>
                </c:pt>
                <c:pt idx="10">
                  <c:v>1.8686443800000001E-2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E-49F8-AB0F-BE774A027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72352"/>
        <c:axId val="86373888"/>
      </c:barChart>
      <c:catAx>
        <c:axId val="8637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6373888"/>
        <c:crosses val="autoZero"/>
        <c:auto val="1"/>
        <c:lblAlgn val="ctr"/>
        <c:lblOffset val="100"/>
        <c:tickLblSkip val="2"/>
        <c:noMultiLvlLbl val="0"/>
      </c:catAx>
      <c:valAx>
        <c:axId val="8637388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0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6372352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gap"/>
    <c:showDLblsOverMax val="0"/>
  </c:chart>
  <c:spPr>
    <a:solidFill>
      <a:srgbClr val="FFFFFF"/>
    </a:solidFill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LPV, LCV and light truck</a:t>
            </a:r>
            <a:r>
              <a:rPr lang="en-NZ" baseline="0"/>
              <a:t> - </a:t>
            </a:r>
            <a:r>
              <a:rPr lang="en-NZ"/>
              <a:t>Basecase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Summary!$AC$4:$AC$5</c:f>
              <c:strCache>
                <c:ptCount val="2"/>
                <c:pt idx="0">
                  <c:v>LPV-New</c:v>
                </c:pt>
                <c:pt idx="1">
                  <c:v>Base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Summary!$AC$6:$AC$43</c:f>
              <c:numCache>
                <c:formatCode>0.00%</c:formatCode>
                <c:ptCount val="38"/>
                <c:pt idx="0">
                  <c:v>1.4114000000000002E-2</c:v>
                </c:pt>
                <c:pt idx="1">
                  <c:v>1.8168906228054938E-2</c:v>
                </c:pt>
                <c:pt idx="2">
                  <c:v>2.4064325405041439E-2</c:v>
                </c:pt>
                <c:pt idx="3">
                  <c:v>3.0735523208637851E-2</c:v>
                </c:pt>
                <c:pt idx="4">
                  <c:v>5.4465209703303111E-2</c:v>
                </c:pt>
                <c:pt idx="5">
                  <c:v>8.2411651612393597E-2</c:v>
                </c:pt>
                <c:pt idx="6">
                  <c:v>9.9123490450654675E-2</c:v>
                </c:pt>
                <c:pt idx="7">
                  <c:v>0.14277384313618419</c:v>
                </c:pt>
                <c:pt idx="8">
                  <c:v>0.22125065591301382</c:v>
                </c:pt>
                <c:pt idx="9">
                  <c:v>0.29575122500909723</c:v>
                </c:pt>
                <c:pt idx="10">
                  <c:v>0.38472687642449277</c:v>
                </c:pt>
                <c:pt idx="11">
                  <c:v>0.48139335429795793</c:v>
                </c:pt>
                <c:pt idx="12">
                  <c:v>0.57785682603783151</c:v>
                </c:pt>
                <c:pt idx="13">
                  <c:v>0.64090339317233747</c:v>
                </c:pt>
                <c:pt idx="14">
                  <c:v>0.67311359212968513</c:v>
                </c:pt>
                <c:pt idx="15">
                  <c:v>0.68825689732303663</c:v>
                </c:pt>
                <c:pt idx="16">
                  <c:v>0.697484536133119</c:v>
                </c:pt>
                <c:pt idx="17">
                  <c:v>0.70595770896159682</c:v>
                </c:pt>
                <c:pt idx="18">
                  <c:v>0.71417818867179572</c:v>
                </c:pt>
                <c:pt idx="19">
                  <c:v>0.71822955531359489</c:v>
                </c:pt>
                <c:pt idx="20">
                  <c:v>0.72200628453357207</c:v>
                </c:pt>
                <c:pt idx="21">
                  <c:v>0.72552722048888107</c:v>
                </c:pt>
                <c:pt idx="22">
                  <c:v>0.72881093411139564</c:v>
                </c:pt>
                <c:pt idx="23">
                  <c:v>0.72425368973956883</c:v>
                </c:pt>
                <c:pt idx="24">
                  <c:v>0.71967038633159519</c:v>
                </c:pt>
                <c:pt idx="25">
                  <c:v>0.7150772816103681</c:v>
                </c:pt>
                <c:pt idx="26">
                  <c:v>0.71049212403572759</c:v>
                </c:pt>
                <c:pt idx="27">
                  <c:v>0.70593435267172733</c:v>
                </c:pt>
                <c:pt idx="28">
                  <c:v>0.69755618594273083</c:v>
                </c:pt>
                <c:pt idx="29">
                  <c:v>0.68799381324347653</c:v>
                </c:pt>
                <c:pt idx="30">
                  <c:v>0.68369899865443884</c:v>
                </c:pt>
                <c:pt idx="31">
                  <c:v>0.67953785611281192</c:v>
                </c:pt>
                <c:pt idx="32">
                  <c:v>0.67554290538608275</c:v>
                </c:pt>
                <c:pt idx="33">
                  <c:v>0.67229516843393666</c:v>
                </c:pt>
                <c:pt idx="34">
                  <c:v>0.66928935514047816</c:v>
                </c:pt>
                <c:pt idx="35">
                  <c:v>0.66657013933966291</c:v>
                </c:pt>
                <c:pt idx="36">
                  <c:v>0.66418755050838296</c:v>
                </c:pt>
                <c:pt idx="37">
                  <c:v>0.66219754592290792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4-458D-AE82-42A7D1ED964E}"/>
            </c:ext>
          </c:extLst>
        </c:ser>
        <c:ser>
          <c:idx val="1"/>
          <c:order val="1"/>
          <c:tx>
            <c:strRef>
              <c:f>Summary!$AG$4:$AG$5</c:f>
              <c:strCache>
                <c:ptCount val="2"/>
                <c:pt idx="0">
                  <c:v>LPV-Used</c:v>
                </c:pt>
                <c:pt idx="1">
                  <c:v>Base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Summary!$AG$6:$AG$43</c:f>
              <c:numCache>
                <c:formatCode>0.00%</c:formatCode>
                <c:ptCount val="38"/>
                <c:pt idx="0">
                  <c:v>2.6938E-2</c:v>
                </c:pt>
                <c:pt idx="1">
                  <c:v>3.4619999999999998E-2</c:v>
                </c:pt>
                <c:pt idx="2">
                  <c:v>4.8224999999999997E-2</c:v>
                </c:pt>
                <c:pt idx="3">
                  <c:v>6.7500000000000004E-2</c:v>
                </c:pt>
                <c:pt idx="4">
                  <c:v>7.7361421632873351E-2</c:v>
                </c:pt>
                <c:pt idx="5">
                  <c:v>7.7194068873031763E-2</c:v>
                </c:pt>
                <c:pt idx="6">
                  <c:v>7.6486415705630278E-2</c:v>
                </c:pt>
                <c:pt idx="7">
                  <c:v>7.9493593411152419E-2</c:v>
                </c:pt>
                <c:pt idx="8">
                  <c:v>9.4798614179752314E-2</c:v>
                </c:pt>
                <c:pt idx="9">
                  <c:v>0.12331014900712194</c:v>
                </c:pt>
                <c:pt idx="10">
                  <c:v>0.16173625572940964</c:v>
                </c:pt>
                <c:pt idx="11">
                  <c:v>0.2140466320335101</c:v>
                </c:pt>
                <c:pt idx="12">
                  <c:v>0.28540509122513652</c:v>
                </c:pt>
                <c:pt idx="13">
                  <c:v>0.37925673294211765</c:v>
                </c:pt>
                <c:pt idx="14">
                  <c:v>0.50139870930181196</c:v>
                </c:pt>
                <c:pt idx="15">
                  <c:v>0.6581076808166213</c:v>
                </c:pt>
                <c:pt idx="16">
                  <c:v>0.85539269195658318</c:v>
                </c:pt>
                <c:pt idx="17">
                  <c:v>0.93787258839721366</c:v>
                </c:pt>
                <c:pt idx="18">
                  <c:v>0.95251109074994156</c:v>
                </c:pt>
                <c:pt idx="19">
                  <c:v>0.96378262355352773</c:v>
                </c:pt>
                <c:pt idx="20">
                  <c:v>0.9723801924428902</c:v>
                </c:pt>
                <c:pt idx="21">
                  <c:v>0.97836974440632352</c:v>
                </c:pt>
                <c:pt idx="22">
                  <c:v>0.98076104403519127</c:v>
                </c:pt>
                <c:pt idx="23">
                  <c:v>0.98141513218925092</c:v>
                </c:pt>
                <c:pt idx="24">
                  <c:v>0.98184790818564516</c:v>
                </c:pt>
                <c:pt idx="25">
                  <c:v>0.98152472237806021</c:v>
                </c:pt>
                <c:pt idx="26">
                  <c:v>0.98092111912238766</c:v>
                </c:pt>
                <c:pt idx="27">
                  <c:v>0.98029738295678293</c:v>
                </c:pt>
                <c:pt idx="28">
                  <c:v>0.97902047316639251</c:v>
                </c:pt>
                <c:pt idx="29">
                  <c:v>0.97743517523598178</c:v>
                </c:pt>
                <c:pt idx="30">
                  <c:v>0.97665285618848563</c:v>
                </c:pt>
                <c:pt idx="31">
                  <c:v>0.9759059368227847</c:v>
                </c:pt>
                <c:pt idx="32">
                  <c:v>0.97512055480920123</c:v>
                </c:pt>
                <c:pt idx="33">
                  <c:v>0.97429610229821662</c:v>
                </c:pt>
                <c:pt idx="34">
                  <c:v>0.97343196663275999</c:v>
                </c:pt>
                <c:pt idx="35">
                  <c:v>0.97252753146036774</c:v>
                </c:pt>
                <c:pt idx="36">
                  <c:v>0.97158217842564909</c:v>
                </c:pt>
                <c:pt idx="37">
                  <c:v>0.97057999430457453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4-458D-AE82-42A7D1ED964E}"/>
            </c:ext>
          </c:extLst>
        </c:ser>
        <c:ser>
          <c:idx val="2"/>
          <c:order val="2"/>
          <c:tx>
            <c:strRef>
              <c:f>Summary!$AK$4:$AK$5</c:f>
              <c:strCache>
                <c:ptCount val="2"/>
                <c:pt idx="0">
                  <c:v>LCV</c:v>
                </c:pt>
                <c:pt idx="1">
                  <c:v>Base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Summary!$AK$6:$AK$43</c:f>
              <c:numCache>
                <c:formatCode>0.00%</c:formatCode>
                <c:ptCount val="38"/>
                <c:pt idx="0">
                  <c:v>2.4499999999999999E-3</c:v>
                </c:pt>
                <c:pt idx="1">
                  <c:v>8.5494874732944832E-3</c:v>
                </c:pt>
                <c:pt idx="2">
                  <c:v>1.1589290507641004E-2</c:v>
                </c:pt>
                <c:pt idx="3">
                  <c:v>1.4352891440367742E-2</c:v>
                </c:pt>
                <c:pt idx="4">
                  <c:v>1.760300898841928E-2</c:v>
                </c:pt>
                <c:pt idx="5">
                  <c:v>2.7528949548645678E-2</c:v>
                </c:pt>
                <c:pt idx="6">
                  <c:v>4.0862178690534774E-2</c:v>
                </c:pt>
                <c:pt idx="7">
                  <c:v>6.0877503587726277E-2</c:v>
                </c:pt>
                <c:pt idx="8">
                  <c:v>9.0019636502263245E-2</c:v>
                </c:pt>
                <c:pt idx="9">
                  <c:v>0.11240616743089824</c:v>
                </c:pt>
                <c:pt idx="10">
                  <c:v>0.14070740260861744</c:v>
                </c:pt>
                <c:pt idx="11">
                  <c:v>0.17523114634979686</c:v>
                </c:pt>
                <c:pt idx="12">
                  <c:v>0.21310704923986731</c:v>
                </c:pt>
                <c:pt idx="13">
                  <c:v>0.25664806288722647</c:v>
                </c:pt>
                <c:pt idx="14">
                  <c:v>0.29993127468162345</c:v>
                </c:pt>
                <c:pt idx="15">
                  <c:v>0.34785372378032337</c:v>
                </c:pt>
                <c:pt idx="16">
                  <c:v>0.39750971561226017</c:v>
                </c:pt>
                <c:pt idx="17">
                  <c:v>0.44942155883387647</c:v>
                </c:pt>
                <c:pt idx="18">
                  <c:v>0.50443735314339955</c:v>
                </c:pt>
                <c:pt idx="19">
                  <c:v>0.5602453407306629</c:v>
                </c:pt>
                <c:pt idx="20">
                  <c:v>0.61569379930169676</c:v>
                </c:pt>
                <c:pt idx="21">
                  <c:v>0.66983175551349949</c:v>
                </c:pt>
                <c:pt idx="22">
                  <c:v>0.72117461870376742</c:v>
                </c:pt>
                <c:pt idx="23">
                  <c:v>0.7583198244042938</c:v>
                </c:pt>
                <c:pt idx="24">
                  <c:v>0.79276813942302393</c:v>
                </c:pt>
                <c:pt idx="25">
                  <c:v>0.82420042180479514</c:v>
                </c:pt>
                <c:pt idx="26">
                  <c:v>0.82835164151287644</c:v>
                </c:pt>
                <c:pt idx="27">
                  <c:v>0.82770737166599972</c:v>
                </c:pt>
                <c:pt idx="28">
                  <c:v>0.82300125399431467</c:v>
                </c:pt>
                <c:pt idx="29">
                  <c:v>0.81677499737368275</c:v>
                </c:pt>
                <c:pt idx="30">
                  <c:v>0.81566754940961828</c:v>
                </c:pt>
                <c:pt idx="31">
                  <c:v>0.81439084962074715</c:v>
                </c:pt>
                <c:pt idx="32">
                  <c:v>0.81295944464436409</c:v>
                </c:pt>
                <c:pt idx="33">
                  <c:v>0.81164806489606267</c:v>
                </c:pt>
                <c:pt idx="34">
                  <c:v>0.80955279565330307</c:v>
                </c:pt>
                <c:pt idx="35">
                  <c:v>0.80721097460010505</c:v>
                </c:pt>
                <c:pt idx="36">
                  <c:v>0.8048040901185235</c:v>
                </c:pt>
                <c:pt idx="37">
                  <c:v>0.80232892653202104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44-458D-AE82-42A7D1ED964E}"/>
            </c:ext>
          </c:extLst>
        </c:ser>
        <c:ser>
          <c:idx val="3"/>
          <c:order val="3"/>
          <c:tx>
            <c:strRef>
              <c:f>Summary!$AO$4:$AO$5</c:f>
              <c:strCache>
                <c:ptCount val="2"/>
                <c:pt idx="0">
                  <c:v>Light Truck</c:v>
                </c:pt>
                <c:pt idx="1">
                  <c:v>Base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Summary!$AO$6:$AO$43</c:f>
              <c:numCache>
                <c:formatCode>0.00%</c:formatCode>
                <c:ptCount val="38"/>
                <c:pt idx="0">
                  <c:v>5.0000000000000001E-3</c:v>
                </c:pt>
                <c:pt idx="1">
                  <c:v>6.4999999999999997E-3</c:v>
                </c:pt>
                <c:pt idx="2">
                  <c:v>9.4320178052293806E-3</c:v>
                </c:pt>
                <c:pt idx="3">
                  <c:v>1.2008244078586049E-2</c:v>
                </c:pt>
                <c:pt idx="4">
                  <c:v>1.6938612020945362E-2</c:v>
                </c:pt>
                <c:pt idx="5">
                  <c:v>2.3332908456842525E-2</c:v>
                </c:pt>
                <c:pt idx="6">
                  <c:v>3.61331739490975E-2</c:v>
                </c:pt>
                <c:pt idx="7">
                  <c:v>5.4599880461823125E-2</c:v>
                </c:pt>
                <c:pt idx="8">
                  <c:v>7.306658697454875E-2</c:v>
                </c:pt>
                <c:pt idx="9">
                  <c:v>9.1533293487274375E-2</c:v>
                </c:pt>
                <c:pt idx="10">
                  <c:v>0.11</c:v>
                </c:pt>
                <c:pt idx="11">
                  <c:v>0.2</c:v>
                </c:pt>
                <c:pt idx="12">
                  <c:v>0.12</c:v>
                </c:pt>
                <c:pt idx="13">
                  <c:v>0.17805278837942065</c:v>
                </c:pt>
                <c:pt idx="14">
                  <c:v>0.20359274708917083</c:v>
                </c:pt>
                <c:pt idx="15">
                  <c:v>0.23233451669643976</c:v>
                </c:pt>
                <c:pt idx="16">
                  <c:v>0.26235257208216922</c:v>
                </c:pt>
                <c:pt idx="17">
                  <c:v>0.29427075405144848</c:v>
                </c:pt>
                <c:pt idx="18">
                  <c:v>0.32913284841073465</c:v>
                </c:pt>
                <c:pt idx="19">
                  <c:v>0.36558922577385328</c:v>
                </c:pt>
                <c:pt idx="20">
                  <c:v>0.40327753625916901</c:v>
                </c:pt>
                <c:pt idx="21">
                  <c:v>0.44211285196109573</c:v>
                </c:pt>
                <c:pt idx="22">
                  <c:v>0.48134897162784074</c:v>
                </c:pt>
                <c:pt idx="23">
                  <c:v>0.50844992521257104</c:v>
                </c:pt>
                <c:pt idx="24">
                  <c:v>0.53542707888931784</c:v>
                </c:pt>
                <c:pt idx="25">
                  <c:v>0.56213780318291917</c:v>
                </c:pt>
                <c:pt idx="26">
                  <c:v>0.58844447911373776</c:v>
                </c:pt>
                <c:pt idx="27">
                  <c:v>0.61422505296815255</c:v>
                </c:pt>
                <c:pt idx="28">
                  <c:v>0.63510317602993238</c:v>
                </c:pt>
                <c:pt idx="29">
                  <c:v>0.65398670015835669</c:v>
                </c:pt>
                <c:pt idx="30">
                  <c:v>0.67772039781715732</c:v>
                </c:pt>
                <c:pt idx="31">
                  <c:v>0.70105056488243622</c:v>
                </c:pt>
                <c:pt idx="32">
                  <c:v>0.72338543690459278</c:v>
                </c:pt>
                <c:pt idx="33">
                  <c:v>0.74463721423026052</c:v>
                </c:pt>
                <c:pt idx="34">
                  <c:v>0.7647987071967185</c:v>
                </c:pt>
                <c:pt idx="35">
                  <c:v>0.78384422128846509</c:v>
                </c:pt>
                <c:pt idx="36">
                  <c:v>0.80176229020457923</c:v>
                </c:pt>
                <c:pt idx="37">
                  <c:v>0.81853363777528099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44-458D-AE82-42A7D1ED9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794784"/>
        <c:axId val="2142795200"/>
      </c:lineChart>
      <c:catAx>
        <c:axId val="21427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2795200"/>
        <c:crosses val="autoZero"/>
        <c:auto val="1"/>
        <c:lblAlgn val="ctr"/>
        <c:lblOffset val="100"/>
        <c:noMultiLvlLbl val="0"/>
      </c:catAx>
      <c:valAx>
        <c:axId val="21427952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2794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LCV, Light truck, heavy truck and bus - Basecase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Summary!$AK$4:$AK$5</c:f>
              <c:strCache>
                <c:ptCount val="2"/>
                <c:pt idx="0">
                  <c:v>LCV</c:v>
                </c:pt>
                <c:pt idx="1">
                  <c:v>Base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Summary!$AK$6:$AK$43</c:f>
              <c:numCache>
                <c:formatCode>0.00%</c:formatCode>
                <c:ptCount val="38"/>
                <c:pt idx="0">
                  <c:v>2.4499999999999999E-3</c:v>
                </c:pt>
                <c:pt idx="1">
                  <c:v>8.5494874732944832E-3</c:v>
                </c:pt>
                <c:pt idx="2">
                  <c:v>1.1589290507641004E-2</c:v>
                </c:pt>
                <c:pt idx="3">
                  <c:v>1.4352891440367742E-2</c:v>
                </c:pt>
                <c:pt idx="4">
                  <c:v>1.760300898841928E-2</c:v>
                </c:pt>
                <c:pt idx="5">
                  <c:v>2.7528949548645678E-2</c:v>
                </c:pt>
                <c:pt idx="6">
                  <c:v>4.0862178690534774E-2</c:v>
                </c:pt>
                <c:pt idx="7">
                  <c:v>6.0877503587726277E-2</c:v>
                </c:pt>
                <c:pt idx="8">
                  <c:v>9.0019636502263245E-2</c:v>
                </c:pt>
                <c:pt idx="9">
                  <c:v>0.11240616743089824</c:v>
                </c:pt>
                <c:pt idx="10">
                  <c:v>0.14070740260861744</c:v>
                </c:pt>
                <c:pt idx="11">
                  <c:v>0.17523114634979686</c:v>
                </c:pt>
                <c:pt idx="12">
                  <c:v>0.21310704923986731</c:v>
                </c:pt>
                <c:pt idx="13">
                  <c:v>0.25664806288722647</c:v>
                </c:pt>
                <c:pt idx="14">
                  <c:v>0.29993127468162345</c:v>
                </c:pt>
                <c:pt idx="15">
                  <c:v>0.34785372378032337</c:v>
                </c:pt>
                <c:pt idx="16">
                  <c:v>0.39750971561226017</c:v>
                </c:pt>
                <c:pt idx="17">
                  <c:v>0.44942155883387647</c:v>
                </c:pt>
                <c:pt idx="18">
                  <c:v>0.50443735314339955</c:v>
                </c:pt>
                <c:pt idx="19">
                  <c:v>0.5602453407306629</c:v>
                </c:pt>
                <c:pt idx="20">
                  <c:v>0.61569379930169676</c:v>
                </c:pt>
                <c:pt idx="21">
                  <c:v>0.66983175551349949</c:v>
                </c:pt>
                <c:pt idx="22">
                  <c:v>0.72117461870376742</c:v>
                </c:pt>
                <c:pt idx="23">
                  <c:v>0.7583198244042938</c:v>
                </c:pt>
                <c:pt idx="24">
                  <c:v>0.79276813942302393</c:v>
                </c:pt>
                <c:pt idx="25">
                  <c:v>0.82420042180479514</c:v>
                </c:pt>
                <c:pt idx="26">
                  <c:v>0.82835164151287644</c:v>
                </c:pt>
                <c:pt idx="27">
                  <c:v>0.82770737166599972</c:v>
                </c:pt>
                <c:pt idx="28">
                  <c:v>0.82300125399431467</c:v>
                </c:pt>
                <c:pt idx="29">
                  <c:v>0.81677499737368275</c:v>
                </c:pt>
                <c:pt idx="30">
                  <c:v>0.81566754940961828</c:v>
                </c:pt>
                <c:pt idx="31">
                  <c:v>0.81439084962074715</c:v>
                </c:pt>
                <c:pt idx="32">
                  <c:v>0.81295944464436409</c:v>
                </c:pt>
                <c:pt idx="33">
                  <c:v>0.81164806489606267</c:v>
                </c:pt>
                <c:pt idx="34">
                  <c:v>0.80955279565330307</c:v>
                </c:pt>
                <c:pt idx="35">
                  <c:v>0.80721097460010505</c:v>
                </c:pt>
                <c:pt idx="36">
                  <c:v>0.8048040901185235</c:v>
                </c:pt>
                <c:pt idx="37">
                  <c:v>0.80232892653202104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0-4CC6-BB3D-47051536BBF5}"/>
            </c:ext>
          </c:extLst>
        </c:ser>
        <c:ser>
          <c:idx val="1"/>
          <c:order val="1"/>
          <c:tx>
            <c:strRef>
              <c:f>Summary!$AO$4:$AO$5</c:f>
              <c:strCache>
                <c:ptCount val="2"/>
                <c:pt idx="0">
                  <c:v>Light Truck</c:v>
                </c:pt>
                <c:pt idx="1">
                  <c:v>Base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Summary!$AO$6:$AO$43</c:f>
              <c:numCache>
                <c:formatCode>0.00%</c:formatCode>
                <c:ptCount val="38"/>
                <c:pt idx="0">
                  <c:v>5.0000000000000001E-3</c:v>
                </c:pt>
                <c:pt idx="1">
                  <c:v>6.4999999999999997E-3</c:v>
                </c:pt>
                <c:pt idx="2">
                  <c:v>9.4320178052293806E-3</c:v>
                </c:pt>
                <c:pt idx="3">
                  <c:v>1.2008244078586049E-2</c:v>
                </c:pt>
                <c:pt idx="4">
                  <c:v>1.6938612020945362E-2</c:v>
                </c:pt>
                <c:pt idx="5">
                  <c:v>2.3332908456842525E-2</c:v>
                </c:pt>
                <c:pt idx="6">
                  <c:v>3.61331739490975E-2</c:v>
                </c:pt>
                <c:pt idx="7">
                  <c:v>5.4599880461823125E-2</c:v>
                </c:pt>
                <c:pt idx="8">
                  <c:v>7.306658697454875E-2</c:v>
                </c:pt>
                <c:pt idx="9">
                  <c:v>9.1533293487274375E-2</c:v>
                </c:pt>
                <c:pt idx="10">
                  <c:v>0.11</c:v>
                </c:pt>
                <c:pt idx="11">
                  <c:v>0.2</c:v>
                </c:pt>
                <c:pt idx="12">
                  <c:v>0.12</c:v>
                </c:pt>
                <c:pt idx="13">
                  <c:v>0.17805278837942065</c:v>
                </c:pt>
                <c:pt idx="14">
                  <c:v>0.20359274708917083</c:v>
                </c:pt>
                <c:pt idx="15">
                  <c:v>0.23233451669643976</c:v>
                </c:pt>
                <c:pt idx="16">
                  <c:v>0.26235257208216922</c:v>
                </c:pt>
                <c:pt idx="17">
                  <c:v>0.29427075405144848</c:v>
                </c:pt>
                <c:pt idx="18">
                  <c:v>0.32913284841073465</c:v>
                </c:pt>
                <c:pt idx="19">
                  <c:v>0.36558922577385328</c:v>
                </c:pt>
                <c:pt idx="20">
                  <c:v>0.40327753625916901</c:v>
                </c:pt>
                <c:pt idx="21">
                  <c:v>0.44211285196109573</c:v>
                </c:pt>
                <c:pt idx="22">
                  <c:v>0.48134897162784074</c:v>
                </c:pt>
                <c:pt idx="23">
                  <c:v>0.50844992521257104</c:v>
                </c:pt>
                <c:pt idx="24">
                  <c:v>0.53542707888931784</c:v>
                </c:pt>
                <c:pt idx="25">
                  <c:v>0.56213780318291917</c:v>
                </c:pt>
                <c:pt idx="26">
                  <c:v>0.58844447911373776</c:v>
                </c:pt>
                <c:pt idx="27">
                  <c:v>0.61422505296815255</c:v>
                </c:pt>
                <c:pt idx="28">
                  <c:v>0.63510317602993238</c:v>
                </c:pt>
                <c:pt idx="29">
                  <c:v>0.65398670015835669</c:v>
                </c:pt>
                <c:pt idx="30">
                  <c:v>0.67772039781715732</c:v>
                </c:pt>
                <c:pt idx="31">
                  <c:v>0.70105056488243622</c:v>
                </c:pt>
                <c:pt idx="32">
                  <c:v>0.72338543690459278</c:v>
                </c:pt>
                <c:pt idx="33">
                  <c:v>0.74463721423026052</c:v>
                </c:pt>
                <c:pt idx="34">
                  <c:v>0.7647987071967185</c:v>
                </c:pt>
                <c:pt idx="35">
                  <c:v>0.78384422128846509</c:v>
                </c:pt>
                <c:pt idx="36">
                  <c:v>0.80176229020457923</c:v>
                </c:pt>
                <c:pt idx="37">
                  <c:v>0.81853363777528099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0-4CC6-BB3D-47051536BBF5}"/>
            </c:ext>
          </c:extLst>
        </c:ser>
        <c:ser>
          <c:idx val="2"/>
          <c:order val="2"/>
          <c:tx>
            <c:strRef>
              <c:f>Summary!$AS$4:$AS$5</c:f>
              <c:strCache>
                <c:ptCount val="2"/>
                <c:pt idx="0">
                  <c:v>Heavy Truck</c:v>
                </c:pt>
                <c:pt idx="1">
                  <c:v>Base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Summary!$AS$6:$AS$43</c:f>
              <c:numCache>
                <c:formatCode>0.00%</c:formatCode>
                <c:ptCount val="38"/>
                <c:pt idx="0">
                  <c:v>2.0999999999999999E-3</c:v>
                </c:pt>
                <c:pt idx="1">
                  <c:v>3.4773698205284817E-3</c:v>
                </c:pt>
                <c:pt idx="2">
                  <c:v>6.10642117231732E-3</c:v>
                </c:pt>
                <c:pt idx="3">
                  <c:v>9.276838039321918E-3</c:v>
                </c:pt>
                <c:pt idx="4">
                  <c:v>1.4211236794690068E-2</c:v>
                </c:pt>
                <c:pt idx="5">
                  <c:v>2.2205808866372492E-2</c:v>
                </c:pt>
                <c:pt idx="6">
                  <c:v>3.4371563900850097E-2</c:v>
                </c:pt>
                <c:pt idx="7">
                  <c:v>4.8278672925637575E-2</c:v>
                </c:pt>
                <c:pt idx="8">
                  <c:v>6.2185781950425054E-2</c:v>
                </c:pt>
                <c:pt idx="9">
                  <c:v>7.6092890975212532E-2</c:v>
                </c:pt>
                <c:pt idx="10">
                  <c:v>0.09</c:v>
                </c:pt>
                <c:pt idx="11">
                  <c:v>0.17</c:v>
                </c:pt>
                <c:pt idx="12">
                  <c:v>0.11</c:v>
                </c:pt>
                <c:pt idx="13">
                  <c:v>0.12290863607655947</c:v>
                </c:pt>
                <c:pt idx="14">
                  <c:v>0.14191622352854924</c:v>
                </c:pt>
                <c:pt idx="15">
                  <c:v>0.16359045520219012</c:v>
                </c:pt>
                <c:pt idx="16">
                  <c:v>0.1872058707302317</c:v>
                </c:pt>
                <c:pt idx="17">
                  <c:v>0.21318393260935589</c:v>
                </c:pt>
                <c:pt idx="18">
                  <c:v>0.24210781004835202</c:v>
                </c:pt>
                <c:pt idx="19">
                  <c:v>0.27342045553671734</c:v>
                </c:pt>
                <c:pt idx="20">
                  <c:v>0.30697601676058817</c:v>
                </c:pt>
                <c:pt idx="21">
                  <c:v>0.34255284815578091</c:v>
                </c:pt>
                <c:pt idx="22">
                  <c:v>0.3798550406505915</c:v>
                </c:pt>
                <c:pt idx="23">
                  <c:v>0.40597613161952495</c:v>
                </c:pt>
                <c:pt idx="24">
                  <c:v>0.43269156713261031</c:v>
                </c:pt>
                <c:pt idx="25">
                  <c:v>0.45987316788562749</c:v>
                </c:pt>
                <c:pt idx="26">
                  <c:v>0.48738299467509455</c:v>
                </c:pt>
                <c:pt idx="27">
                  <c:v>0.51507574390429511</c:v>
                </c:pt>
                <c:pt idx="28">
                  <c:v>0.54009707184068034</c:v>
                </c:pt>
                <c:pt idx="29">
                  <c:v>0.56410084945180095</c:v>
                </c:pt>
                <c:pt idx="30">
                  <c:v>0.5914707521402498</c:v>
                </c:pt>
                <c:pt idx="31">
                  <c:v>0.61846033108953602</c:v>
                </c:pt>
                <c:pt idx="32">
                  <c:v>0.64492836205601534</c:v>
                </c:pt>
                <c:pt idx="33">
                  <c:v>0.67086293751584847</c:v>
                </c:pt>
                <c:pt idx="34">
                  <c:v>0.69601076768185022</c:v>
                </c:pt>
                <c:pt idx="35">
                  <c:v>0.72026133052904839</c:v>
                </c:pt>
                <c:pt idx="36">
                  <c:v>0.74351870709379897</c:v>
                </c:pt>
                <c:pt idx="37">
                  <c:v>0.76570269646493705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0-4CC6-BB3D-47051536BBF5}"/>
            </c:ext>
          </c:extLst>
        </c:ser>
        <c:ser>
          <c:idx val="3"/>
          <c:order val="3"/>
          <c:tx>
            <c:strRef>
              <c:f>Summary!$AW$4:$AW$5</c:f>
              <c:strCache>
                <c:ptCount val="2"/>
                <c:pt idx="0">
                  <c:v>Bus</c:v>
                </c:pt>
                <c:pt idx="1">
                  <c:v>Base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Summary!$AW$6:$AW$43</c:f>
              <c:numCache>
                <c:formatCode>0.00%</c:formatCode>
                <c:ptCount val="38"/>
                <c:pt idx="0">
                  <c:v>2.07E-2</c:v>
                </c:pt>
                <c:pt idx="1">
                  <c:v>2.3E-2</c:v>
                </c:pt>
                <c:pt idx="2">
                  <c:v>2.5000000000000001E-2</c:v>
                </c:pt>
                <c:pt idx="3">
                  <c:v>3.2701272993733287E-2</c:v>
                </c:pt>
                <c:pt idx="4">
                  <c:v>5.155461510945257E-2</c:v>
                </c:pt>
                <c:pt idx="5">
                  <c:v>7.1243692087562052E-2</c:v>
                </c:pt>
                <c:pt idx="6">
                  <c:v>9.0932769065671534E-2</c:v>
                </c:pt>
                <c:pt idx="7">
                  <c:v>0.11062184604378102</c:v>
                </c:pt>
                <c:pt idx="8">
                  <c:v>0.13031092302189051</c:v>
                </c:pt>
                <c:pt idx="9">
                  <c:v>0.15</c:v>
                </c:pt>
                <c:pt idx="10">
                  <c:v>0.2</c:v>
                </c:pt>
                <c:pt idx="11">
                  <c:v>0.3</c:v>
                </c:pt>
                <c:pt idx="12">
                  <c:v>0.159</c:v>
                </c:pt>
                <c:pt idx="13">
                  <c:v>0.18503153528600702</c:v>
                </c:pt>
                <c:pt idx="14">
                  <c:v>0.21293238481362586</c:v>
                </c:pt>
                <c:pt idx="15">
                  <c:v>0.24430796855315617</c:v>
                </c:pt>
                <c:pt idx="16">
                  <c:v>0.27760684993443635</c:v>
                </c:pt>
                <c:pt idx="17">
                  <c:v>0.31331907438562018</c:v>
                </c:pt>
                <c:pt idx="18">
                  <c:v>0.35214389675855989</c:v>
                </c:pt>
                <c:pt idx="19">
                  <c:v>0.39284896299225641</c:v>
                </c:pt>
                <c:pt idx="20">
                  <c:v>0.43495727121348599</c:v>
                </c:pt>
                <c:pt idx="21">
                  <c:v>0.47792672163770872</c:v>
                </c:pt>
                <c:pt idx="22">
                  <c:v>0.52117477360743458</c:v>
                </c:pt>
                <c:pt idx="23">
                  <c:v>0.55349986890579295</c:v>
                </c:pt>
                <c:pt idx="24">
                  <c:v>0.58544683112803109</c:v>
                </c:pt>
                <c:pt idx="25">
                  <c:v>0.61678720441193979</c:v>
                </c:pt>
                <c:pt idx="26">
                  <c:v>0.64730866726915315</c:v>
                </c:pt>
                <c:pt idx="27">
                  <c:v>0.67681948269422609</c:v>
                </c:pt>
                <c:pt idx="28">
                  <c:v>0.7019460031242668</c:v>
                </c:pt>
                <c:pt idx="29">
                  <c:v>0.72496016336394342</c:v>
                </c:pt>
                <c:pt idx="30">
                  <c:v>0.75087093907282398</c:v>
                </c:pt>
                <c:pt idx="31">
                  <c:v>0.77529768763873463</c:v>
                </c:pt>
                <c:pt idx="32">
                  <c:v>0.79817654970475183</c:v>
                </c:pt>
                <c:pt idx="33">
                  <c:v>0.81948902383157829</c:v>
                </c:pt>
                <c:pt idx="34">
                  <c:v>0.83920178512952714</c:v>
                </c:pt>
                <c:pt idx="35">
                  <c:v>0.8573266867783389</c:v>
                </c:pt>
                <c:pt idx="36">
                  <c:v>0.87389607347256293</c:v>
                </c:pt>
                <c:pt idx="37">
                  <c:v>0.88895974834381297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D0-4CC6-BB3D-47051536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804352"/>
        <c:axId val="2142785216"/>
      </c:lineChart>
      <c:catAx>
        <c:axId val="214280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2785216"/>
        <c:crosses val="autoZero"/>
        <c:auto val="1"/>
        <c:lblAlgn val="ctr"/>
        <c:lblOffset val="100"/>
        <c:noMultiLvlLbl val="0"/>
      </c:catAx>
      <c:valAx>
        <c:axId val="214278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280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feedin_lighttruck!$B$4</c:f>
              <c:strCache>
                <c:ptCount val="1"/>
                <c:pt idx="0">
                  <c:v>Petrol</c:v>
                </c:pt>
              </c:strCache>
            </c:strRef>
          </c:tx>
          <c:cat>
            <c:numRef>
              <c:f>feedin_heavytruck!$A$6:$A$61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feedin_lighttruck!$B$6:$B$61</c:f>
              <c:numCache>
                <c:formatCode>0.000%</c:formatCode>
                <c:ptCount val="56"/>
                <c:pt idx="0">
                  <c:v>3.4801762100000001E-2</c:v>
                </c:pt>
                <c:pt idx="1">
                  <c:v>3.3530572000000002E-2</c:v>
                </c:pt>
                <c:pt idx="2">
                  <c:v>2.7915353399999999E-2</c:v>
                </c:pt>
                <c:pt idx="3">
                  <c:v>2.6582766099999999E-2</c:v>
                </c:pt>
                <c:pt idx="4">
                  <c:v>2.4384980600000002E-2</c:v>
                </c:pt>
                <c:pt idx="5">
                  <c:v>2.79750847E-2</c:v>
                </c:pt>
                <c:pt idx="6">
                  <c:v>3.8090401199999999E-2</c:v>
                </c:pt>
                <c:pt idx="7">
                  <c:v>2.9978033300000002E-2</c:v>
                </c:pt>
                <c:pt idx="8">
                  <c:v>3.0894077400000001E-2</c:v>
                </c:pt>
                <c:pt idx="9">
                  <c:v>3.9015449100000002E-2</c:v>
                </c:pt>
                <c:pt idx="10">
                  <c:v>4.0127557799999998E-2</c:v>
                </c:pt>
                <c:pt idx="11">
                  <c:v>3.4491503899999998E-2</c:v>
                </c:pt>
                <c:pt idx="12">
                  <c:v>3.4669289399999997E-2</c:v>
                </c:pt>
                <c:pt idx="13">
                  <c:v>3.05056415E-2</c:v>
                </c:pt>
                <c:pt idx="14">
                  <c:v>2.74914089E-2</c:v>
                </c:pt>
                <c:pt idx="15">
                  <c:v>2.61841227E-2</c:v>
                </c:pt>
                <c:pt idx="16">
                  <c:v>3.00187617E-2</c:v>
                </c:pt>
                <c:pt idx="17">
                  <c:v>2.1619388600000001E-2</c:v>
                </c:pt>
                <c:pt idx="18">
                  <c:v>1.9412925733333333E-2</c:v>
                </c:pt>
                <c:pt idx="19">
                  <c:v>1.7206462866666664E-2</c:v>
                </c:pt>
                <c:pt idx="20">
                  <c:v>1.4999999999999999E-2</c:v>
                </c:pt>
                <c:pt idx="21">
                  <c:v>1.44E-2</c:v>
                </c:pt>
                <c:pt idx="22">
                  <c:v>1.38E-2</c:v>
                </c:pt>
                <c:pt idx="23">
                  <c:v>1.32E-2</c:v>
                </c:pt>
                <c:pt idx="24">
                  <c:v>1.26E-2</c:v>
                </c:pt>
                <c:pt idx="25">
                  <c:v>1.2E-2</c:v>
                </c:pt>
                <c:pt idx="26">
                  <c:v>1.1600000000000001E-2</c:v>
                </c:pt>
                <c:pt idx="27">
                  <c:v>1.1200000000000002E-2</c:v>
                </c:pt>
                <c:pt idx="28">
                  <c:v>1.0800000000000002E-2</c:v>
                </c:pt>
                <c:pt idx="29">
                  <c:v>1.0400000000000003E-2</c:v>
                </c:pt>
                <c:pt idx="30">
                  <c:v>0.01</c:v>
                </c:pt>
                <c:pt idx="31">
                  <c:v>0.01</c:v>
                </c:pt>
                <c:pt idx="32">
                  <c:v>0.01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9.0000000000000011E-3</c:v>
                </c:pt>
                <c:pt idx="37">
                  <c:v>8.0000000000000002E-3</c:v>
                </c:pt>
                <c:pt idx="38">
                  <c:v>7.0000000000000001E-3</c:v>
                </c:pt>
                <c:pt idx="39">
                  <c:v>6.0000000000000001E-3</c:v>
                </c:pt>
                <c:pt idx="40">
                  <c:v>5.0000000000000001E-3</c:v>
                </c:pt>
                <c:pt idx="41">
                  <c:v>4.0000000000000001E-3</c:v>
                </c:pt>
                <c:pt idx="42">
                  <c:v>3.0000000000000001E-3</c:v>
                </c:pt>
                <c:pt idx="43">
                  <c:v>2E-3</c:v>
                </c:pt>
                <c:pt idx="44">
                  <c:v>1E-3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7-4672-91E5-2B2D7CDB4B98}"/>
            </c:ext>
          </c:extLst>
        </c:ser>
        <c:ser>
          <c:idx val="1"/>
          <c:order val="1"/>
          <c:tx>
            <c:strRef>
              <c:f>feedin_lighttruck!$C$4</c:f>
              <c:strCache>
                <c:ptCount val="1"/>
                <c:pt idx="0">
                  <c:v>Diesel</c:v>
                </c:pt>
              </c:strCache>
            </c:strRef>
          </c:tx>
          <c:cat>
            <c:numRef>
              <c:f>feedin_heavytruck!$A$6:$A$61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feedin_lighttruck!$C$6:$C$61</c:f>
              <c:numCache>
                <c:formatCode>0.000%</c:formatCode>
                <c:ptCount val="56"/>
                <c:pt idx="0">
                  <c:v>0.95550660789999997</c:v>
                </c:pt>
                <c:pt idx="1">
                  <c:v>0.95700197239999996</c:v>
                </c:pt>
                <c:pt idx="2">
                  <c:v>0.96022812550000003</c:v>
                </c:pt>
                <c:pt idx="3">
                  <c:v>0.96185950939999998</c:v>
                </c:pt>
                <c:pt idx="4">
                  <c:v>0.96687526970000004</c:v>
                </c:pt>
                <c:pt idx="5">
                  <c:v>0.95967653809999998</c:v>
                </c:pt>
                <c:pt idx="6">
                  <c:v>0.95149822240000004</c:v>
                </c:pt>
                <c:pt idx="7">
                  <c:v>0.95968471379999998</c:v>
                </c:pt>
                <c:pt idx="8">
                  <c:v>0.95686218680000001</c:v>
                </c:pt>
                <c:pt idx="9">
                  <c:v>0.94605917780000004</c:v>
                </c:pt>
                <c:pt idx="10">
                  <c:v>0.92505979270000005</c:v>
                </c:pt>
                <c:pt idx="11">
                  <c:v>0.91757545019999998</c:v>
                </c:pt>
                <c:pt idx="12">
                  <c:v>0.93779198429999999</c:v>
                </c:pt>
                <c:pt idx="13">
                  <c:v>0.93083994989999996</c:v>
                </c:pt>
                <c:pt idx="14">
                  <c:v>0.94085729789999994</c:v>
                </c:pt>
                <c:pt idx="15">
                  <c:v>0.92928619079999997</c:v>
                </c:pt>
                <c:pt idx="16">
                  <c:v>0.92276422759999999</c:v>
                </c:pt>
                <c:pt idx="17">
                  <c:v>0.93651886529999995</c:v>
                </c:pt>
                <c:pt idx="18">
                  <c:v>0.95048241993333338</c:v>
                </c:pt>
                <c:pt idx="19">
                  <c:v>0.95624120996666662</c:v>
                </c:pt>
                <c:pt idx="20">
                  <c:v>0.96056798219477058</c:v>
                </c:pt>
                <c:pt idx="21">
                  <c:v>0.96159175592141399</c:v>
                </c:pt>
                <c:pt idx="22">
                  <c:v>0.96026138797905458</c:v>
                </c:pt>
                <c:pt idx="23">
                  <c:v>0.95746709154315746</c:v>
                </c:pt>
                <c:pt idx="24">
                  <c:v>0.94826682605090251</c:v>
                </c:pt>
                <c:pt idx="25">
                  <c:v>0.93340011953817692</c:v>
                </c:pt>
                <c:pt idx="26">
                  <c:v>0.91533341302545124</c:v>
                </c:pt>
                <c:pt idx="27">
                  <c:v>0.89726670651272566</c:v>
                </c:pt>
                <c:pt idx="28">
                  <c:v>0.87919999999999998</c:v>
                </c:pt>
                <c:pt idx="29">
                  <c:v>0.78960000000000008</c:v>
                </c:pt>
                <c:pt idx="30">
                  <c:v>0.87</c:v>
                </c:pt>
                <c:pt idx="31">
                  <c:v>0.81194721162057937</c:v>
                </c:pt>
                <c:pt idx="32">
                  <c:v>0.78640725291082914</c:v>
                </c:pt>
                <c:pt idx="33">
                  <c:v>0.75766548330356021</c:v>
                </c:pt>
                <c:pt idx="34">
                  <c:v>0.72764742791783077</c:v>
                </c:pt>
                <c:pt idx="35">
                  <c:v>0.69572924594855157</c:v>
                </c:pt>
                <c:pt idx="36">
                  <c:v>0.66186715158926535</c:v>
                </c:pt>
                <c:pt idx="37">
                  <c:v>0.62641077422614666</c:v>
                </c:pt>
                <c:pt idx="38">
                  <c:v>0.58972246374083093</c:v>
                </c:pt>
                <c:pt idx="39">
                  <c:v>0.55188714803890426</c:v>
                </c:pt>
                <c:pt idx="40">
                  <c:v>0.51365102837215926</c:v>
                </c:pt>
                <c:pt idx="41">
                  <c:v>0.48755007478742896</c:v>
                </c:pt>
                <c:pt idx="42">
                  <c:v>0.46157292111068216</c:v>
                </c:pt>
                <c:pt idx="43">
                  <c:v>0.43586219681708083</c:v>
                </c:pt>
                <c:pt idx="44">
                  <c:v>0.41055552088626224</c:v>
                </c:pt>
                <c:pt idx="45">
                  <c:v>0.38577494703184745</c:v>
                </c:pt>
                <c:pt idx="46">
                  <c:v>0.36489682397006762</c:v>
                </c:pt>
                <c:pt idx="47">
                  <c:v>0.34601329984164331</c:v>
                </c:pt>
                <c:pt idx="48">
                  <c:v>0.32227960218284268</c:v>
                </c:pt>
                <c:pt idx="49">
                  <c:v>0.29894943511756378</c:v>
                </c:pt>
                <c:pt idx="50">
                  <c:v>0.27661456309540722</c:v>
                </c:pt>
                <c:pt idx="51">
                  <c:v>0.25536278576973948</c:v>
                </c:pt>
                <c:pt idx="52">
                  <c:v>0.2352012928032815</c:v>
                </c:pt>
                <c:pt idx="53">
                  <c:v>0.21615577871153491</c:v>
                </c:pt>
                <c:pt idx="54">
                  <c:v>0.19823770979542077</c:v>
                </c:pt>
                <c:pt idx="55">
                  <c:v>0.18146636222471901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7-4672-91E5-2B2D7CDB4B98}"/>
            </c:ext>
          </c:extLst>
        </c:ser>
        <c:ser>
          <c:idx val="2"/>
          <c:order val="2"/>
          <c:tx>
            <c:strRef>
              <c:f>feedin_lighttruck!$D$4</c:f>
              <c:strCache>
                <c:ptCount val="1"/>
                <c:pt idx="0">
                  <c:v>Petrol hybrid</c:v>
                </c:pt>
              </c:strCache>
            </c:strRef>
          </c:tx>
          <c:cat>
            <c:numRef>
              <c:f>feedin_heavytruck!$A$6:$A$61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feedin_lighttruck!$D$6:$D$61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1.6677789999999999E-4</c:v>
                </c:pt>
                <c:pt idx="16">
                  <c:v>0</c:v>
                </c:pt>
                <c:pt idx="17">
                  <c:v>2.7540620000000003E-4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77-4672-91E5-2B2D7CDB4B98}"/>
            </c:ext>
          </c:extLst>
        </c:ser>
        <c:ser>
          <c:idx val="3"/>
          <c:order val="3"/>
          <c:tx>
            <c:strRef>
              <c:f>feedin_lighttruck!$E$4</c:f>
              <c:strCache>
                <c:ptCount val="1"/>
                <c:pt idx="0">
                  <c:v>Diesel hybrid</c:v>
                </c:pt>
              </c:strCache>
            </c:strRef>
          </c:tx>
          <c:cat>
            <c:numRef>
              <c:f>feedin_heavytruck!$A$6:$A$61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feedin_lighttruck!$E$6:$E$61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77-4672-91E5-2B2D7CDB4B98}"/>
            </c:ext>
          </c:extLst>
        </c:ser>
        <c:ser>
          <c:idx val="4"/>
          <c:order val="4"/>
          <c:tx>
            <c:strRef>
              <c:f>feedin_lighttruck!$F$4</c:f>
              <c:strCache>
                <c:ptCount val="1"/>
                <c:pt idx="0">
                  <c:v>LPG/CNG</c:v>
                </c:pt>
              </c:strCache>
            </c:strRef>
          </c:tx>
          <c:cat>
            <c:numRef>
              <c:f>feedin_heavytruck!$A$6:$A$61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feedin_lighttruck!$F$6:$F$61</c:f>
              <c:numCache>
                <c:formatCode>0.000%</c:formatCode>
                <c:ptCount val="56"/>
                <c:pt idx="0">
                  <c:v>7.7092510999999999E-3</c:v>
                </c:pt>
                <c:pt idx="1">
                  <c:v>7.2978304000000001E-3</c:v>
                </c:pt>
                <c:pt idx="2">
                  <c:v>9.1550352999999994E-3</c:v>
                </c:pt>
                <c:pt idx="3">
                  <c:v>8.7325028999999995E-3</c:v>
                </c:pt>
                <c:pt idx="4">
                  <c:v>6.6896849000000003E-3</c:v>
                </c:pt>
                <c:pt idx="5">
                  <c:v>9.8349907000000007E-3</c:v>
                </c:pt>
                <c:pt idx="6">
                  <c:v>8.6338243000000005E-3</c:v>
                </c:pt>
                <c:pt idx="7">
                  <c:v>7.4945083000000001E-3</c:v>
                </c:pt>
                <c:pt idx="8">
                  <c:v>9.9658313999999998E-3</c:v>
                </c:pt>
                <c:pt idx="9">
                  <c:v>1.1259491999999999E-2</c:v>
                </c:pt>
                <c:pt idx="10">
                  <c:v>3.1092213699999999E-2</c:v>
                </c:pt>
                <c:pt idx="11">
                  <c:v>3.5252345900000003E-2</c:v>
                </c:pt>
                <c:pt idx="12">
                  <c:v>2.18834522E-2</c:v>
                </c:pt>
                <c:pt idx="13">
                  <c:v>2.94609277E-2</c:v>
                </c:pt>
                <c:pt idx="14">
                  <c:v>2.6767950799999999E-2</c:v>
                </c:pt>
                <c:pt idx="15">
                  <c:v>3.41894596E-2</c:v>
                </c:pt>
                <c:pt idx="16">
                  <c:v>3.7992495299999998E-2</c:v>
                </c:pt>
                <c:pt idx="17">
                  <c:v>3.0156981499999999E-2</c:v>
                </c:pt>
                <c:pt idx="18">
                  <c:v>2.5104654333333334E-2</c:v>
                </c:pt>
                <c:pt idx="19">
                  <c:v>2.0052327166666668E-2</c:v>
                </c:pt>
                <c:pt idx="20">
                  <c:v>1.4999999999999999E-2</c:v>
                </c:pt>
                <c:pt idx="21">
                  <c:v>1.2E-2</c:v>
                </c:pt>
                <c:pt idx="22">
                  <c:v>9.0000000000000011E-3</c:v>
                </c:pt>
                <c:pt idx="23">
                  <c:v>6.000000000000001E-3</c:v>
                </c:pt>
                <c:pt idx="24">
                  <c:v>3.0000000000000009E-3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77-4672-91E5-2B2D7CDB4B98}"/>
            </c:ext>
          </c:extLst>
        </c:ser>
        <c:ser>
          <c:idx val="5"/>
          <c:order val="5"/>
          <c:tx>
            <c:strRef>
              <c:f>feedin_lighttruck!$G$4</c:f>
              <c:strCache>
                <c:ptCount val="1"/>
                <c:pt idx="0">
                  <c:v>Petrol plug-in</c:v>
                </c:pt>
              </c:strCache>
            </c:strRef>
          </c:tx>
          <c:cat>
            <c:numRef>
              <c:f>feedin_heavytruck!$A$6:$A$61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feedin_lighttruck!$G$6:$G$61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77-4672-91E5-2B2D7CDB4B98}"/>
            </c:ext>
          </c:extLst>
        </c:ser>
        <c:ser>
          <c:idx val="6"/>
          <c:order val="6"/>
          <c:tx>
            <c:strRef>
              <c:f>feedin_lighttruck!$H$4</c:f>
              <c:strCache>
                <c:ptCount val="1"/>
                <c:pt idx="0">
                  <c:v>Diesel plug-in</c:v>
                </c:pt>
              </c:strCache>
            </c:strRef>
          </c:tx>
          <c:cat>
            <c:numRef>
              <c:f>feedin_heavytruck!$A$6:$A$61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feedin_lighttruck!$H$6:$H$61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77-4672-91E5-2B2D7CDB4B98}"/>
            </c:ext>
          </c:extLst>
        </c:ser>
        <c:ser>
          <c:idx val="7"/>
          <c:order val="7"/>
          <c:tx>
            <c:strRef>
              <c:f>feedin_lighttruck!$I$4</c:f>
              <c:strCache>
                <c:ptCount val="1"/>
                <c:pt idx="0">
                  <c:v>Electric</c:v>
                </c:pt>
              </c:strCache>
            </c:strRef>
          </c:tx>
          <c:cat>
            <c:numRef>
              <c:f>feedin_heavytruck!$A$6:$A$61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feedin_lighttruck!$I$6:$I$61</c:f>
              <c:numCache>
                <c:formatCode>0.000%</c:formatCode>
                <c:ptCount val="56"/>
                <c:pt idx="0">
                  <c:v>1.9823788999999998E-3</c:v>
                </c:pt>
                <c:pt idx="1">
                  <c:v>2.1696252000000002E-3</c:v>
                </c:pt>
                <c:pt idx="2">
                  <c:v>2.7014857999999998E-3</c:v>
                </c:pt>
                <c:pt idx="3">
                  <c:v>2.8252214999999999E-3</c:v>
                </c:pt>
                <c:pt idx="4">
                  <c:v>2.0500647000000001E-3</c:v>
                </c:pt>
                <c:pt idx="5">
                  <c:v>2.5133865E-3</c:v>
                </c:pt>
                <c:pt idx="6">
                  <c:v>1.7775521E-3</c:v>
                </c:pt>
                <c:pt idx="7">
                  <c:v>2.8427445000000001E-3</c:v>
                </c:pt>
                <c:pt idx="8">
                  <c:v>2.2779043E-3</c:v>
                </c:pt>
                <c:pt idx="9">
                  <c:v>3.6658811000000002E-3</c:v>
                </c:pt>
                <c:pt idx="10">
                  <c:v>3.7204358000000001E-3</c:v>
                </c:pt>
                <c:pt idx="11">
                  <c:v>1.26807E-2</c:v>
                </c:pt>
                <c:pt idx="12">
                  <c:v>5.6552742000000001E-3</c:v>
                </c:pt>
                <c:pt idx="13">
                  <c:v>9.1934809999999999E-3</c:v>
                </c:pt>
                <c:pt idx="14">
                  <c:v>4.8833423999999999E-3</c:v>
                </c:pt>
                <c:pt idx="15">
                  <c:v>1.0173448999999999E-2</c:v>
                </c:pt>
                <c:pt idx="16">
                  <c:v>9.2245152999999996E-3</c:v>
                </c:pt>
                <c:pt idx="17">
                  <c:v>1.1429358299999999E-2</c:v>
                </c:pt>
                <c:pt idx="18">
                  <c:v>5.0000000000000001E-3</c:v>
                </c:pt>
                <c:pt idx="19">
                  <c:v>6.4999999999999997E-3</c:v>
                </c:pt>
                <c:pt idx="20">
                  <c:v>9.4320178052293806E-3</c:v>
                </c:pt>
                <c:pt idx="21">
                  <c:v>1.2008244078586049E-2</c:v>
                </c:pt>
                <c:pt idx="22">
                  <c:v>1.6938612020945362E-2</c:v>
                </c:pt>
                <c:pt idx="23">
                  <c:v>2.3332908456842525E-2</c:v>
                </c:pt>
                <c:pt idx="24">
                  <c:v>3.61331739490975E-2</c:v>
                </c:pt>
                <c:pt idx="25">
                  <c:v>5.4599880461823125E-2</c:v>
                </c:pt>
                <c:pt idx="26">
                  <c:v>7.306658697454875E-2</c:v>
                </c:pt>
                <c:pt idx="27">
                  <c:v>9.1533293487274375E-2</c:v>
                </c:pt>
                <c:pt idx="28">
                  <c:v>0.11</c:v>
                </c:pt>
                <c:pt idx="29">
                  <c:v>0.2</c:v>
                </c:pt>
                <c:pt idx="30">
                  <c:v>0.12</c:v>
                </c:pt>
                <c:pt idx="31">
                  <c:v>0.17805278837942065</c:v>
                </c:pt>
                <c:pt idx="32">
                  <c:v>0.20359274708917083</c:v>
                </c:pt>
                <c:pt idx="33">
                  <c:v>0.23233451669643976</c:v>
                </c:pt>
                <c:pt idx="34">
                  <c:v>0.26235257208216922</c:v>
                </c:pt>
                <c:pt idx="35">
                  <c:v>0.29427075405144848</c:v>
                </c:pt>
                <c:pt idx="36">
                  <c:v>0.32913284841073465</c:v>
                </c:pt>
                <c:pt idx="37">
                  <c:v>0.36558922577385328</c:v>
                </c:pt>
                <c:pt idx="38">
                  <c:v>0.40327753625916901</c:v>
                </c:pt>
                <c:pt idx="39">
                  <c:v>0.44211285196109573</c:v>
                </c:pt>
                <c:pt idx="40">
                  <c:v>0.48134897162784074</c:v>
                </c:pt>
                <c:pt idx="41">
                  <c:v>0.50844992521257104</c:v>
                </c:pt>
                <c:pt idx="42">
                  <c:v>0.53542707888931784</c:v>
                </c:pt>
                <c:pt idx="43">
                  <c:v>0.56213780318291917</c:v>
                </c:pt>
                <c:pt idx="44">
                  <c:v>0.58844447911373776</c:v>
                </c:pt>
                <c:pt idx="45">
                  <c:v>0.61422505296815255</c:v>
                </c:pt>
                <c:pt idx="46">
                  <c:v>0.63510317602993238</c:v>
                </c:pt>
                <c:pt idx="47">
                  <c:v>0.65398670015835669</c:v>
                </c:pt>
                <c:pt idx="48">
                  <c:v>0.67772039781715732</c:v>
                </c:pt>
                <c:pt idx="49">
                  <c:v>0.70105056488243622</c:v>
                </c:pt>
                <c:pt idx="50">
                  <c:v>0.72338543690459278</c:v>
                </c:pt>
                <c:pt idx="51">
                  <c:v>0.74463721423026052</c:v>
                </c:pt>
                <c:pt idx="52">
                  <c:v>0.7647987071967185</c:v>
                </c:pt>
                <c:pt idx="53">
                  <c:v>0.78384422128846509</c:v>
                </c:pt>
                <c:pt idx="54">
                  <c:v>0.80176229020457923</c:v>
                </c:pt>
                <c:pt idx="55">
                  <c:v>0.81853363777528099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877-4672-91E5-2B2D7CDB4B98}"/>
            </c:ext>
          </c:extLst>
        </c:ser>
        <c:ser>
          <c:idx val="8"/>
          <c:order val="8"/>
          <c:tx>
            <c:strRef>
              <c:f>feedin_lighttruck!$J$4</c:f>
              <c:strCache>
                <c:ptCount val="1"/>
                <c:pt idx="0">
                  <c:v>Hydrogen/other</c:v>
                </c:pt>
              </c:strCache>
            </c:strRef>
          </c:tx>
          <c:cat>
            <c:numRef>
              <c:f>feedin_heavytruck!$A$6:$A$61</c:f>
              <c:numCache>
                <c:formatCode>General</c:formatCode>
                <c:ptCount val="5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</c:numCache>
            </c:numRef>
          </c:cat>
          <c:val>
            <c:numRef>
              <c:f>feedin_lighttruck!$J$6:$J$61</c:f>
              <c:numCache>
                <c:formatCode>0.000%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77-4672-91E5-2B2D7CDB4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68000"/>
        <c:axId val="208773888"/>
      </c:areaChart>
      <c:catAx>
        <c:axId val="20876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773888"/>
        <c:crosses val="autoZero"/>
        <c:auto val="1"/>
        <c:lblAlgn val="ctr"/>
        <c:lblOffset val="100"/>
        <c:noMultiLvlLbl val="0"/>
      </c:catAx>
      <c:valAx>
        <c:axId val="2087738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8768000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NZ New LPV, LCV and Shared  - Basecase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Summary!$AC$4:$AC$5</c:f>
              <c:strCache>
                <c:ptCount val="2"/>
                <c:pt idx="0">
                  <c:v>LPV-New</c:v>
                </c:pt>
                <c:pt idx="1">
                  <c:v>Base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Summary!$AC$6:$AC$43</c:f>
              <c:numCache>
                <c:formatCode>0.00%</c:formatCode>
                <c:ptCount val="38"/>
                <c:pt idx="0">
                  <c:v>1.4114000000000002E-2</c:v>
                </c:pt>
                <c:pt idx="1">
                  <c:v>1.8168906228054938E-2</c:v>
                </c:pt>
                <c:pt idx="2">
                  <c:v>2.4064325405041439E-2</c:v>
                </c:pt>
                <c:pt idx="3">
                  <c:v>3.0735523208637851E-2</c:v>
                </c:pt>
                <c:pt idx="4">
                  <c:v>5.4465209703303111E-2</c:v>
                </c:pt>
                <c:pt idx="5">
                  <c:v>8.2411651612393597E-2</c:v>
                </c:pt>
                <c:pt idx="6">
                  <c:v>9.9123490450654675E-2</c:v>
                </c:pt>
                <c:pt idx="7">
                  <c:v>0.14277384313618419</c:v>
                </c:pt>
                <c:pt idx="8">
                  <c:v>0.22125065591301382</c:v>
                </c:pt>
                <c:pt idx="9">
                  <c:v>0.29575122500909723</c:v>
                </c:pt>
                <c:pt idx="10">
                  <c:v>0.38472687642449277</c:v>
                </c:pt>
                <c:pt idx="11">
                  <c:v>0.48139335429795793</c:v>
                </c:pt>
                <c:pt idx="12">
                  <c:v>0.57785682603783151</c:v>
                </c:pt>
                <c:pt idx="13">
                  <c:v>0.64090339317233747</c:v>
                </c:pt>
                <c:pt idx="14">
                  <c:v>0.67311359212968513</c:v>
                </c:pt>
                <c:pt idx="15">
                  <c:v>0.68825689732303663</c:v>
                </c:pt>
                <c:pt idx="16">
                  <c:v>0.697484536133119</c:v>
                </c:pt>
                <c:pt idx="17">
                  <c:v>0.70595770896159682</c:v>
                </c:pt>
                <c:pt idx="18">
                  <c:v>0.71417818867179572</c:v>
                </c:pt>
                <c:pt idx="19">
                  <c:v>0.71822955531359489</c:v>
                </c:pt>
                <c:pt idx="20">
                  <c:v>0.72200628453357207</c:v>
                </c:pt>
                <c:pt idx="21">
                  <c:v>0.72552722048888107</c:v>
                </c:pt>
                <c:pt idx="22">
                  <c:v>0.72881093411139564</c:v>
                </c:pt>
                <c:pt idx="23">
                  <c:v>0.72425368973956883</c:v>
                </c:pt>
                <c:pt idx="24">
                  <c:v>0.71967038633159519</c:v>
                </c:pt>
                <c:pt idx="25">
                  <c:v>0.7150772816103681</c:v>
                </c:pt>
                <c:pt idx="26">
                  <c:v>0.71049212403572759</c:v>
                </c:pt>
                <c:pt idx="27">
                  <c:v>0.70593435267172733</c:v>
                </c:pt>
                <c:pt idx="28">
                  <c:v>0.69755618594273083</c:v>
                </c:pt>
                <c:pt idx="29">
                  <c:v>0.68799381324347653</c:v>
                </c:pt>
                <c:pt idx="30">
                  <c:v>0.68369899865443884</c:v>
                </c:pt>
                <c:pt idx="31">
                  <c:v>0.67953785611281192</c:v>
                </c:pt>
                <c:pt idx="32">
                  <c:v>0.67554290538608275</c:v>
                </c:pt>
                <c:pt idx="33">
                  <c:v>0.67229516843393666</c:v>
                </c:pt>
                <c:pt idx="34">
                  <c:v>0.66928935514047816</c:v>
                </c:pt>
                <c:pt idx="35">
                  <c:v>0.66657013933966291</c:v>
                </c:pt>
                <c:pt idx="36">
                  <c:v>0.66418755050838296</c:v>
                </c:pt>
                <c:pt idx="37">
                  <c:v>0.66219754592290792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1-4D64-9DA3-8E3570897FEA}"/>
            </c:ext>
          </c:extLst>
        </c:ser>
        <c:ser>
          <c:idx val="1"/>
          <c:order val="1"/>
          <c:tx>
            <c:strRef>
              <c:f>Summary!$AK$4:$AK$5</c:f>
              <c:strCache>
                <c:ptCount val="2"/>
                <c:pt idx="0">
                  <c:v>LCV</c:v>
                </c:pt>
                <c:pt idx="1">
                  <c:v>Base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Summary!$AK$6:$AK$43</c:f>
              <c:numCache>
                <c:formatCode>0.00%</c:formatCode>
                <c:ptCount val="38"/>
                <c:pt idx="0">
                  <c:v>2.4499999999999999E-3</c:v>
                </c:pt>
                <c:pt idx="1">
                  <c:v>8.5494874732944832E-3</c:v>
                </c:pt>
                <c:pt idx="2">
                  <c:v>1.1589290507641004E-2</c:v>
                </c:pt>
                <c:pt idx="3">
                  <c:v>1.4352891440367742E-2</c:v>
                </c:pt>
                <c:pt idx="4">
                  <c:v>1.760300898841928E-2</c:v>
                </c:pt>
                <c:pt idx="5">
                  <c:v>2.7528949548645678E-2</c:v>
                </c:pt>
                <c:pt idx="6">
                  <c:v>4.0862178690534774E-2</c:v>
                </c:pt>
                <c:pt idx="7">
                  <c:v>6.0877503587726277E-2</c:v>
                </c:pt>
                <c:pt idx="8">
                  <c:v>9.0019636502263245E-2</c:v>
                </c:pt>
                <c:pt idx="9">
                  <c:v>0.11240616743089824</c:v>
                </c:pt>
                <c:pt idx="10">
                  <c:v>0.14070740260861744</c:v>
                </c:pt>
                <c:pt idx="11">
                  <c:v>0.17523114634979686</c:v>
                </c:pt>
                <c:pt idx="12">
                  <c:v>0.21310704923986731</c:v>
                </c:pt>
                <c:pt idx="13">
                  <c:v>0.25664806288722647</c:v>
                </c:pt>
                <c:pt idx="14">
                  <c:v>0.29993127468162345</c:v>
                </c:pt>
                <c:pt idx="15">
                  <c:v>0.34785372378032337</c:v>
                </c:pt>
                <c:pt idx="16">
                  <c:v>0.39750971561226017</c:v>
                </c:pt>
                <c:pt idx="17">
                  <c:v>0.44942155883387647</c:v>
                </c:pt>
                <c:pt idx="18">
                  <c:v>0.50443735314339955</c:v>
                </c:pt>
                <c:pt idx="19">
                  <c:v>0.5602453407306629</c:v>
                </c:pt>
                <c:pt idx="20">
                  <c:v>0.61569379930169676</c:v>
                </c:pt>
                <c:pt idx="21">
                  <c:v>0.66983175551349949</c:v>
                </c:pt>
                <c:pt idx="22">
                  <c:v>0.72117461870376742</c:v>
                </c:pt>
                <c:pt idx="23">
                  <c:v>0.7583198244042938</c:v>
                </c:pt>
                <c:pt idx="24">
                  <c:v>0.79276813942302393</c:v>
                </c:pt>
                <c:pt idx="25">
                  <c:v>0.82420042180479514</c:v>
                </c:pt>
                <c:pt idx="26">
                  <c:v>0.82835164151287644</c:v>
                </c:pt>
                <c:pt idx="27">
                  <c:v>0.82770737166599972</c:v>
                </c:pt>
                <c:pt idx="28">
                  <c:v>0.82300125399431467</c:v>
                </c:pt>
                <c:pt idx="29">
                  <c:v>0.81677499737368275</c:v>
                </c:pt>
                <c:pt idx="30">
                  <c:v>0.81566754940961828</c:v>
                </c:pt>
                <c:pt idx="31">
                  <c:v>0.81439084962074715</c:v>
                </c:pt>
                <c:pt idx="32">
                  <c:v>0.81295944464436409</c:v>
                </c:pt>
                <c:pt idx="33">
                  <c:v>0.81164806489606267</c:v>
                </c:pt>
                <c:pt idx="34">
                  <c:v>0.80955279565330307</c:v>
                </c:pt>
                <c:pt idx="35">
                  <c:v>0.80721097460010505</c:v>
                </c:pt>
                <c:pt idx="36">
                  <c:v>0.8048040901185235</c:v>
                </c:pt>
                <c:pt idx="37">
                  <c:v>0.80232892653202104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1-4D64-9DA3-8E3570897FEA}"/>
            </c:ext>
          </c:extLst>
        </c:ser>
        <c:ser>
          <c:idx val="2"/>
          <c:order val="2"/>
          <c:tx>
            <c:strRef>
              <c:f>Summary!$BA$4:$BA$5</c:f>
              <c:strCache>
                <c:ptCount val="2"/>
                <c:pt idx="0">
                  <c:v>Shared</c:v>
                </c:pt>
                <c:pt idx="1">
                  <c:v>Base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Summary!$AB$6:$AB$43</c:f>
              <c:numCache>
                <c:formatCode>General</c:formatCode>
                <c:ptCount val="3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  <c:pt idx="31">
                  <c:v>2049</c:v>
                </c:pt>
                <c:pt idx="32">
                  <c:v>2050</c:v>
                </c:pt>
                <c:pt idx="33">
                  <c:v>2051</c:v>
                </c:pt>
                <c:pt idx="34">
                  <c:v>2052</c:v>
                </c:pt>
                <c:pt idx="35">
                  <c:v>2053</c:v>
                </c:pt>
                <c:pt idx="36">
                  <c:v>2054</c:v>
                </c:pt>
                <c:pt idx="37">
                  <c:v>2055</c:v>
                </c:pt>
              </c:numCache>
            </c:numRef>
          </c:cat>
          <c:val>
            <c:numRef>
              <c:f>Summary!$BA$6:$BA$43</c:f>
              <c:numCache>
                <c:formatCode>0.00%</c:formatCode>
                <c:ptCount val="38"/>
                <c:pt idx="0">
                  <c:v>2.6030342933333336E-2</c:v>
                </c:pt>
                <c:pt idx="1">
                  <c:v>4.3015171466666668E-2</c:v>
                </c:pt>
                <c:pt idx="2">
                  <c:v>0.06</c:v>
                </c:pt>
                <c:pt idx="3">
                  <c:v>0.11800000000000001</c:v>
                </c:pt>
                <c:pt idx="4">
                  <c:v>0.17600000000000002</c:v>
                </c:pt>
                <c:pt idx="5">
                  <c:v>0.23400000000000001</c:v>
                </c:pt>
                <c:pt idx="6">
                  <c:v>0.29200000000000004</c:v>
                </c:pt>
                <c:pt idx="7">
                  <c:v>0.35</c:v>
                </c:pt>
                <c:pt idx="8">
                  <c:v>0.4</c:v>
                </c:pt>
                <c:pt idx="9">
                  <c:v>0.45000000000000007</c:v>
                </c:pt>
                <c:pt idx="10">
                  <c:v>0.50000000000000011</c:v>
                </c:pt>
                <c:pt idx="11">
                  <c:v>0.55000000000000016</c:v>
                </c:pt>
                <c:pt idx="12">
                  <c:v>0.60000000000000009</c:v>
                </c:pt>
                <c:pt idx="13">
                  <c:v>0.63000000000000012</c:v>
                </c:pt>
                <c:pt idx="14">
                  <c:v>0.66000000000000014</c:v>
                </c:pt>
                <c:pt idx="15">
                  <c:v>0.69000000000000017</c:v>
                </c:pt>
                <c:pt idx="16">
                  <c:v>0.7200000000000002</c:v>
                </c:pt>
                <c:pt idx="17">
                  <c:v>0.75</c:v>
                </c:pt>
                <c:pt idx="18">
                  <c:v>0.77</c:v>
                </c:pt>
                <c:pt idx="19">
                  <c:v>0.79</c:v>
                </c:pt>
                <c:pt idx="20">
                  <c:v>0.81</c:v>
                </c:pt>
                <c:pt idx="21">
                  <c:v>0.83000000000000007</c:v>
                </c:pt>
                <c:pt idx="22">
                  <c:v>0.85</c:v>
                </c:pt>
                <c:pt idx="23">
                  <c:v>0.86</c:v>
                </c:pt>
                <c:pt idx="24">
                  <c:v>0.87</c:v>
                </c:pt>
                <c:pt idx="25">
                  <c:v>0.88</c:v>
                </c:pt>
                <c:pt idx="26">
                  <c:v>0.89</c:v>
                </c:pt>
                <c:pt idx="27">
                  <c:v>0.9</c:v>
                </c:pt>
                <c:pt idx="28">
                  <c:v>0.92</c:v>
                </c:pt>
                <c:pt idx="29">
                  <c:v>0.94000000000000006</c:v>
                </c:pt>
                <c:pt idx="30">
                  <c:v>0.96000000000000008</c:v>
                </c:pt>
                <c:pt idx="31">
                  <c:v>0.98000000000000009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91-4D64-9DA3-8E3570897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3546944"/>
        <c:axId val="1343540288"/>
      </c:lineChart>
      <c:catAx>
        <c:axId val="13435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3540288"/>
        <c:crosses val="autoZero"/>
        <c:auto val="1"/>
        <c:lblAlgn val="ctr"/>
        <c:lblOffset val="100"/>
        <c:noMultiLvlLbl val="0"/>
      </c:catAx>
      <c:valAx>
        <c:axId val="13435402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3546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 sz="1100"/>
              <a:t>The rest</a:t>
            </a:r>
          </a:p>
        </c:rich>
      </c:tx>
      <c:layout>
        <c:manualLayout>
          <c:xMode val="edge"/>
          <c:yMode val="edge"/>
          <c:x val="0.42053554939981663"/>
          <c:y val="1.73913043478260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863517060367473E-2"/>
          <c:y val="0.1228357392825902"/>
          <c:w val="0.84636348434285047"/>
          <c:h val="0.64226589067671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feedin_new_car!$E$4</c:f>
              <c:strCache>
                <c:ptCount val="1"/>
                <c:pt idx="0">
                  <c:v>Diesel hybrid</c:v>
                </c:pt>
              </c:strCache>
            </c:strRef>
          </c:tx>
          <c:invertIfNegative val="0"/>
          <c:cat>
            <c:numRef>
              <c:f>feedin_new_car!$A$11:$A$21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feedin_new_car!$E$11:$E$21</c:f>
              <c:numCache>
                <c:formatCode>0.000%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C8-4693-A65A-FD36CE9885BA}"/>
            </c:ext>
          </c:extLst>
        </c:ser>
        <c:ser>
          <c:idx val="1"/>
          <c:order val="1"/>
          <c:tx>
            <c:strRef>
              <c:f>feedin_new_car!$F$4</c:f>
              <c:strCache>
                <c:ptCount val="1"/>
                <c:pt idx="0">
                  <c:v>LPG/CNG</c:v>
                </c:pt>
              </c:strCache>
            </c:strRef>
          </c:tx>
          <c:invertIfNegative val="0"/>
          <c:cat>
            <c:numRef>
              <c:f>feedin_new_car!$A$11:$A$21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feedin_new_car!$F$11:$F$21</c:f>
              <c:numCache>
                <c:formatCode>0.000%</c:formatCode>
                <c:ptCount val="11"/>
                <c:pt idx="0">
                  <c:v>1.4502984E-3</c:v>
                </c:pt>
                <c:pt idx="1">
                  <c:v>2.0349860999999999E-3</c:v>
                </c:pt>
                <c:pt idx="2">
                  <c:v>1.711932E-3</c:v>
                </c:pt>
                <c:pt idx="3">
                  <c:v>9.6429399999999998E-4</c:v>
                </c:pt>
                <c:pt idx="4">
                  <c:v>6.5924410000000005E-4</c:v>
                </c:pt>
                <c:pt idx="5">
                  <c:v>3.5260370000000002E-4</c:v>
                </c:pt>
                <c:pt idx="6">
                  <c:v>1.0888840000000001E-4</c:v>
                </c:pt>
                <c:pt idx="7">
                  <c:v>5.5733409999999997E-4</c:v>
                </c:pt>
                <c:pt idx="8">
                  <c:v>6.3870039999999999E-4</c:v>
                </c:pt>
                <c:pt idx="9">
                  <c:v>9.9714009999999991E-4</c:v>
                </c:pt>
                <c:pt idx="10">
                  <c:v>5.9206630000000003E-4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C8-4693-A65A-FD36CE9885BA}"/>
            </c:ext>
          </c:extLst>
        </c:ser>
        <c:ser>
          <c:idx val="2"/>
          <c:order val="2"/>
          <c:tx>
            <c:strRef>
              <c:f>feedin_new_car!$G$4</c:f>
              <c:strCache>
                <c:ptCount val="1"/>
                <c:pt idx="0">
                  <c:v>Petrol plug-in</c:v>
                </c:pt>
              </c:strCache>
            </c:strRef>
          </c:tx>
          <c:invertIfNegative val="0"/>
          <c:cat>
            <c:numRef>
              <c:f>feedin_new_car!$A$11:$A$21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feedin_new_car!$G$11:$G$21</c:f>
              <c:numCache>
                <c:formatCode>0.000%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6.4806299999999996E-5</c:v>
                </c:pt>
                <c:pt idx="8">
                  <c:v>7.2305700000000001E-5</c:v>
                </c:pt>
                <c:pt idx="9">
                  <c:v>2.3449228E-3</c:v>
                </c:pt>
                <c:pt idx="10">
                  <c:v>2.3474910000000002E-3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C8-4693-A65A-FD36CE9885BA}"/>
            </c:ext>
          </c:extLst>
        </c:ser>
        <c:ser>
          <c:idx val="3"/>
          <c:order val="3"/>
          <c:tx>
            <c:strRef>
              <c:f>feedin_new_car!$H$4</c:f>
              <c:strCache>
                <c:ptCount val="1"/>
                <c:pt idx="0">
                  <c:v>Diesel plug-in</c:v>
                </c:pt>
              </c:strCache>
            </c:strRef>
          </c:tx>
          <c:invertIfNegative val="0"/>
          <c:cat>
            <c:numRef>
              <c:f>feedin_new_car!$A$11:$A$21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feedin_new_car!$H$11:$H$21</c:f>
              <c:numCache>
                <c:formatCode>0.000%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C8-4693-A65A-FD36CE9885BA}"/>
            </c:ext>
          </c:extLst>
        </c:ser>
        <c:ser>
          <c:idx val="4"/>
          <c:order val="4"/>
          <c:tx>
            <c:strRef>
              <c:f>feedin_new_car!$I$4</c:f>
              <c:strCache>
                <c:ptCount val="1"/>
                <c:pt idx="0">
                  <c:v>Electric</c:v>
                </c:pt>
              </c:strCache>
            </c:strRef>
          </c:tx>
          <c:invertIfNegative val="0"/>
          <c:cat>
            <c:numRef>
              <c:f>feedin_new_car!$A$11:$A$21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feedin_new_car!$I$11:$I$21</c:f>
              <c:numCache>
                <c:formatCode>0.000%</c:formatCode>
                <c:ptCount val="11"/>
                <c:pt idx="0">
                  <c:v>1.2834500000000001E-5</c:v>
                </c:pt>
                <c:pt idx="1">
                  <c:v>0</c:v>
                </c:pt>
                <c:pt idx="2">
                  <c:v>0</c:v>
                </c:pt>
                <c:pt idx="3">
                  <c:v>1.3581600000000001E-5</c:v>
                </c:pt>
                <c:pt idx="4">
                  <c:v>7.3249299999999997E-5</c:v>
                </c:pt>
                <c:pt idx="5">
                  <c:v>1.6027439999999999E-4</c:v>
                </c:pt>
                <c:pt idx="6">
                  <c:v>2.1777680000000001E-4</c:v>
                </c:pt>
                <c:pt idx="7">
                  <c:v>2.5922519999999999E-4</c:v>
                </c:pt>
                <c:pt idx="8">
                  <c:v>1.205095E-4</c:v>
                </c:pt>
                <c:pt idx="9">
                  <c:v>4.0543060000000001E-4</c:v>
                </c:pt>
                <c:pt idx="10">
                  <c:v>6.1284060000000001E-4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C8-4693-A65A-FD36CE9885BA}"/>
            </c:ext>
          </c:extLst>
        </c:ser>
        <c:ser>
          <c:idx val="5"/>
          <c:order val="5"/>
          <c:tx>
            <c:strRef>
              <c:f>feedin_new_car!$J$4</c:f>
              <c:strCache>
                <c:ptCount val="1"/>
                <c:pt idx="0">
                  <c:v>Hydrogen/other</c:v>
                </c:pt>
              </c:strCache>
            </c:strRef>
          </c:tx>
          <c:invertIfNegative val="0"/>
          <c:cat>
            <c:numRef>
              <c:f>feedin_new_car!$A$11:$A$21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feedin_new_car!$J$11:$J$21</c:f>
              <c:numCache>
                <c:formatCode>0.000%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C8-4693-A65A-FD36CE988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51648"/>
        <c:axId val="86653184"/>
      </c:barChart>
      <c:catAx>
        <c:axId val="8665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6653184"/>
        <c:crosses val="autoZero"/>
        <c:auto val="1"/>
        <c:lblAlgn val="ctr"/>
        <c:lblOffset val="100"/>
        <c:tickLblSkip val="2"/>
        <c:noMultiLvlLbl val="0"/>
      </c:catAx>
      <c:valAx>
        <c:axId val="8665318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0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6651648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8.879301444660137E-2"/>
          <c:y val="0.87440100422229861"/>
          <c:w val="0.82980085938011505"/>
          <c:h val="0.1140047928791510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NZ" sz="1050"/>
              <a:t>Petrol hybrid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703018372703481"/>
          <c:y val="0.11075240594925639"/>
          <c:w val="0.7222351268591426"/>
          <c:h val="0.77326771653543591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feedin_new_car!$A$11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cat>
            <c:strRef>
              <c:f>feedin_new_car!$U$4:$Y$4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feedin_new_car!$U$11:$Y$11</c:f>
              <c:numCache>
                <c:formatCode>0.000%</c:formatCode>
                <c:ptCount val="5"/>
                <c:pt idx="0">
                  <c:v>0.2190812721</c:v>
                </c:pt>
                <c:pt idx="1">
                  <c:v>0.77738515900000005</c:v>
                </c:pt>
                <c:pt idx="2">
                  <c:v>3.5335688999999998E-3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D-4B02-8FE1-52F8E9CEE17A}"/>
            </c:ext>
          </c:extLst>
        </c:ser>
        <c:ser>
          <c:idx val="6"/>
          <c:order val="1"/>
          <c:tx>
            <c:strRef>
              <c:f>feedin_new_car!$A$12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cat>
            <c:strRef>
              <c:f>feedin_new_car!$U$4:$Y$4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feedin_new_car!$U$12:$Y$12</c:f>
              <c:numCache>
                <c:formatCode>0.000%</c:formatCode>
                <c:ptCount val="5"/>
                <c:pt idx="0">
                  <c:v>0.42047930280000001</c:v>
                </c:pt>
                <c:pt idx="1">
                  <c:v>0.45315904140000002</c:v>
                </c:pt>
                <c:pt idx="2">
                  <c:v>0</c:v>
                </c:pt>
                <c:pt idx="3">
                  <c:v>0</c:v>
                </c:pt>
                <c:pt idx="4">
                  <c:v>0.1263616558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1D-4B02-8FE1-52F8E9CEE17A}"/>
            </c:ext>
          </c:extLst>
        </c:ser>
        <c:ser>
          <c:idx val="7"/>
          <c:order val="2"/>
          <c:tx>
            <c:strRef>
              <c:f>feedin_new_car!$A$13</c:f>
              <c:strCache>
                <c:ptCount val="1"/>
                <c:pt idx="0">
                  <c:v>2007</c:v>
                </c:pt>
              </c:strCache>
            </c:strRef>
          </c:tx>
          <c:invertIfNegative val="0"/>
          <c:cat>
            <c:strRef>
              <c:f>feedin_new_car!$U$4:$Y$4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feedin_new_car!$U$13:$Y$13</c:f>
              <c:numCache>
                <c:formatCode>0.000%</c:formatCode>
                <c:ptCount val="5"/>
                <c:pt idx="0">
                  <c:v>0.29473684210000001</c:v>
                </c:pt>
                <c:pt idx="1">
                  <c:v>0.41403508770000003</c:v>
                </c:pt>
                <c:pt idx="2">
                  <c:v>0</c:v>
                </c:pt>
                <c:pt idx="3">
                  <c:v>3.5087718999999998E-3</c:v>
                </c:pt>
                <c:pt idx="4">
                  <c:v>0.28771929819999997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1D-4B02-8FE1-52F8E9CEE17A}"/>
            </c:ext>
          </c:extLst>
        </c:ser>
        <c:ser>
          <c:idx val="8"/>
          <c:order val="3"/>
          <c:tx>
            <c:strRef>
              <c:f>feedin_new_car!$A$14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cat>
            <c:strRef>
              <c:f>feedin_new_car!$U$4:$Y$4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feedin_new_car!$U$14:$Y$14</c:f>
              <c:numCache>
                <c:formatCode>0.000%</c:formatCode>
                <c:ptCount val="5"/>
                <c:pt idx="0">
                  <c:v>0.26856240129999998</c:v>
                </c:pt>
                <c:pt idx="1">
                  <c:v>0.57503949450000003</c:v>
                </c:pt>
                <c:pt idx="2">
                  <c:v>0</c:v>
                </c:pt>
                <c:pt idx="3">
                  <c:v>0</c:v>
                </c:pt>
                <c:pt idx="4">
                  <c:v>0.15639810430000001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1D-4B02-8FE1-52F8E9CEE17A}"/>
            </c:ext>
          </c:extLst>
        </c:ser>
        <c:ser>
          <c:idx val="9"/>
          <c:order val="4"/>
          <c:tx>
            <c:strRef>
              <c:f>feedin_new_car!$A$15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feedin_new_car!$U$4:$Y$4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feedin_new_car!$U$15:$Y$15</c:f>
              <c:numCache>
                <c:formatCode>0.000%</c:formatCode>
                <c:ptCount val="5"/>
                <c:pt idx="0">
                  <c:v>0.1236933798</c:v>
                </c:pt>
                <c:pt idx="1">
                  <c:v>0.31881533099999998</c:v>
                </c:pt>
                <c:pt idx="2">
                  <c:v>0.38501742160000002</c:v>
                </c:pt>
                <c:pt idx="3">
                  <c:v>0</c:v>
                </c:pt>
                <c:pt idx="4">
                  <c:v>0.1724738676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1D-4B02-8FE1-52F8E9CEE17A}"/>
            </c:ext>
          </c:extLst>
        </c:ser>
        <c:ser>
          <c:idx val="10"/>
          <c:order val="5"/>
          <c:tx>
            <c:strRef>
              <c:f>feedin_new_car!$A$16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feedin_new_car!$U$4:$Y$4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feedin_new_car!$U$16:$Y$16</c:f>
              <c:numCache>
                <c:formatCode>0.000%</c:formatCode>
                <c:ptCount val="5"/>
                <c:pt idx="0">
                  <c:v>0.13920163769999999</c:v>
                </c:pt>
                <c:pt idx="1">
                  <c:v>7.5742067600000004E-2</c:v>
                </c:pt>
                <c:pt idx="2">
                  <c:v>0.29375639710000001</c:v>
                </c:pt>
                <c:pt idx="3">
                  <c:v>0.38485158650000001</c:v>
                </c:pt>
                <c:pt idx="4">
                  <c:v>0.10644831120000001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1D-4B02-8FE1-52F8E9CEE17A}"/>
            </c:ext>
          </c:extLst>
        </c:ser>
        <c:ser>
          <c:idx val="11"/>
          <c:order val="6"/>
          <c:tx>
            <c:strRef>
              <c:f>feedin_new_car!$A$17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feedin_new_car!$U$4:$Y$4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feedin_new_car!$U$17:$Y$17</c:f>
              <c:numCache>
                <c:formatCode>0.000%</c:formatCode>
                <c:ptCount val="5"/>
                <c:pt idx="0">
                  <c:v>0.1822620016</c:v>
                </c:pt>
                <c:pt idx="1">
                  <c:v>6.2652563100000003E-2</c:v>
                </c:pt>
                <c:pt idx="2">
                  <c:v>0.33767290480000001</c:v>
                </c:pt>
                <c:pt idx="3">
                  <c:v>0.35964198539999997</c:v>
                </c:pt>
                <c:pt idx="4">
                  <c:v>5.7770545200000002E-2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1D-4B02-8FE1-52F8E9CEE17A}"/>
            </c:ext>
          </c:extLst>
        </c:ser>
        <c:ser>
          <c:idx val="12"/>
          <c:order val="7"/>
          <c:tx>
            <c:strRef>
              <c:f>feedin_new_car!$A$18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feedin_new_car!$U$4:$Y$4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feedin_new_car!$U$18:$Y$18</c:f>
              <c:numCache>
                <c:formatCode>0.000%</c:formatCode>
                <c:ptCount val="5"/>
                <c:pt idx="0">
                  <c:v>0.1417322835</c:v>
                </c:pt>
                <c:pt idx="1">
                  <c:v>0.28018372699999999</c:v>
                </c:pt>
                <c:pt idx="2">
                  <c:v>0.22572178479999999</c:v>
                </c:pt>
                <c:pt idx="3">
                  <c:v>0.27952755909999999</c:v>
                </c:pt>
                <c:pt idx="4">
                  <c:v>7.2834645700000006E-2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1D-4B02-8FE1-52F8E9CEE17A}"/>
            </c:ext>
          </c:extLst>
        </c:ser>
        <c:ser>
          <c:idx val="13"/>
          <c:order val="8"/>
          <c:tx>
            <c:strRef>
              <c:f>feedin_new_car!$A$19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feedin_new_car!$U$4:$Y$4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feedin_new_car!$U$19:$Y$19</c:f>
              <c:numCache>
                <c:formatCode>0.000%</c:formatCode>
                <c:ptCount val="5"/>
                <c:pt idx="0">
                  <c:v>2.5762711899999999E-2</c:v>
                </c:pt>
                <c:pt idx="1">
                  <c:v>0.44338983050000003</c:v>
                </c:pt>
                <c:pt idx="2">
                  <c:v>0.1742372881</c:v>
                </c:pt>
                <c:pt idx="3">
                  <c:v>0.29084745760000003</c:v>
                </c:pt>
                <c:pt idx="4">
                  <c:v>6.5762711900000007E-2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B1D-4B02-8FE1-52F8E9CEE17A}"/>
            </c:ext>
          </c:extLst>
        </c:ser>
        <c:ser>
          <c:idx val="14"/>
          <c:order val="9"/>
          <c:tx>
            <c:strRef>
              <c:f>feedin_new_car!$A$20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feedin_new_car!$U$4:$Y$4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feedin_new_car!$U$20:$Y$20</c:f>
              <c:numCache>
                <c:formatCode>0.000%</c:formatCode>
                <c:ptCount val="5"/>
                <c:pt idx="0">
                  <c:v>7.0721360000000004E-4</c:v>
                </c:pt>
                <c:pt idx="1">
                  <c:v>0.49363507779999999</c:v>
                </c:pt>
                <c:pt idx="2">
                  <c:v>0.1463932107</c:v>
                </c:pt>
                <c:pt idx="3">
                  <c:v>0.3132956153</c:v>
                </c:pt>
                <c:pt idx="4">
                  <c:v>4.5968882599999997E-2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B1D-4B02-8FE1-52F8E9CEE17A}"/>
            </c:ext>
          </c:extLst>
        </c:ser>
        <c:ser>
          <c:idx val="15"/>
          <c:order val="10"/>
          <c:tx>
            <c:strRef>
              <c:f>feedin_new_car!$A$21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feedin_new_car!$U$4:$Y$4</c:f>
              <c:strCache>
                <c:ptCount val="5"/>
                <c:pt idx="0">
                  <c:v>Petrol hybrid &lt;1350</c:v>
                </c:pt>
                <c:pt idx="1">
                  <c:v>Petrol hybrid &lt;1600</c:v>
                </c:pt>
                <c:pt idx="2">
                  <c:v>Petrol hybrid &lt;2000</c:v>
                </c:pt>
                <c:pt idx="3">
                  <c:v>Petrol hybrid &lt;3000</c:v>
                </c:pt>
                <c:pt idx="4">
                  <c:v>Petrol hybrid 3000+</c:v>
                </c:pt>
              </c:strCache>
            </c:strRef>
          </c:cat>
          <c:val>
            <c:numRef>
              <c:f>feedin_new_car!$U$21:$Y$21</c:f>
              <c:numCache>
                <c:formatCode>0.000%</c:formatCode>
                <c:ptCount val="5"/>
                <c:pt idx="0">
                  <c:v>8.3379655000000007E-3</c:v>
                </c:pt>
                <c:pt idx="1">
                  <c:v>0.4652584769</c:v>
                </c:pt>
                <c:pt idx="2">
                  <c:v>0.17342968319999999</c:v>
                </c:pt>
                <c:pt idx="3">
                  <c:v>0.30850472480000002</c:v>
                </c:pt>
                <c:pt idx="4">
                  <c:v>4.4469149499999999E-2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B1D-4B02-8FE1-52F8E9CEE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20640"/>
        <c:axId val="89922176"/>
      </c:barChart>
      <c:catAx>
        <c:axId val="899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9922176"/>
        <c:crosses val="autoZero"/>
        <c:auto val="1"/>
        <c:lblAlgn val="ctr"/>
        <c:lblOffset val="100"/>
        <c:noMultiLvlLbl val="0"/>
      </c:catAx>
      <c:valAx>
        <c:axId val="89922176"/>
        <c:scaling>
          <c:orientation val="minMax"/>
          <c:max val="1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9920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719860017497965"/>
          <c:y val="0.15157261592300905"/>
          <c:w val="8.6134733158355209E-2"/>
          <c:h val="0.8071321813939915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feedin_new_car!$B$4</c:f>
              <c:strCache>
                <c:ptCount val="1"/>
                <c:pt idx="0">
                  <c:v>Petrol</c:v>
                </c:pt>
              </c:strCache>
            </c:strRef>
          </c:tx>
          <c:cat>
            <c:numRef>
              <c:f>feedin_new_car!$A$6:$A$46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feedin_new_car!$B$6:$B$46</c:f>
              <c:numCache>
                <c:formatCode>0.000%</c:formatCode>
                <c:ptCount val="41"/>
                <c:pt idx="0">
                  <c:v>0.94872720399999999</c:v>
                </c:pt>
                <c:pt idx="1">
                  <c:v>0.95235502309999998</c:v>
                </c:pt>
                <c:pt idx="2">
                  <c:v>0.95770906060000005</c:v>
                </c:pt>
                <c:pt idx="3">
                  <c:v>0.96285513359999997</c:v>
                </c:pt>
                <c:pt idx="4">
                  <c:v>0.958379918</c:v>
                </c:pt>
                <c:pt idx="5">
                  <c:v>0.9375216582</c:v>
                </c:pt>
                <c:pt idx="6">
                  <c:v>0.91343482170000001</c:v>
                </c:pt>
                <c:pt idx="7">
                  <c:v>0.88903333760000003</c:v>
                </c:pt>
                <c:pt idx="8">
                  <c:v>0.85885996009999999</c:v>
                </c:pt>
                <c:pt idx="9">
                  <c:v>0.82991503079999995</c:v>
                </c:pt>
                <c:pt idx="10">
                  <c:v>0.82781722310000005</c:v>
                </c:pt>
                <c:pt idx="11">
                  <c:v>0.81064306379999995</c:v>
                </c:pt>
                <c:pt idx="12">
                  <c:v>0.79630085669999995</c:v>
                </c:pt>
                <c:pt idx="13">
                  <c:v>0.79639917569999996</c:v>
                </c:pt>
                <c:pt idx="14">
                  <c:v>0.81642760869999997</c:v>
                </c:pt>
                <c:pt idx="15">
                  <c:v>0.81750854340000001</c:v>
                </c:pt>
                <c:pt idx="16">
                  <c:v>0.80598191200000002</c:v>
                </c:pt>
                <c:pt idx="17">
                  <c:v>0.80902220589999996</c:v>
                </c:pt>
                <c:pt idx="18">
                  <c:v>0.79303438215649658</c:v>
                </c:pt>
                <c:pt idx="19">
                  <c:v>0.80284792378526637</c:v>
                </c:pt>
                <c:pt idx="20">
                  <c:v>0.80978766429747639</c:v>
                </c:pt>
                <c:pt idx="21">
                  <c:v>0.81084966672697512</c:v>
                </c:pt>
                <c:pt idx="22">
                  <c:v>0.79478084518042258</c:v>
                </c:pt>
                <c:pt idx="23">
                  <c:v>0.77580374452186462</c:v>
                </c:pt>
                <c:pt idx="24">
                  <c:v>0.76950934572450191</c:v>
                </c:pt>
                <c:pt idx="25">
                  <c:v>0.738563196162631</c:v>
                </c:pt>
                <c:pt idx="26">
                  <c:v>0.67531387413667643</c:v>
                </c:pt>
                <c:pt idx="27">
                  <c:v>0.61409268890424729</c:v>
                </c:pt>
                <c:pt idx="28">
                  <c:v>0.53935282151286845</c:v>
                </c:pt>
                <c:pt idx="29">
                  <c:v>0.45708753988604245</c:v>
                </c:pt>
                <c:pt idx="30">
                  <c:v>0.37430067631809527</c:v>
                </c:pt>
                <c:pt idx="31">
                  <c:v>0.31952903244117148</c:v>
                </c:pt>
                <c:pt idx="32">
                  <c:v>0.29219256049376252</c:v>
                </c:pt>
                <c:pt idx="33">
                  <c:v>0.27976041455183792</c:v>
                </c:pt>
                <c:pt idx="34">
                  <c:v>0.27258995811418463</c:v>
                </c:pt>
                <c:pt idx="35">
                  <c:v>0.26609702443711664</c:v>
                </c:pt>
                <c:pt idx="36">
                  <c:v>0.25889596209024995</c:v>
                </c:pt>
                <c:pt idx="37">
                  <c:v>0.25578379890163561</c:v>
                </c:pt>
                <c:pt idx="38">
                  <c:v>0.25288268568757843</c:v>
                </c:pt>
                <c:pt idx="39">
                  <c:v>0.2501792008392939</c:v>
                </c:pt>
                <c:pt idx="40">
                  <c:v>0.24765974947182523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DC-42F9-82AB-A40B61268489}"/>
            </c:ext>
          </c:extLst>
        </c:ser>
        <c:ser>
          <c:idx val="1"/>
          <c:order val="1"/>
          <c:tx>
            <c:strRef>
              <c:f>feedin_new_car!$C$4</c:f>
              <c:strCache>
                <c:ptCount val="1"/>
                <c:pt idx="0">
                  <c:v>Diesel</c:v>
                </c:pt>
              </c:strCache>
            </c:strRef>
          </c:tx>
          <c:cat>
            <c:numRef>
              <c:f>feedin_new_car!$A$6:$A$46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feedin_new_car!$C$6:$C$46</c:f>
              <c:numCache>
                <c:formatCode>0.000%</c:formatCode>
                <c:ptCount val="41"/>
                <c:pt idx="0">
                  <c:v>5.0293061100000001E-2</c:v>
                </c:pt>
                <c:pt idx="1">
                  <c:v>4.4956438899999999E-2</c:v>
                </c:pt>
                <c:pt idx="2">
                  <c:v>4.0360198899999998E-2</c:v>
                </c:pt>
                <c:pt idx="3">
                  <c:v>3.4824191300000001E-2</c:v>
                </c:pt>
                <c:pt idx="4">
                  <c:v>3.8079646500000001E-2</c:v>
                </c:pt>
                <c:pt idx="5">
                  <c:v>5.7383045600000002E-2</c:v>
                </c:pt>
                <c:pt idx="6">
                  <c:v>7.8542636900000004E-2</c:v>
                </c:pt>
                <c:pt idx="7">
                  <c:v>0.10191787870000001</c:v>
                </c:pt>
                <c:pt idx="8">
                  <c:v>0.13156500839999999</c:v>
                </c:pt>
                <c:pt idx="9">
                  <c:v>0.1588411954</c:v>
                </c:pt>
                <c:pt idx="10">
                  <c:v>0.15601109099999999</c:v>
                </c:pt>
                <c:pt idx="11">
                  <c:v>0.1699125782</c:v>
                </c:pt>
                <c:pt idx="12">
                  <c:v>0.18306481929999999</c:v>
                </c:pt>
                <c:pt idx="13">
                  <c:v>0.18499415529999999</c:v>
                </c:pt>
                <c:pt idx="14">
                  <c:v>0.1643308752</c:v>
                </c:pt>
                <c:pt idx="15">
                  <c:v>0.16025261499999999</c:v>
                </c:pt>
                <c:pt idx="16">
                  <c:v>0.16802022159999999</c:v>
                </c:pt>
                <c:pt idx="17">
                  <c:v>0.15112912049999999</c:v>
                </c:pt>
                <c:pt idx="18">
                  <c:v>0.16232813151017009</c:v>
                </c:pt>
                <c:pt idx="19">
                  <c:v>0.14872142682001196</c:v>
                </c:pt>
                <c:pt idx="20">
                  <c:v>0.13614801029748219</c:v>
                </c:pt>
                <c:pt idx="21">
                  <c:v>0.13041481006438702</c:v>
                </c:pt>
                <c:pt idx="22">
                  <c:v>0.12475394511627429</c:v>
                </c:pt>
                <c:pt idx="23">
                  <c:v>0.11778460386574173</c:v>
                </c:pt>
                <c:pt idx="24">
                  <c:v>0.10936716382484338</c:v>
                </c:pt>
                <c:pt idx="25">
                  <c:v>9.8662960701184826E-2</c:v>
                </c:pt>
                <c:pt idx="26">
                  <c:v>8.5435469950309761E-2</c:v>
                </c:pt>
                <c:pt idx="27">
                  <c:v>7.4156086086655373E-2</c:v>
                </c:pt>
                <c:pt idx="28">
                  <c:v>6.1920302062638891E-2</c:v>
                </c:pt>
                <c:pt idx="29">
                  <c:v>4.9519105815999623E-2</c:v>
                </c:pt>
                <c:pt idx="30">
                  <c:v>3.7842497644073388E-2</c:v>
                </c:pt>
                <c:pt idx="31">
                  <c:v>3.0567574386491027E-2</c:v>
                </c:pt>
                <c:pt idx="32">
                  <c:v>2.6693847376552386E-2</c:v>
                </c:pt>
                <c:pt idx="33">
                  <c:v>2.4982688125125455E-2</c:v>
                </c:pt>
                <c:pt idx="34">
                  <c:v>2.3925505752696394E-2</c:v>
                </c:pt>
                <c:pt idx="35">
                  <c:v>2.2945266601286606E-2</c:v>
                </c:pt>
                <c:pt idx="36">
                  <c:v>2.192584923795422E-2</c:v>
                </c:pt>
                <c:pt idx="37">
                  <c:v>2.0986645784769508E-2</c:v>
                </c:pt>
                <c:pt idx="38">
                  <c:v>2.0111029778849578E-2</c:v>
                </c:pt>
                <c:pt idx="39">
                  <c:v>1.929357867182506E-2</c:v>
                </c:pt>
                <c:pt idx="40">
                  <c:v>1.852931641677906E-2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DC-42F9-82AB-A40B61268489}"/>
            </c:ext>
          </c:extLst>
        </c:ser>
        <c:ser>
          <c:idx val="2"/>
          <c:order val="2"/>
          <c:tx>
            <c:strRef>
              <c:f>feedin_new_car!$D$4</c:f>
              <c:strCache>
                <c:ptCount val="1"/>
                <c:pt idx="0">
                  <c:v>Petrol hybrid</c:v>
                </c:pt>
              </c:strCache>
            </c:strRef>
          </c:tx>
          <c:cat>
            <c:numRef>
              <c:f>feedin_new_car!$A$6:$A$46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feedin_new_car!$D$6:$D$46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3.0891800000000001E-5</c:v>
                </c:pt>
                <c:pt idx="3">
                  <c:v>2.5316459999999999E-4</c:v>
                </c:pt>
                <c:pt idx="4">
                  <c:v>2.5954319999999999E-3</c:v>
                </c:pt>
                <c:pt idx="5">
                  <c:v>3.6321633E-3</c:v>
                </c:pt>
                <c:pt idx="6">
                  <c:v>5.9875553E-3</c:v>
                </c:pt>
                <c:pt idx="7">
                  <c:v>7.3368516000000003E-3</c:v>
                </c:pt>
                <c:pt idx="8">
                  <c:v>8.5971559999999999E-3</c:v>
                </c:pt>
                <c:pt idx="9">
                  <c:v>1.05112804E-2</c:v>
                </c:pt>
                <c:pt idx="10">
                  <c:v>1.5658807899999998E-2</c:v>
                </c:pt>
                <c:pt idx="11">
                  <c:v>1.9117692799999999E-2</c:v>
                </c:pt>
                <c:pt idx="12">
                  <c:v>1.9752958399999999E-2</c:v>
                </c:pt>
                <c:pt idx="13">
                  <c:v>1.7775153299999999E-2</c:v>
                </c:pt>
                <c:pt idx="14">
                  <c:v>1.5494022600000001E-2</c:v>
                </c:pt>
                <c:pt idx="15">
                  <c:v>1.8686443800000001E-2</c:v>
                </c:pt>
                <c:pt idx="16">
                  <c:v>2.2268782399999999E-2</c:v>
                </c:pt>
                <c:pt idx="17">
                  <c:v>3.07852295E-2</c:v>
                </c:pt>
                <c:pt idx="18">
                  <c:v>3.0523486333333332E-2</c:v>
                </c:pt>
                <c:pt idx="19">
                  <c:v>3.0261743166666664E-2</c:v>
                </c:pt>
                <c:pt idx="20">
                  <c:v>0.03</c:v>
                </c:pt>
                <c:pt idx="21">
                  <c:v>2.8000000000000001E-2</c:v>
                </c:pt>
                <c:pt idx="22">
                  <c:v>2.6000000000000002E-2</c:v>
                </c:pt>
                <c:pt idx="23">
                  <c:v>2.4000000000000004E-2</c:v>
                </c:pt>
                <c:pt idx="24">
                  <c:v>2.2000000000000006E-2</c:v>
                </c:pt>
                <c:pt idx="25">
                  <c:v>0.02</c:v>
                </c:pt>
                <c:pt idx="26">
                  <c:v>1.8000000000000002E-2</c:v>
                </c:pt>
                <c:pt idx="27">
                  <c:v>1.6E-2</c:v>
                </c:pt>
                <c:pt idx="28">
                  <c:v>1.4E-2</c:v>
                </c:pt>
                <c:pt idx="29">
                  <c:v>1.2E-2</c:v>
                </c:pt>
                <c:pt idx="30">
                  <c:v>0.01</c:v>
                </c:pt>
                <c:pt idx="31">
                  <c:v>9.0000000000000011E-3</c:v>
                </c:pt>
                <c:pt idx="32">
                  <c:v>8.0000000000000002E-3</c:v>
                </c:pt>
                <c:pt idx="33">
                  <c:v>7.0000000000000001E-3</c:v>
                </c:pt>
                <c:pt idx="34">
                  <c:v>6.0000000000000001E-3</c:v>
                </c:pt>
                <c:pt idx="35">
                  <c:v>5.0000000000000001E-3</c:v>
                </c:pt>
                <c:pt idx="36">
                  <c:v>5.0000000000000001E-3</c:v>
                </c:pt>
                <c:pt idx="37">
                  <c:v>5.0000000000000001E-3</c:v>
                </c:pt>
                <c:pt idx="38">
                  <c:v>5.0000000000000001E-3</c:v>
                </c:pt>
                <c:pt idx="39">
                  <c:v>5.0000000000000001E-3</c:v>
                </c:pt>
                <c:pt idx="40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DC-42F9-82AB-A40B61268489}"/>
            </c:ext>
          </c:extLst>
        </c:ser>
        <c:ser>
          <c:idx val="3"/>
          <c:order val="3"/>
          <c:tx>
            <c:strRef>
              <c:f>feedin_new_car!$E$4</c:f>
              <c:strCache>
                <c:ptCount val="1"/>
                <c:pt idx="0">
                  <c:v>Diesel hybrid</c:v>
                </c:pt>
              </c:strCache>
            </c:strRef>
          </c:tx>
          <c:cat>
            <c:numRef>
              <c:f>feedin_new_car!$A$6:$A$46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feedin_new_car!$E$6:$E$46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DC-42F9-82AB-A40B61268489}"/>
            </c:ext>
          </c:extLst>
        </c:ser>
        <c:ser>
          <c:idx val="4"/>
          <c:order val="4"/>
          <c:tx>
            <c:strRef>
              <c:f>feedin_new_car!$F$4</c:f>
              <c:strCache>
                <c:ptCount val="1"/>
                <c:pt idx="0">
                  <c:v>LPG/CNG</c:v>
                </c:pt>
              </c:strCache>
            </c:strRef>
          </c:tx>
          <c:cat>
            <c:numRef>
              <c:f>feedin_new_car!$A$6:$A$46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feedin_new_car!$F$6:$F$46</c:f>
              <c:numCache>
                <c:formatCode>0.000%</c:formatCode>
                <c:ptCount val="41"/>
                <c:pt idx="0">
                  <c:v>9.4535829999999998E-4</c:v>
                </c:pt>
                <c:pt idx="1">
                  <c:v>2.6885379999999999E-3</c:v>
                </c:pt>
                <c:pt idx="2">
                  <c:v>1.8998486E-3</c:v>
                </c:pt>
                <c:pt idx="3">
                  <c:v>2.0675105E-3</c:v>
                </c:pt>
                <c:pt idx="4">
                  <c:v>9.4500349999999999E-4</c:v>
                </c:pt>
                <c:pt idx="5">
                  <c:v>1.4502984E-3</c:v>
                </c:pt>
                <c:pt idx="6">
                  <c:v>2.0349860999999999E-3</c:v>
                </c:pt>
                <c:pt idx="7">
                  <c:v>1.711932E-3</c:v>
                </c:pt>
                <c:pt idx="8">
                  <c:v>9.6429399999999998E-4</c:v>
                </c:pt>
                <c:pt idx="9">
                  <c:v>6.5924410000000005E-4</c:v>
                </c:pt>
                <c:pt idx="10">
                  <c:v>3.5260370000000002E-4</c:v>
                </c:pt>
                <c:pt idx="11">
                  <c:v>1.0888840000000001E-4</c:v>
                </c:pt>
                <c:pt idx="12">
                  <c:v>5.5733409999999997E-4</c:v>
                </c:pt>
                <c:pt idx="13">
                  <c:v>6.3870039999999999E-4</c:v>
                </c:pt>
                <c:pt idx="14">
                  <c:v>9.9714009999999991E-4</c:v>
                </c:pt>
                <c:pt idx="15">
                  <c:v>5.9206630000000003E-4</c:v>
                </c:pt>
                <c:pt idx="16">
                  <c:v>0</c:v>
                </c:pt>
                <c:pt idx="17">
                  <c:v>1.7929699999999999E-5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DC-42F9-82AB-A40B61268489}"/>
            </c:ext>
          </c:extLst>
        </c:ser>
        <c:ser>
          <c:idx val="5"/>
          <c:order val="5"/>
          <c:tx>
            <c:strRef>
              <c:f>feedin_new_car!$G$4</c:f>
              <c:strCache>
                <c:ptCount val="1"/>
                <c:pt idx="0">
                  <c:v>Petrol plug-in</c:v>
                </c:pt>
              </c:strCache>
            </c:strRef>
          </c:tx>
          <c:cat>
            <c:numRef>
              <c:f>feedin_new_car!$A$6:$A$46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feedin_new_car!$G$6:$G$46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6.4806299999999996E-5</c:v>
                </c:pt>
                <c:pt idx="13">
                  <c:v>7.2305700000000001E-5</c:v>
                </c:pt>
                <c:pt idx="14">
                  <c:v>2.3449228E-3</c:v>
                </c:pt>
                <c:pt idx="15">
                  <c:v>2.3474910000000002E-3</c:v>
                </c:pt>
                <c:pt idx="16">
                  <c:v>3.1812545999999999E-3</c:v>
                </c:pt>
                <c:pt idx="17">
                  <c:v>3.8907365999999999E-3</c:v>
                </c:pt>
                <c:pt idx="18">
                  <c:v>4.8890000000000001E-3</c:v>
                </c:pt>
                <c:pt idx="19">
                  <c:v>6.0689062280549376E-3</c:v>
                </c:pt>
                <c:pt idx="20">
                  <c:v>7.8643254050414398E-3</c:v>
                </c:pt>
                <c:pt idx="21">
                  <c:v>8.8824253895384703E-3</c:v>
                </c:pt>
                <c:pt idx="22">
                  <c:v>1.3656511283094919E-2</c:v>
                </c:pt>
                <c:pt idx="23">
                  <c:v>1.3656639148822694E-2</c:v>
                </c:pt>
                <c:pt idx="24">
                  <c:v>1.0353613286103068E-2</c:v>
                </c:pt>
                <c:pt idx="25">
                  <c:v>9.2895167241908196E-3</c:v>
                </c:pt>
                <c:pt idx="26">
                  <c:v>8.9685277954780051E-3</c:v>
                </c:pt>
                <c:pt idx="27">
                  <c:v>9.0610502060434941E-3</c:v>
                </c:pt>
                <c:pt idx="28">
                  <c:v>8.8778196159908524E-3</c:v>
                </c:pt>
                <c:pt idx="29">
                  <c:v>8.3793056649165802E-3</c:v>
                </c:pt>
                <c:pt idx="30">
                  <c:v>7.6052300458867607E-3</c:v>
                </c:pt>
                <c:pt idx="31">
                  <c:v>7.1896576789198374E-3</c:v>
                </c:pt>
                <c:pt idx="32">
                  <c:v>7.2486592365441456E-3</c:v>
                </c:pt>
                <c:pt idx="33">
                  <c:v>7.6696231127942821E-3</c:v>
                </c:pt>
                <c:pt idx="34">
                  <c:v>8.2293162547092472E-3</c:v>
                </c:pt>
                <c:pt idx="35">
                  <c:v>8.8440069286138175E-3</c:v>
                </c:pt>
                <c:pt idx="36">
                  <c:v>9.5380402019762927E-3</c:v>
                </c:pt>
                <c:pt idx="37">
                  <c:v>1.0443638980464461E-2</c:v>
                </c:pt>
                <c:pt idx="38">
                  <c:v>1.144441740234811E-2</c:v>
                </c:pt>
                <c:pt idx="39">
                  <c:v>1.2551803369642487E-2</c:v>
                </c:pt>
                <c:pt idx="40">
                  <c:v>1.3778722603268272E-2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DC-42F9-82AB-A40B61268489}"/>
            </c:ext>
          </c:extLst>
        </c:ser>
        <c:ser>
          <c:idx val="6"/>
          <c:order val="6"/>
          <c:tx>
            <c:strRef>
              <c:f>feedin_new_car!$H$4</c:f>
              <c:strCache>
                <c:ptCount val="1"/>
                <c:pt idx="0">
                  <c:v>Diesel plug-in</c:v>
                </c:pt>
              </c:strCache>
            </c:strRef>
          </c:tx>
          <c:cat>
            <c:numRef>
              <c:f>feedin_new_car!$A$6:$A$46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feedin_new_car!$H$6:$H$46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DC-42F9-82AB-A40B61268489}"/>
            </c:ext>
          </c:extLst>
        </c:ser>
        <c:ser>
          <c:idx val="7"/>
          <c:order val="7"/>
          <c:tx>
            <c:strRef>
              <c:f>feedin_new_car!$I$4</c:f>
              <c:strCache>
                <c:ptCount val="1"/>
                <c:pt idx="0">
                  <c:v>Electric</c:v>
                </c:pt>
              </c:strCache>
            </c:strRef>
          </c:tx>
          <c:cat>
            <c:numRef>
              <c:f>feedin_new_car!$A$6:$A$46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feedin_new_car!$I$6:$I$46</c:f>
              <c:numCache>
                <c:formatCode>0.000%</c:formatCode>
                <c:ptCount val="41"/>
                <c:pt idx="0">
                  <c:v>3.4376699999999999E-5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1.2834500000000001E-5</c:v>
                </c:pt>
                <c:pt idx="6">
                  <c:v>0</c:v>
                </c:pt>
                <c:pt idx="7">
                  <c:v>0</c:v>
                </c:pt>
                <c:pt idx="8">
                  <c:v>1.3581600000000001E-5</c:v>
                </c:pt>
                <c:pt idx="9">
                  <c:v>7.3249299999999997E-5</c:v>
                </c:pt>
                <c:pt idx="10">
                  <c:v>1.6027439999999999E-4</c:v>
                </c:pt>
                <c:pt idx="11">
                  <c:v>2.1777680000000001E-4</c:v>
                </c:pt>
                <c:pt idx="12">
                  <c:v>2.5922519999999999E-4</c:v>
                </c:pt>
                <c:pt idx="13">
                  <c:v>1.205095E-4</c:v>
                </c:pt>
                <c:pt idx="14">
                  <c:v>4.0543060000000001E-4</c:v>
                </c:pt>
                <c:pt idx="15">
                  <c:v>6.1284060000000001E-4</c:v>
                </c:pt>
                <c:pt idx="16">
                  <c:v>5.478293E-4</c:v>
                </c:pt>
                <c:pt idx="17">
                  <c:v>5.1547778000000004E-3</c:v>
                </c:pt>
                <c:pt idx="18">
                  <c:v>9.2250000000000006E-3</c:v>
                </c:pt>
                <c:pt idx="19">
                  <c:v>1.21E-2</c:v>
                </c:pt>
                <c:pt idx="20">
                  <c:v>1.6199999999999999E-2</c:v>
                </c:pt>
                <c:pt idx="21">
                  <c:v>2.185309781909938E-2</c:v>
                </c:pt>
                <c:pt idx="22">
                  <c:v>4.0808698420208192E-2</c:v>
                </c:pt>
                <c:pt idx="23">
                  <c:v>6.8755012463570908E-2</c:v>
                </c:pt>
                <c:pt idx="24">
                  <c:v>8.8769877164551605E-2</c:v>
                </c:pt>
                <c:pt idx="25">
                  <c:v>0.13348432641199337</c:v>
                </c:pt>
                <c:pt idx="26">
                  <c:v>0.21228212811753583</c:v>
                </c:pt>
                <c:pt idx="27">
                  <c:v>0.28669017480305375</c:v>
                </c:pt>
                <c:pt idx="28">
                  <c:v>0.37584905680850189</c:v>
                </c:pt>
                <c:pt idx="29">
                  <c:v>0.47301404863304136</c:v>
                </c:pt>
                <c:pt idx="30">
                  <c:v>0.57025159599194475</c:v>
                </c:pt>
                <c:pt idx="31">
                  <c:v>0.63371373549341758</c:v>
                </c:pt>
                <c:pt idx="32">
                  <c:v>0.66586493289314097</c:v>
                </c:pt>
                <c:pt idx="33">
                  <c:v>0.68058727421024234</c:v>
                </c:pt>
                <c:pt idx="34">
                  <c:v>0.68925521987840976</c:v>
                </c:pt>
                <c:pt idx="35">
                  <c:v>0.69711370203298295</c:v>
                </c:pt>
                <c:pt idx="36">
                  <c:v>0.70464014846981948</c:v>
                </c:pt>
                <c:pt idx="37">
                  <c:v>0.70778591633313048</c:v>
                </c:pt>
                <c:pt idx="38">
                  <c:v>0.71056186713122393</c:v>
                </c:pt>
                <c:pt idx="39">
                  <c:v>0.71297541711923862</c:v>
                </c:pt>
                <c:pt idx="40">
                  <c:v>0.71503221150812735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2DC-42F9-82AB-A40B61268489}"/>
            </c:ext>
          </c:extLst>
        </c:ser>
        <c:ser>
          <c:idx val="8"/>
          <c:order val="8"/>
          <c:tx>
            <c:strRef>
              <c:f>feedin_new_car!$J$4</c:f>
              <c:strCache>
                <c:ptCount val="1"/>
                <c:pt idx="0">
                  <c:v>Hydrogen/other</c:v>
                </c:pt>
              </c:strCache>
            </c:strRef>
          </c:tx>
          <c:cat>
            <c:numRef>
              <c:f>feedin_new_car!$A$6:$A$46</c:f>
              <c:numCache>
                <c:formatCode>General</c:formatCode>
                <c:ptCount val="4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</c:numCache>
            </c:numRef>
          </c:cat>
          <c:val>
            <c:numRef>
              <c:f>feedin_new_car!$J$6:$J$46</c:f>
              <c:numCache>
                <c:formatCode>0.000%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2DC-42F9-82AB-A40B61268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53952"/>
        <c:axId val="90263936"/>
      </c:areaChart>
      <c:catAx>
        <c:axId val="9025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263936"/>
        <c:crosses val="autoZero"/>
        <c:auto val="1"/>
        <c:lblAlgn val="ctr"/>
        <c:lblOffset val="100"/>
        <c:noMultiLvlLbl val="0"/>
      </c:catAx>
      <c:valAx>
        <c:axId val="902639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0253952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 sz="1100"/>
              <a:t>Petrol</a:t>
            </a:r>
          </a:p>
        </c:rich>
      </c:tx>
      <c:layout>
        <c:manualLayout>
          <c:xMode val="edge"/>
          <c:yMode val="edge"/>
          <c:x val="0.37119444444444488"/>
          <c:y val="2.777777777777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085739282589674E-2"/>
          <c:y val="0.11310185185185199"/>
          <c:w val="0.78955730533683044"/>
          <c:h val="0.7709182706328403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feedin_usedcar!$A$11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cat>
            <c:strRef>
              <c:f>feedin_usedcar!$K$4:$O$4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feedin_usedcar!$K$11:$O$11</c:f>
              <c:numCache>
                <c:formatCode>0.000%</c:formatCode>
                <c:ptCount val="5"/>
                <c:pt idx="0">
                  <c:v>7.4980328099999993E-2</c:v>
                </c:pt>
                <c:pt idx="1">
                  <c:v>0.19529689489999999</c:v>
                </c:pt>
                <c:pt idx="2">
                  <c:v>0.45796259309999998</c:v>
                </c:pt>
                <c:pt idx="3">
                  <c:v>0.22884510620000001</c:v>
                </c:pt>
                <c:pt idx="4">
                  <c:v>4.29150778E-2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4-4E4A-9ADB-6340FB2BB573}"/>
            </c:ext>
          </c:extLst>
        </c:ser>
        <c:ser>
          <c:idx val="6"/>
          <c:order val="1"/>
          <c:tx>
            <c:strRef>
              <c:f>feedin_usedcar!$A$12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cat>
            <c:strRef>
              <c:f>feedin_usedcar!$K$4:$O$4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feedin_usedcar!$K$12:$O$12</c:f>
              <c:numCache>
                <c:formatCode>0.000%</c:formatCode>
                <c:ptCount val="5"/>
                <c:pt idx="0">
                  <c:v>0.1022026511</c:v>
                </c:pt>
                <c:pt idx="1">
                  <c:v>0.19981383529999999</c:v>
                </c:pt>
                <c:pt idx="2">
                  <c:v>0.43678006609999998</c:v>
                </c:pt>
                <c:pt idx="3">
                  <c:v>0.2224668618</c:v>
                </c:pt>
                <c:pt idx="4">
                  <c:v>3.8736585800000001E-2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4-4E4A-9ADB-6340FB2BB573}"/>
            </c:ext>
          </c:extLst>
        </c:ser>
        <c:ser>
          <c:idx val="7"/>
          <c:order val="2"/>
          <c:tx>
            <c:strRef>
              <c:f>feedin_usedcar!$A$13</c:f>
              <c:strCache>
                <c:ptCount val="1"/>
                <c:pt idx="0">
                  <c:v>2007</c:v>
                </c:pt>
              </c:strCache>
            </c:strRef>
          </c:tx>
          <c:invertIfNegative val="0"/>
          <c:cat>
            <c:strRef>
              <c:f>feedin_usedcar!$K$4:$O$4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feedin_usedcar!$K$13:$O$13</c:f>
              <c:numCache>
                <c:formatCode>0.000%</c:formatCode>
                <c:ptCount val="5"/>
                <c:pt idx="0">
                  <c:v>0.1123013779</c:v>
                </c:pt>
                <c:pt idx="1">
                  <c:v>0.18052810890000001</c:v>
                </c:pt>
                <c:pt idx="2">
                  <c:v>0.41630824529999999</c:v>
                </c:pt>
                <c:pt idx="3">
                  <c:v>0.23361619559999999</c:v>
                </c:pt>
                <c:pt idx="4">
                  <c:v>5.7246072299999999E-2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54-4E4A-9ADB-6340FB2BB573}"/>
            </c:ext>
          </c:extLst>
        </c:ser>
        <c:ser>
          <c:idx val="8"/>
          <c:order val="3"/>
          <c:tx>
            <c:strRef>
              <c:f>feedin_usedcar!$A$14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cat>
            <c:strRef>
              <c:f>feedin_usedcar!$K$4:$O$4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feedin_usedcar!$K$14:$O$14</c:f>
              <c:numCache>
                <c:formatCode>0.000%</c:formatCode>
                <c:ptCount val="5"/>
                <c:pt idx="0">
                  <c:v>0.12172559080000001</c:v>
                </c:pt>
                <c:pt idx="1">
                  <c:v>0.1894119802</c:v>
                </c:pt>
                <c:pt idx="2">
                  <c:v>0.39369618979999998</c:v>
                </c:pt>
                <c:pt idx="3">
                  <c:v>0.22980399339999999</c:v>
                </c:pt>
                <c:pt idx="4">
                  <c:v>6.5362245799999996E-2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4-4E4A-9ADB-6340FB2BB573}"/>
            </c:ext>
          </c:extLst>
        </c:ser>
        <c:ser>
          <c:idx val="9"/>
          <c:order val="4"/>
          <c:tx>
            <c:strRef>
              <c:f>feedin_usedcar!$A$15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feedin_usedcar!$K$4:$O$4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feedin_usedcar!$K$15:$O$15</c:f>
              <c:numCache>
                <c:formatCode>0.000%</c:formatCode>
                <c:ptCount val="5"/>
                <c:pt idx="0">
                  <c:v>0.15175903190000001</c:v>
                </c:pt>
                <c:pt idx="1">
                  <c:v>0.20822854099999999</c:v>
                </c:pt>
                <c:pt idx="2">
                  <c:v>0.3592774507</c:v>
                </c:pt>
                <c:pt idx="3">
                  <c:v>0.23617480839999999</c:v>
                </c:pt>
                <c:pt idx="4">
                  <c:v>4.4560168099999999E-2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4-4E4A-9ADB-6340FB2BB573}"/>
            </c:ext>
          </c:extLst>
        </c:ser>
        <c:ser>
          <c:idx val="10"/>
          <c:order val="5"/>
          <c:tx>
            <c:strRef>
              <c:f>feedin_usedcar!$A$16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feedin_usedcar!$K$4:$O$4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feedin_usedcar!$K$16:$O$16</c:f>
              <c:numCache>
                <c:formatCode>0.000%</c:formatCode>
                <c:ptCount val="5"/>
                <c:pt idx="0">
                  <c:v>0.1272613209</c:v>
                </c:pt>
                <c:pt idx="1">
                  <c:v>0.20695791029999999</c:v>
                </c:pt>
                <c:pt idx="2">
                  <c:v>0.35885707770000003</c:v>
                </c:pt>
                <c:pt idx="3">
                  <c:v>0.25301699560000002</c:v>
                </c:pt>
                <c:pt idx="4">
                  <c:v>5.3906695599999999E-2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4-4E4A-9ADB-6340FB2BB573}"/>
            </c:ext>
          </c:extLst>
        </c:ser>
        <c:ser>
          <c:idx val="11"/>
          <c:order val="6"/>
          <c:tx>
            <c:strRef>
              <c:f>feedin_usedcar!$A$17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feedin_usedcar!$K$4:$O$4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feedin_usedcar!$K$17:$O$17</c:f>
              <c:numCache>
                <c:formatCode>0.000%</c:formatCode>
                <c:ptCount val="5"/>
                <c:pt idx="0">
                  <c:v>0.1334246885</c:v>
                </c:pt>
                <c:pt idx="1">
                  <c:v>0.19798096630000001</c:v>
                </c:pt>
                <c:pt idx="2">
                  <c:v>0.34166425709999998</c:v>
                </c:pt>
                <c:pt idx="3">
                  <c:v>0.26536590269999999</c:v>
                </c:pt>
                <c:pt idx="4">
                  <c:v>6.1564185399999999E-2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54-4E4A-9ADB-6340FB2BB573}"/>
            </c:ext>
          </c:extLst>
        </c:ser>
        <c:ser>
          <c:idx val="12"/>
          <c:order val="7"/>
          <c:tx>
            <c:strRef>
              <c:f>feedin_usedcar!$A$18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feedin_usedcar!$K$4:$O$4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feedin_usedcar!$K$18:$O$18</c:f>
              <c:numCache>
                <c:formatCode>0.000%</c:formatCode>
                <c:ptCount val="5"/>
                <c:pt idx="0">
                  <c:v>0.16729355330000001</c:v>
                </c:pt>
                <c:pt idx="1">
                  <c:v>0.2457570476</c:v>
                </c:pt>
                <c:pt idx="2">
                  <c:v>0.30144293150000001</c:v>
                </c:pt>
                <c:pt idx="3">
                  <c:v>0.23004337969999999</c:v>
                </c:pt>
                <c:pt idx="4">
                  <c:v>5.5463088000000001E-2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54-4E4A-9ADB-6340FB2BB573}"/>
            </c:ext>
          </c:extLst>
        </c:ser>
        <c:ser>
          <c:idx val="13"/>
          <c:order val="8"/>
          <c:tx>
            <c:strRef>
              <c:f>feedin_usedcar!$A$19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feedin_usedcar!$K$4:$O$4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feedin_usedcar!$K$19:$O$19</c:f>
              <c:numCache>
                <c:formatCode>0.000%</c:formatCode>
                <c:ptCount val="5"/>
                <c:pt idx="0">
                  <c:v>0.1800156047</c:v>
                </c:pt>
                <c:pt idx="1">
                  <c:v>0.24173732119999999</c:v>
                </c:pt>
                <c:pt idx="2">
                  <c:v>0.27718075419999999</c:v>
                </c:pt>
                <c:pt idx="3">
                  <c:v>0.23782574770000001</c:v>
                </c:pt>
                <c:pt idx="4">
                  <c:v>6.3240572199999998E-2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654-4E4A-9ADB-6340FB2BB573}"/>
            </c:ext>
          </c:extLst>
        </c:ser>
        <c:ser>
          <c:idx val="14"/>
          <c:order val="9"/>
          <c:tx>
            <c:strRef>
              <c:f>feedin_usedcar!$A$20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feedin_usedcar!$K$4:$O$4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feedin_usedcar!$K$20:$O$20</c:f>
              <c:numCache>
                <c:formatCode>0.000%</c:formatCode>
                <c:ptCount val="5"/>
                <c:pt idx="0">
                  <c:v>0.16361139829999999</c:v>
                </c:pt>
                <c:pt idx="1">
                  <c:v>0.24021275080000001</c:v>
                </c:pt>
                <c:pt idx="2">
                  <c:v>0.27643405589999998</c:v>
                </c:pt>
                <c:pt idx="3">
                  <c:v>0.24666787670000001</c:v>
                </c:pt>
                <c:pt idx="4">
                  <c:v>7.3073918299999999E-2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654-4E4A-9ADB-6340FB2BB573}"/>
            </c:ext>
          </c:extLst>
        </c:ser>
        <c:ser>
          <c:idx val="15"/>
          <c:order val="10"/>
          <c:tx>
            <c:strRef>
              <c:f>feedin_usedcar!$A$21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feedin_usedcar!$K$4:$O$4</c:f>
              <c:strCache>
                <c:ptCount val="5"/>
                <c:pt idx="0">
                  <c:v>Petrol &lt;1350</c:v>
                </c:pt>
                <c:pt idx="1">
                  <c:v>Petrol &lt;1600</c:v>
                </c:pt>
                <c:pt idx="2">
                  <c:v>Petrol &lt;2000</c:v>
                </c:pt>
                <c:pt idx="3">
                  <c:v>Petrol &lt;3000</c:v>
                </c:pt>
                <c:pt idx="4">
                  <c:v>Petrol 3000+</c:v>
                </c:pt>
              </c:strCache>
            </c:strRef>
          </c:cat>
          <c:val>
            <c:numRef>
              <c:f>feedin_usedcar!$K$21:$O$21</c:f>
              <c:numCache>
                <c:formatCode>0.000%</c:formatCode>
                <c:ptCount val="5"/>
                <c:pt idx="0">
                  <c:v>0.16135480999999999</c:v>
                </c:pt>
                <c:pt idx="1">
                  <c:v>0.2269815566</c:v>
                </c:pt>
                <c:pt idx="2">
                  <c:v>0.2779624826</c:v>
                </c:pt>
                <c:pt idx="3">
                  <c:v>0.2584586062</c:v>
                </c:pt>
                <c:pt idx="4">
                  <c:v>7.5242544499999994E-2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654-4E4A-9ADB-6340FB2BB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408256"/>
        <c:axId val="197409792"/>
      </c:barChart>
      <c:catAx>
        <c:axId val="1974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7409792"/>
        <c:crosses val="autoZero"/>
        <c:auto val="1"/>
        <c:lblAlgn val="ctr"/>
        <c:lblOffset val="100"/>
        <c:noMultiLvlLbl val="0"/>
      </c:catAx>
      <c:valAx>
        <c:axId val="19740979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7408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719860017497965"/>
          <c:y val="6.4796587926509816E-2"/>
          <c:w val="8.6134733158355209E-2"/>
          <c:h val="0.8981846019247585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NZ" sz="1100"/>
              <a:t>Petrol/diesel</a:t>
            </a:r>
          </a:p>
        </c:rich>
      </c:tx>
      <c:layout>
        <c:manualLayout>
          <c:xMode val="edge"/>
          <c:yMode val="edge"/>
          <c:x val="0.38052205012835055"/>
          <c:y val="1.92307692307693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593285214348212"/>
          <c:y val="0.12283573928259023"/>
          <c:w val="0.84122263563208688"/>
          <c:h val="0.67749012345679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feedin_new_car!$B$4</c:f>
              <c:strCache>
                <c:ptCount val="1"/>
                <c:pt idx="0">
                  <c:v>Petrol</c:v>
                </c:pt>
              </c:strCache>
            </c:strRef>
          </c:tx>
          <c:invertIfNegative val="0"/>
          <c:cat>
            <c:numRef>
              <c:f>feedin_new_car!$A$11:$A$21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feedin_usedcar!$B$11:$B$21</c:f>
              <c:numCache>
                <c:formatCode>0.000%</c:formatCode>
                <c:ptCount val="11"/>
                <c:pt idx="0">
                  <c:v>0.87286271869999998</c:v>
                </c:pt>
                <c:pt idx="1">
                  <c:v>0.91124033540000005</c:v>
                </c:pt>
                <c:pt idx="2">
                  <c:v>0.93482404080000003</c:v>
                </c:pt>
                <c:pt idx="3">
                  <c:v>0.96611988010000005</c:v>
                </c:pt>
                <c:pt idx="4">
                  <c:v>0.98657208750000003</c:v>
                </c:pt>
                <c:pt idx="5">
                  <c:v>0.99445320390000003</c:v>
                </c:pt>
                <c:pt idx="6">
                  <c:v>0.98985788600000002</c:v>
                </c:pt>
                <c:pt idx="7">
                  <c:v>0.97848193790000004</c:v>
                </c:pt>
                <c:pt idx="8">
                  <c:v>0.9764137048</c:v>
                </c:pt>
                <c:pt idx="9">
                  <c:v>0.98091139199999999</c:v>
                </c:pt>
                <c:pt idx="10">
                  <c:v>0.97967807829999998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3-47D4-A0E8-DE7783E7B16D}"/>
            </c:ext>
          </c:extLst>
        </c:ser>
        <c:ser>
          <c:idx val="1"/>
          <c:order val="1"/>
          <c:tx>
            <c:strRef>
              <c:f>feedin_new_car!$C$4</c:f>
              <c:strCache>
                <c:ptCount val="1"/>
                <c:pt idx="0">
                  <c:v>Diesel</c:v>
                </c:pt>
              </c:strCache>
            </c:strRef>
          </c:tx>
          <c:invertIfNegative val="0"/>
          <c:cat>
            <c:numRef>
              <c:f>feedin_new_car!$A$6:$A$21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feedin_usedcar!$C$11:$C$21</c:f>
              <c:numCache>
                <c:formatCode>0.000%</c:formatCode>
                <c:ptCount val="11"/>
                <c:pt idx="0">
                  <c:v>0.1261466527</c:v>
                </c:pt>
                <c:pt idx="1">
                  <c:v>8.6565752100000004E-2</c:v>
                </c:pt>
                <c:pt idx="2">
                  <c:v>6.2885563800000002E-2</c:v>
                </c:pt>
                <c:pt idx="3">
                  <c:v>3.0915747699999999E-2</c:v>
                </c:pt>
                <c:pt idx="4">
                  <c:v>1.1720232400000001E-2</c:v>
                </c:pt>
                <c:pt idx="5">
                  <c:v>4.4011388999999996E-3</c:v>
                </c:pt>
                <c:pt idx="6">
                  <c:v>8.9723487000000005E-3</c:v>
                </c:pt>
                <c:pt idx="7">
                  <c:v>1.9722752999999999E-2</c:v>
                </c:pt>
                <c:pt idx="8">
                  <c:v>2.0508497000000001E-2</c:v>
                </c:pt>
                <c:pt idx="9">
                  <c:v>1.4746065799999999E-2</c:v>
                </c:pt>
                <c:pt idx="10">
                  <c:v>1.2480959200000001E-2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3-47D4-A0E8-DE7783E7B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442944"/>
        <c:axId val="197448832"/>
      </c:barChart>
      <c:catAx>
        <c:axId val="19744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7448832"/>
        <c:crosses val="autoZero"/>
        <c:auto val="1"/>
        <c:lblAlgn val="ctr"/>
        <c:lblOffset val="100"/>
        <c:tickLblSkip val="2"/>
        <c:noMultiLvlLbl val="0"/>
      </c:catAx>
      <c:valAx>
        <c:axId val="197448832"/>
        <c:scaling>
          <c:orientation val="minMax"/>
          <c:max val="1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7442944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32165694444444648"/>
          <c:y val="0.88350432098764886"/>
          <c:w val="0.30104916666666681"/>
          <c:h val="0.1086561728395062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13" Type="http://schemas.openxmlformats.org/officeDocument/2006/relationships/chart" Target="../charts/chart39.xml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12" Type="http://schemas.openxmlformats.org/officeDocument/2006/relationships/chart" Target="../charts/chart38.xml"/><Relationship Id="rId17" Type="http://schemas.openxmlformats.org/officeDocument/2006/relationships/chart" Target="../charts/chart43.xml"/><Relationship Id="rId2" Type="http://schemas.openxmlformats.org/officeDocument/2006/relationships/chart" Target="../charts/chart28.xml"/><Relationship Id="rId16" Type="http://schemas.openxmlformats.org/officeDocument/2006/relationships/chart" Target="../charts/chart42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11" Type="http://schemas.openxmlformats.org/officeDocument/2006/relationships/chart" Target="../charts/chart37.xml"/><Relationship Id="rId5" Type="http://schemas.openxmlformats.org/officeDocument/2006/relationships/chart" Target="../charts/chart31.xml"/><Relationship Id="rId15" Type="http://schemas.openxmlformats.org/officeDocument/2006/relationships/chart" Target="../charts/chart41.xml"/><Relationship Id="rId10" Type="http://schemas.openxmlformats.org/officeDocument/2006/relationships/chart" Target="../charts/chart36.xml"/><Relationship Id="rId4" Type="http://schemas.openxmlformats.org/officeDocument/2006/relationships/chart" Target="../charts/chart30.xml"/><Relationship Id="rId9" Type="http://schemas.openxmlformats.org/officeDocument/2006/relationships/chart" Target="../charts/chart35.xml"/><Relationship Id="rId14" Type="http://schemas.openxmlformats.org/officeDocument/2006/relationships/chart" Target="../charts/chart4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64</xdr:row>
      <xdr:rowOff>95250</xdr:rowOff>
    </xdr:from>
    <xdr:to>
      <xdr:col>21</xdr:col>
      <xdr:colOff>54750</xdr:colOff>
      <xdr:row>79</xdr:row>
      <xdr:rowOff>112125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152400</xdr:colOff>
      <xdr:row>64</xdr:row>
      <xdr:rowOff>95250</xdr:rowOff>
    </xdr:from>
    <xdr:to>
      <xdr:col>31</xdr:col>
      <xdr:colOff>330975</xdr:colOff>
      <xdr:row>79</xdr:row>
      <xdr:rowOff>112125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323850</xdr:colOff>
      <xdr:row>81</xdr:row>
      <xdr:rowOff>66675</xdr:rowOff>
    </xdr:from>
    <xdr:to>
      <xdr:col>31</xdr:col>
      <xdr:colOff>151950</xdr:colOff>
      <xdr:row>92</xdr:row>
      <xdr:rowOff>115050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190499</xdr:colOff>
      <xdr:row>81</xdr:row>
      <xdr:rowOff>47624</xdr:rowOff>
    </xdr:from>
    <xdr:to>
      <xdr:col>40</xdr:col>
      <xdr:colOff>437699</xdr:colOff>
      <xdr:row>92</xdr:row>
      <xdr:rowOff>95999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219074</xdr:colOff>
      <xdr:row>95</xdr:row>
      <xdr:rowOff>95250</xdr:rowOff>
    </xdr:from>
    <xdr:to>
      <xdr:col>33</xdr:col>
      <xdr:colOff>237674</xdr:colOff>
      <xdr:row>107</xdr:row>
      <xdr:rowOff>750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66675</xdr:colOff>
      <xdr:row>64</xdr:row>
      <xdr:rowOff>114300</xdr:rowOff>
    </xdr:from>
    <xdr:to>
      <xdr:col>42</xdr:col>
      <xdr:colOff>178575</xdr:colOff>
      <xdr:row>79</xdr:row>
      <xdr:rowOff>131175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66675</xdr:colOff>
      <xdr:row>81</xdr:row>
      <xdr:rowOff>0</xdr:rowOff>
    </xdr:from>
    <xdr:to>
      <xdr:col>23</xdr:col>
      <xdr:colOff>171450</xdr:colOff>
      <xdr:row>100</xdr:row>
      <xdr:rowOff>28575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64</xdr:row>
      <xdr:rowOff>95250</xdr:rowOff>
    </xdr:from>
    <xdr:to>
      <xdr:col>21</xdr:col>
      <xdr:colOff>54750</xdr:colOff>
      <xdr:row>79</xdr:row>
      <xdr:rowOff>112125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504825</xdr:colOff>
      <xdr:row>80</xdr:row>
      <xdr:rowOff>95250</xdr:rowOff>
    </xdr:from>
    <xdr:to>
      <xdr:col>31</xdr:col>
      <xdr:colOff>151950</xdr:colOff>
      <xdr:row>91</xdr:row>
      <xdr:rowOff>143625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19050</xdr:colOff>
      <xdr:row>80</xdr:row>
      <xdr:rowOff>9524</xdr:rowOff>
    </xdr:from>
    <xdr:to>
      <xdr:col>40</xdr:col>
      <xdr:colOff>28124</xdr:colOff>
      <xdr:row>91</xdr:row>
      <xdr:rowOff>19798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209549</xdr:colOff>
      <xdr:row>91</xdr:row>
      <xdr:rowOff>142875</xdr:rowOff>
    </xdr:from>
    <xdr:to>
      <xdr:col>32</xdr:col>
      <xdr:colOff>513899</xdr:colOff>
      <xdr:row>103</xdr:row>
      <xdr:rowOff>29325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161925</xdr:colOff>
      <xdr:row>64</xdr:row>
      <xdr:rowOff>114300</xdr:rowOff>
    </xdr:from>
    <xdr:to>
      <xdr:col>43</xdr:col>
      <xdr:colOff>238125</xdr:colOff>
      <xdr:row>79</xdr:row>
      <xdr:rowOff>131175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114300</xdr:colOff>
      <xdr:row>64</xdr:row>
      <xdr:rowOff>95250</xdr:rowOff>
    </xdr:from>
    <xdr:to>
      <xdr:col>33</xdr:col>
      <xdr:colOff>238125</xdr:colOff>
      <xdr:row>79</xdr:row>
      <xdr:rowOff>133350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276225</xdr:colOff>
      <xdr:row>84</xdr:row>
      <xdr:rowOff>85725</xdr:rowOff>
    </xdr:from>
    <xdr:to>
      <xdr:col>22</xdr:col>
      <xdr:colOff>200025</xdr:colOff>
      <xdr:row>101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66</xdr:row>
      <xdr:rowOff>9525</xdr:rowOff>
    </xdr:from>
    <xdr:to>
      <xdr:col>21</xdr:col>
      <xdr:colOff>73800</xdr:colOff>
      <xdr:row>81</xdr:row>
      <xdr:rowOff>26400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86</xdr:row>
      <xdr:rowOff>104775</xdr:rowOff>
    </xdr:from>
    <xdr:to>
      <xdr:col>33</xdr:col>
      <xdr:colOff>437700</xdr:colOff>
      <xdr:row>97</xdr:row>
      <xdr:rowOff>153150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466725</xdr:colOff>
      <xdr:row>84</xdr:row>
      <xdr:rowOff>85724</xdr:rowOff>
    </xdr:from>
    <xdr:to>
      <xdr:col>45</xdr:col>
      <xdr:colOff>428174</xdr:colOff>
      <xdr:row>95</xdr:row>
      <xdr:rowOff>95998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523874</xdr:colOff>
      <xdr:row>98</xdr:row>
      <xdr:rowOff>133350</xdr:rowOff>
    </xdr:from>
    <xdr:to>
      <xdr:col>33</xdr:col>
      <xdr:colOff>532949</xdr:colOff>
      <xdr:row>110</xdr:row>
      <xdr:rowOff>19800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228600</xdr:colOff>
      <xdr:row>65</xdr:row>
      <xdr:rowOff>95250</xdr:rowOff>
    </xdr:from>
    <xdr:to>
      <xdr:col>45</xdr:col>
      <xdr:colOff>304800</xdr:colOff>
      <xdr:row>80</xdr:row>
      <xdr:rowOff>112125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419100</xdr:colOff>
      <xdr:row>67</xdr:row>
      <xdr:rowOff>28575</xdr:rowOff>
    </xdr:from>
    <xdr:to>
      <xdr:col>34</xdr:col>
      <xdr:colOff>9525</xdr:colOff>
      <xdr:row>82</xdr:row>
      <xdr:rowOff>66675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276225</xdr:colOff>
      <xdr:row>83</xdr:row>
      <xdr:rowOff>85725</xdr:rowOff>
    </xdr:from>
    <xdr:to>
      <xdr:col>22</xdr:col>
      <xdr:colOff>200025</xdr:colOff>
      <xdr:row>100</xdr:row>
      <xdr:rowOff>76200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371475</xdr:colOff>
      <xdr:row>69</xdr:row>
      <xdr:rowOff>66675</xdr:rowOff>
    </xdr:from>
    <xdr:to>
      <xdr:col>19</xdr:col>
      <xdr:colOff>352425</xdr:colOff>
      <xdr:row>86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419100</xdr:colOff>
      <xdr:row>63</xdr:row>
      <xdr:rowOff>114300</xdr:rowOff>
    </xdr:from>
    <xdr:to>
      <xdr:col>22</xdr:col>
      <xdr:colOff>304800</xdr:colOff>
      <xdr:row>80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190499</xdr:colOff>
      <xdr:row>67</xdr:row>
      <xdr:rowOff>123824</xdr:rowOff>
    </xdr:from>
    <xdr:to>
      <xdr:col>31</xdr:col>
      <xdr:colOff>428624</xdr:colOff>
      <xdr:row>84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190499</xdr:colOff>
      <xdr:row>67</xdr:row>
      <xdr:rowOff>123824</xdr:rowOff>
    </xdr:from>
    <xdr:to>
      <xdr:col>31</xdr:col>
      <xdr:colOff>428624</xdr:colOff>
      <xdr:row>84</xdr:row>
      <xdr:rowOff>142874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190499</xdr:colOff>
      <xdr:row>67</xdr:row>
      <xdr:rowOff>123824</xdr:rowOff>
    </xdr:from>
    <xdr:to>
      <xdr:col>31</xdr:col>
      <xdr:colOff>428624</xdr:colOff>
      <xdr:row>84</xdr:row>
      <xdr:rowOff>142874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12</xdr:row>
      <xdr:rowOff>19050</xdr:rowOff>
    </xdr:from>
    <xdr:to>
      <xdr:col>7</xdr:col>
      <xdr:colOff>552450</xdr:colOff>
      <xdr:row>29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0</xdr:rowOff>
    </xdr:from>
    <xdr:to>
      <xdr:col>16</xdr:col>
      <xdr:colOff>304800</xdr:colOff>
      <xdr:row>28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400050</xdr:colOff>
      <xdr:row>12</xdr:row>
      <xdr:rowOff>9525</xdr:rowOff>
    </xdr:from>
    <xdr:to>
      <xdr:col>24</xdr:col>
      <xdr:colOff>95250</xdr:colOff>
      <xdr:row>29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31</xdr:row>
      <xdr:rowOff>57150</xdr:rowOff>
    </xdr:from>
    <xdr:to>
      <xdr:col>16</xdr:col>
      <xdr:colOff>304800</xdr:colOff>
      <xdr:row>48</xdr:row>
      <xdr:rowOff>47625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381000</xdr:colOff>
      <xdr:row>31</xdr:row>
      <xdr:rowOff>57150</xdr:rowOff>
    </xdr:from>
    <xdr:to>
      <xdr:col>24</xdr:col>
      <xdr:colOff>76200</xdr:colOff>
      <xdr:row>48</xdr:row>
      <xdr:rowOff>47625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</xdr:row>
      <xdr:rowOff>0</xdr:rowOff>
    </xdr:from>
    <xdr:to>
      <xdr:col>14</xdr:col>
      <xdr:colOff>457200</xdr:colOff>
      <xdr:row>5</xdr:row>
      <xdr:rowOff>152400</xdr:rowOff>
    </xdr:to>
    <xdr:sp macro="" textlink="">
      <xdr:nvSpPr>
        <xdr:cNvPr id="7" name="TextBox 6"/>
        <xdr:cNvSpPr txBox="1"/>
      </xdr:nvSpPr>
      <xdr:spPr>
        <a:xfrm>
          <a:off x="190500" y="161925"/>
          <a:ext cx="8296275" cy="800100"/>
        </a:xfrm>
        <a:prstGeom prst="rect">
          <a:avLst/>
        </a:prstGeom>
        <a:solidFill>
          <a:schemeClr val="lt1"/>
        </a:solidFill>
        <a:ln w="254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1">
              <a:solidFill>
                <a:srgbClr val="00B0F0"/>
              </a:solidFill>
            </a:rPr>
            <a:t>The EV uptake</a:t>
          </a:r>
          <a:r>
            <a:rPr lang="en-NZ" sz="1100" b="1" baseline="0">
              <a:solidFill>
                <a:srgbClr val="00B0F0"/>
              </a:solidFill>
            </a:rPr>
            <a:t> projections are detmined by the updated EV uptake model (updated in 2018). The MNL model results are used here.</a:t>
          </a:r>
        </a:p>
        <a:p>
          <a:r>
            <a:rPr lang="en-NZ" sz="1100" b="1" baseline="0">
              <a:solidFill>
                <a:srgbClr val="00B0F0"/>
              </a:solidFill>
            </a:rPr>
            <a:t>However, to get more sensible projections for heavy electric truck uptake (GVM&gt;10 tonnes), the cross price elasticity has been reduced.</a:t>
          </a:r>
        </a:p>
        <a:p>
          <a:endParaRPr lang="en-NZ" sz="1100" b="1" baseline="0">
            <a:solidFill>
              <a:srgbClr val="00B0F0"/>
            </a:solidFill>
          </a:endParaRPr>
        </a:p>
        <a:p>
          <a:r>
            <a:rPr lang="en-NZ" sz="1100" b="1" baseline="0">
              <a:solidFill>
                <a:srgbClr val="00B0F0"/>
              </a:solidFill>
            </a:rPr>
            <a:t>The EV model version used here is 180219_V3</a:t>
          </a:r>
          <a:endParaRPr lang="en-NZ" sz="1100" b="1">
            <a:solidFill>
              <a:srgbClr val="00B0F0"/>
            </a:solidFill>
          </a:endParaRPr>
        </a:p>
      </xdr:txBody>
    </xdr:sp>
    <xdr:clientData/>
  </xdr:twoCellAnchor>
  <xdr:twoCellAnchor>
    <xdr:from>
      <xdr:col>0</xdr:col>
      <xdr:colOff>314325</xdr:colOff>
      <xdr:row>50</xdr:row>
      <xdr:rowOff>0</xdr:rowOff>
    </xdr:from>
    <xdr:to>
      <xdr:col>8</xdr:col>
      <xdr:colOff>9525</xdr:colOff>
      <xdr:row>66</xdr:row>
      <xdr:rowOff>152400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85725</xdr:colOff>
      <xdr:row>50</xdr:row>
      <xdr:rowOff>9525</xdr:rowOff>
    </xdr:from>
    <xdr:to>
      <xdr:col>16</xdr:col>
      <xdr:colOff>285750</xdr:colOff>
      <xdr:row>67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371475</xdr:colOff>
      <xdr:row>50</xdr:row>
      <xdr:rowOff>9525</xdr:rowOff>
    </xdr:from>
    <xdr:to>
      <xdr:col>24</xdr:col>
      <xdr:colOff>66675</xdr:colOff>
      <xdr:row>67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304800</xdr:colOff>
      <xdr:row>67</xdr:row>
      <xdr:rowOff>85725</xdr:rowOff>
    </xdr:from>
    <xdr:to>
      <xdr:col>8</xdr:col>
      <xdr:colOff>0</xdr:colOff>
      <xdr:row>84</xdr:row>
      <xdr:rowOff>76200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95250</xdr:colOff>
      <xdr:row>67</xdr:row>
      <xdr:rowOff>85725</xdr:rowOff>
    </xdr:from>
    <xdr:to>
      <xdr:col>16</xdr:col>
      <xdr:colOff>295275</xdr:colOff>
      <xdr:row>84</xdr:row>
      <xdr:rowOff>76200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381000</xdr:colOff>
      <xdr:row>67</xdr:row>
      <xdr:rowOff>76200</xdr:rowOff>
    </xdr:from>
    <xdr:to>
      <xdr:col>24</xdr:col>
      <xdr:colOff>76200</xdr:colOff>
      <xdr:row>84</xdr:row>
      <xdr:rowOff>66675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295275</xdr:colOff>
      <xdr:row>85</xdr:row>
      <xdr:rowOff>0</xdr:rowOff>
    </xdr:from>
    <xdr:to>
      <xdr:col>7</xdr:col>
      <xdr:colOff>600075</xdr:colOff>
      <xdr:row>101</xdr:row>
      <xdr:rowOff>152400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9525</xdr:colOff>
      <xdr:row>84</xdr:row>
      <xdr:rowOff>152400</xdr:rowOff>
    </xdr:from>
    <xdr:to>
      <xdr:col>16</xdr:col>
      <xdr:colOff>314325</xdr:colOff>
      <xdr:row>101</xdr:row>
      <xdr:rowOff>142875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295275</xdr:colOff>
      <xdr:row>102</xdr:row>
      <xdr:rowOff>66675</xdr:rowOff>
    </xdr:from>
    <xdr:to>
      <xdr:col>7</xdr:col>
      <xdr:colOff>600075</xdr:colOff>
      <xdr:row>119</xdr:row>
      <xdr:rowOff>57150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102</xdr:row>
      <xdr:rowOff>85725</xdr:rowOff>
    </xdr:from>
    <xdr:to>
      <xdr:col>16</xdr:col>
      <xdr:colOff>304800</xdr:colOff>
      <xdr:row>119</xdr:row>
      <xdr:rowOff>76200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295275</xdr:colOff>
      <xdr:row>31</xdr:row>
      <xdr:rowOff>38100</xdr:rowOff>
    </xdr:from>
    <xdr:to>
      <xdr:col>7</xdr:col>
      <xdr:colOff>600075</xdr:colOff>
      <xdr:row>48</xdr:row>
      <xdr:rowOff>28575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381000</xdr:colOff>
      <xdr:row>85</xdr:row>
      <xdr:rowOff>0</xdr:rowOff>
    </xdr:from>
    <xdr:to>
      <xdr:col>24</xdr:col>
      <xdr:colOff>76200</xdr:colOff>
      <xdr:row>101</xdr:row>
      <xdr:rowOff>152400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L130"/>
  <sheetViews>
    <sheetView tabSelected="1" workbookViewId="0">
      <selection activeCell="A3" sqref="A3"/>
    </sheetView>
  </sheetViews>
  <sheetFormatPr defaultRowHeight="11.25" x14ac:dyDescent="0.2"/>
  <cols>
    <col min="1" max="1" width="8.5703125" style="1" customWidth="1"/>
    <col min="2" max="3" width="10.28515625" style="1" customWidth="1"/>
    <col min="4" max="4" width="8.7109375" style="1" customWidth="1"/>
    <col min="5" max="5" width="9.140625" style="1" customWidth="1"/>
    <col min="6" max="6" width="7.85546875" style="1" customWidth="1"/>
    <col min="7" max="7" width="8.85546875" style="1" customWidth="1"/>
    <col min="8" max="8" width="9" style="1" customWidth="1"/>
    <col min="9" max="9" width="8.42578125" style="1" customWidth="1"/>
    <col min="10" max="10" width="7.85546875" style="1" customWidth="1"/>
    <col min="11" max="11" width="8" style="1" customWidth="1"/>
    <col min="12" max="12" width="8.7109375" style="1" customWidth="1"/>
    <col min="13" max="13" width="9" style="1" customWidth="1"/>
    <col min="14" max="14" width="9.42578125" style="1" customWidth="1"/>
    <col min="15" max="15" width="9" style="1" customWidth="1"/>
    <col min="16" max="16" width="10" style="1" customWidth="1"/>
    <col min="17" max="19" width="8" style="1" bestFit="1" customWidth="1"/>
    <col min="20" max="20" width="8" style="1" customWidth="1"/>
    <col min="21" max="22" width="8.85546875" style="1" customWidth="1"/>
    <col min="23" max="25" width="8" style="1" bestFit="1" customWidth="1"/>
    <col min="26" max="26" width="7.140625" style="1" customWidth="1"/>
    <col min="27" max="27" width="8" style="1" bestFit="1" customWidth="1"/>
    <col min="28" max="28" width="8.85546875" style="1" customWidth="1"/>
    <col min="29" max="29" width="8" style="1" bestFit="1" customWidth="1"/>
    <col min="30" max="30" width="7.140625" style="1" bestFit="1" customWidth="1"/>
    <col min="31" max="31" width="7.140625" style="1" customWidth="1"/>
    <col min="32" max="32" width="8" style="1" bestFit="1" customWidth="1"/>
    <col min="33" max="34" width="7.140625" style="1" bestFit="1" customWidth="1"/>
    <col min="35" max="36" width="8.85546875" style="1" customWidth="1"/>
    <col min="37" max="37" width="8" style="1" bestFit="1" customWidth="1"/>
    <col min="38" max="38" width="8.85546875" style="1" bestFit="1" customWidth="1"/>
    <col min="39" max="39" width="8" style="1" bestFit="1" customWidth="1"/>
    <col min="40" max="40" width="7.140625" style="1" bestFit="1" customWidth="1"/>
    <col min="41" max="41" width="8" style="1" customWidth="1"/>
    <col min="42" max="45" width="8" style="1" bestFit="1" customWidth="1"/>
    <col min="46" max="46" width="8.85546875" style="1" customWidth="1"/>
    <col min="47" max="47" width="8.85546875" style="5" bestFit="1" customWidth="1"/>
    <col min="48" max="49" width="8" style="5" bestFit="1" customWidth="1"/>
    <col min="50" max="50" width="8.85546875" style="5" customWidth="1"/>
    <col min="51" max="51" width="7.140625" style="1" customWidth="1"/>
    <col min="52" max="55" width="7.140625" style="1" bestFit="1" customWidth="1"/>
    <col min="56" max="56" width="5.42578125" style="1" customWidth="1"/>
    <col min="57" max="57" width="5.7109375" style="1" customWidth="1"/>
    <col min="58" max="58" width="9.140625" style="1"/>
    <col min="59" max="59" width="12.7109375" style="1" customWidth="1"/>
    <col min="60" max="16384" width="9.140625" style="1"/>
  </cols>
  <sheetData>
    <row r="1" spans="1:64" ht="19.5" customHeight="1" x14ac:dyDescent="0.2">
      <c r="A1" s="18" t="s">
        <v>9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20"/>
      <c r="AV1" s="20"/>
      <c r="AW1" s="20"/>
      <c r="AX1" s="20"/>
      <c r="AY1" s="19"/>
      <c r="AZ1" s="19"/>
      <c r="BA1" s="19"/>
      <c r="BB1" s="19"/>
      <c r="BC1" s="19"/>
      <c r="BD1" s="31"/>
      <c r="BE1" s="22"/>
      <c r="BF1" s="22"/>
    </row>
    <row r="2" spans="1:64" ht="19.5" customHeight="1" x14ac:dyDescent="0.2">
      <c r="A2" s="6"/>
      <c r="B2" s="29" t="s">
        <v>11</v>
      </c>
      <c r="C2" s="3"/>
      <c r="D2" s="3"/>
      <c r="E2" s="3"/>
      <c r="F2" s="3"/>
      <c r="G2" s="3"/>
      <c r="H2" s="3"/>
      <c r="I2" s="3"/>
      <c r="J2" s="3"/>
      <c r="K2" s="30" t="s">
        <v>10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8"/>
      <c r="AV2" s="8"/>
      <c r="AW2" s="8"/>
      <c r="AX2" s="8"/>
      <c r="AY2" s="7"/>
      <c r="AZ2" s="7"/>
      <c r="BA2" s="7"/>
      <c r="BB2" s="7"/>
      <c r="BC2" s="7"/>
      <c r="BD2" s="21"/>
    </row>
    <row r="3" spans="1:64" x14ac:dyDescent="0.2">
      <c r="B3" s="17"/>
      <c r="C3" s="16"/>
      <c r="D3" s="16"/>
      <c r="E3" s="16"/>
      <c r="F3" s="16"/>
      <c r="G3" s="16"/>
      <c r="H3" s="16"/>
      <c r="I3" s="16"/>
      <c r="J3" s="16"/>
      <c r="K3" s="9" t="s">
        <v>0</v>
      </c>
      <c r="L3" s="10"/>
      <c r="M3" s="10"/>
      <c r="N3" s="10"/>
      <c r="O3" s="10"/>
      <c r="P3" s="9" t="s">
        <v>1</v>
      </c>
      <c r="Q3" s="10"/>
      <c r="R3" s="10"/>
      <c r="S3" s="10"/>
      <c r="T3" s="10"/>
      <c r="U3" s="9" t="s">
        <v>3</v>
      </c>
      <c r="V3" s="10"/>
      <c r="W3" s="10"/>
      <c r="X3" s="10"/>
      <c r="Y3" s="10"/>
      <c r="Z3" s="9" t="s">
        <v>4</v>
      </c>
      <c r="AA3" s="10"/>
      <c r="AB3" s="10"/>
      <c r="AC3" s="10"/>
      <c r="AD3" s="10"/>
      <c r="AE3" s="9" t="s">
        <v>5</v>
      </c>
      <c r="AF3" s="10"/>
      <c r="AG3" s="10"/>
      <c r="AH3" s="10"/>
      <c r="AI3" s="10"/>
      <c r="AJ3" s="9" t="s">
        <v>6</v>
      </c>
      <c r="AK3" s="10"/>
      <c r="AL3" s="10"/>
      <c r="AM3" s="10"/>
      <c r="AN3" s="10"/>
      <c r="AO3" s="9" t="s">
        <v>7</v>
      </c>
      <c r="AP3" s="10"/>
      <c r="AQ3" s="10"/>
      <c r="AR3" s="10"/>
      <c r="AS3" s="10"/>
      <c r="AT3" s="9" t="s">
        <v>2</v>
      </c>
      <c r="AU3" s="11"/>
      <c r="AV3" s="11"/>
      <c r="AW3" s="11"/>
      <c r="AX3" s="11"/>
      <c r="AY3" s="9" t="s">
        <v>8</v>
      </c>
      <c r="AZ3" s="10"/>
      <c r="BA3" s="10"/>
      <c r="BB3" s="10"/>
      <c r="BC3" s="10"/>
      <c r="BD3" s="22"/>
    </row>
    <row r="4" spans="1:64" s="4" customFormat="1" ht="87.75" x14ac:dyDescent="0.2">
      <c r="A4" s="24" t="s">
        <v>60</v>
      </c>
      <c r="B4" s="25" t="s">
        <v>0</v>
      </c>
      <c r="C4" s="26" t="s">
        <v>1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2</v>
      </c>
      <c r="J4" s="26" t="s">
        <v>8</v>
      </c>
      <c r="K4" s="27" t="s">
        <v>17</v>
      </c>
      <c r="L4" s="28" t="s">
        <v>18</v>
      </c>
      <c r="M4" s="28" t="s">
        <v>19</v>
      </c>
      <c r="N4" s="28" t="s">
        <v>20</v>
      </c>
      <c r="O4" s="28" t="s">
        <v>21</v>
      </c>
      <c r="P4" s="27" t="s">
        <v>22</v>
      </c>
      <c r="Q4" s="28" t="s">
        <v>23</v>
      </c>
      <c r="R4" s="28" t="s">
        <v>24</v>
      </c>
      <c r="S4" s="28" t="s">
        <v>25</v>
      </c>
      <c r="T4" s="28" t="s">
        <v>26</v>
      </c>
      <c r="U4" s="27" t="s">
        <v>27</v>
      </c>
      <c r="V4" s="28" t="s">
        <v>28</v>
      </c>
      <c r="W4" s="28" t="s">
        <v>29</v>
      </c>
      <c r="X4" s="28" t="s">
        <v>30</v>
      </c>
      <c r="Y4" s="28" t="s">
        <v>31</v>
      </c>
      <c r="Z4" s="27" t="s">
        <v>32</v>
      </c>
      <c r="AA4" s="28" t="s">
        <v>33</v>
      </c>
      <c r="AB4" s="28" t="s">
        <v>34</v>
      </c>
      <c r="AC4" s="28" t="s">
        <v>35</v>
      </c>
      <c r="AD4" s="28" t="s">
        <v>36</v>
      </c>
      <c r="AE4" s="27" t="s">
        <v>37</v>
      </c>
      <c r="AF4" s="28" t="s">
        <v>38</v>
      </c>
      <c r="AG4" s="28" t="s">
        <v>39</v>
      </c>
      <c r="AH4" s="28" t="s">
        <v>40</v>
      </c>
      <c r="AI4" s="28" t="s">
        <v>41</v>
      </c>
      <c r="AJ4" s="27" t="s">
        <v>42</v>
      </c>
      <c r="AK4" s="28" t="s">
        <v>43</v>
      </c>
      <c r="AL4" s="28" t="s">
        <v>44</v>
      </c>
      <c r="AM4" s="28" t="s">
        <v>45</v>
      </c>
      <c r="AN4" s="28" t="s">
        <v>46</v>
      </c>
      <c r="AO4" s="27" t="s">
        <v>47</v>
      </c>
      <c r="AP4" s="28" t="s">
        <v>48</v>
      </c>
      <c r="AQ4" s="28" t="s">
        <v>49</v>
      </c>
      <c r="AR4" s="28" t="s">
        <v>50</v>
      </c>
      <c r="AS4" s="28" t="s">
        <v>51</v>
      </c>
      <c r="AT4" s="27" t="s">
        <v>52</v>
      </c>
      <c r="AU4" s="28" t="s">
        <v>53</v>
      </c>
      <c r="AV4" s="28" t="s">
        <v>54</v>
      </c>
      <c r="AW4" s="28" t="s">
        <v>55</v>
      </c>
      <c r="AX4" s="28" t="s">
        <v>160</v>
      </c>
      <c r="AY4" s="27" t="s">
        <v>161</v>
      </c>
      <c r="AZ4" s="28" t="s">
        <v>57</v>
      </c>
      <c r="BA4" s="28" t="s">
        <v>58</v>
      </c>
      <c r="BB4" s="28" t="s">
        <v>59</v>
      </c>
      <c r="BC4" s="28" t="s">
        <v>56</v>
      </c>
      <c r="BD4" s="35" t="s">
        <v>15</v>
      </c>
      <c r="BE4" s="35" t="s">
        <v>16</v>
      </c>
      <c r="BG4" s="27" t="s">
        <v>224</v>
      </c>
      <c r="BH4" s="28" t="s">
        <v>225</v>
      </c>
      <c r="BI4" s="28" t="s">
        <v>226</v>
      </c>
      <c r="BJ4" s="28" t="s">
        <v>227</v>
      </c>
      <c r="BK4" s="28" t="s">
        <v>228</v>
      </c>
    </row>
    <row r="5" spans="1:64" s="4" customFormat="1" x14ac:dyDescent="0.2">
      <c r="A5" s="49" t="s">
        <v>60</v>
      </c>
      <c r="B5" s="43" t="s">
        <v>163</v>
      </c>
      <c r="C5" s="44" t="s">
        <v>164</v>
      </c>
      <c r="D5" s="44" t="s">
        <v>165</v>
      </c>
      <c r="E5" s="44" t="s">
        <v>166</v>
      </c>
      <c r="F5" s="44" t="s">
        <v>167</v>
      </c>
      <c r="G5" s="44" t="s">
        <v>168</v>
      </c>
      <c r="H5" s="44" t="s">
        <v>169</v>
      </c>
      <c r="I5" s="44" t="s">
        <v>170</v>
      </c>
      <c r="J5" s="44" t="s">
        <v>171</v>
      </c>
      <c r="K5" s="45" t="s">
        <v>172</v>
      </c>
      <c r="L5" s="46" t="s">
        <v>173</v>
      </c>
      <c r="M5" s="46" t="s">
        <v>174</v>
      </c>
      <c r="N5" s="46" t="s">
        <v>175</v>
      </c>
      <c r="O5" s="46" t="s">
        <v>176</v>
      </c>
      <c r="P5" s="45" t="s">
        <v>177</v>
      </c>
      <c r="Q5" s="46" t="s">
        <v>178</v>
      </c>
      <c r="R5" s="46" t="s">
        <v>179</v>
      </c>
      <c r="S5" s="46" t="s">
        <v>180</v>
      </c>
      <c r="T5" s="46" t="s">
        <v>181</v>
      </c>
      <c r="U5" s="45" t="s">
        <v>182</v>
      </c>
      <c r="V5" s="46" t="s">
        <v>183</v>
      </c>
      <c r="W5" s="46" t="s">
        <v>184</v>
      </c>
      <c r="X5" s="46" t="s">
        <v>185</v>
      </c>
      <c r="Y5" s="46" t="s">
        <v>186</v>
      </c>
      <c r="Z5" s="45" t="s">
        <v>187</v>
      </c>
      <c r="AA5" s="46" t="s">
        <v>188</v>
      </c>
      <c r="AB5" s="46" t="s">
        <v>189</v>
      </c>
      <c r="AC5" s="46" t="s">
        <v>190</v>
      </c>
      <c r="AD5" s="46" t="s">
        <v>191</v>
      </c>
      <c r="AE5" s="45" t="s">
        <v>192</v>
      </c>
      <c r="AF5" s="46" t="s">
        <v>193</v>
      </c>
      <c r="AG5" s="46" t="s">
        <v>194</v>
      </c>
      <c r="AH5" s="46" t="s">
        <v>195</v>
      </c>
      <c r="AI5" s="46" t="s">
        <v>196</v>
      </c>
      <c r="AJ5" s="45" t="s">
        <v>197</v>
      </c>
      <c r="AK5" s="46" t="s">
        <v>198</v>
      </c>
      <c r="AL5" s="46" t="s">
        <v>199</v>
      </c>
      <c r="AM5" s="46" t="s">
        <v>200</v>
      </c>
      <c r="AN5" s="46" t="s">
        <v>201</v>
      </c>
      <c r="AO5" s="45" t="s">
        <v>202</v>
      </c>
      <c r="AP5" s="46" t="s">
        <v>203</v>
      </c>
      <c r="AQ5" s="46" t="s">
        <v>204</v>
      </c>
      <c r="AR5" s="46" t="s">
        <v>205</v>
      </c>
      <c r="AS5" s="46" t="s">
        <v>206</v>
      </c>
      <c r="AT5" s="45" t="s">
        <v>207</v>
      </c>
      <c r="AU5" s="46" t="s">
        <v>208</v>
      </c>
      <c r="AV5" s="46" t="s">
        <v>209</v>
      </c>
      <c r="AW5" s="46" t="s">
        <v>210</v>
      </c>
      <c r="AX5" s="46" t="s">
        <v>211</v>
      </c>
      <c r="AY5" s="45" t="s">
        <v>212</v>
      </c>
      <c r="AZ5" s="46" t="s">
        <v>213</v>
      </c>
      <c r="BA5" s="46" t="s">
        <v>214</v>
      </c>
      <c r="BB5" s="46" t="s">
        <v>215</v>
      </c>
      <c r="BC5" s="46" t="s">
        <v>216</v>
      </c>
      <c r="BD5" s="41"/>
      <c r="BE5" s="41"/>
    </row>
    <row r="6" spans="1:64" s="4" customFormat="1" x14ac:dyDescent="0.2">
      <c r="A6" s="2">
        <v>2000</v>
      </c>
      <c r="B6" s="95">
        <v>0.94872720399999999</v>
      </c>
      <c r="C6" s="148">
        <v>5.0293061100000001E-2</v>
      </c>
      <c r="D6" s="148">
        <v>0</v>
      </c>
      <c r="E6" s="148">
        <v>0</v>
      </c>
      <c r="F6" s="148">
        <v>9.4535829999999998E-4</v>
      </c>
      <c r="G6" s="148">
        <v>0</v>
      </c>
      <c r="H6" s="148">
        <v>0</v>
      </c>
      <c r="I6" s="148">
        <v>3.4376699999999999E-5</v>
      </c>
      <c r="J6" s="148">
        <v>0</v>
      </c>
      <c r="K6" s="99">
        <v>7.3030654400000006E-2</v>
      </c>
      <c r="L6" s="78">
        <v>0.2021342126</v>
      </c>
      <c r="M6" s="78">
        <v>0.28339010069999998</v>
      </c>
      <c r="N6" s="78">
        <v>0.2034567722</v>
      </c>
      <c r="O6" s="78">
        <v>0.23798826000000001</v>
      </c>
      <c r="P6" s="99">
        <v>0</v>
      </c>
      <c r="Q6" s="78">
        <v>3.4176349999999998E-4</v>
      </c>
      <c r="R6" s="78">
        <v>0.15789473679999999</v>
      </c>
      <c r="S6" s="78">
        <v>0.53861927549999999</v>
      </c>
      <c r="T6" s="78">
        <v>0.30314422419999998</v>
      </c>
      <c r="U6" s="99">
        <v>0</v>
      </c>
      <c r="V6" s="78">
        <v>0</v>
      </c>
      <c r="W6" s="78">
        <v>0</v>
      </c>
      <c r="X6" s="78">
        <v>0</v>
      </c>
      <c r="Y6" s="78">
        <v>0</v>
      </c>
      <c r="Z6" s="99">
        <v>0</v>
      </c>
      <c r="AA6" s="78">
        <v>0</v>
      </c>
      <c r="AB6" s="78">
        <v>0</v>
      </c>
      <c r="AC6" s="78">
        <v>0</v>
      </c>
      <c r="AD6" s="78">
        <v>0</v>
      </c>
      <c r="AE6" s="99">
        <v>0</v>
      </c>
      <c r="AF6" s="78">
        <v>0</v>
      </c>
      <c r="AG6" s="78">
        <v>0</v>
      </c>
      <c r="AH6" s="78">
        <v>0</v>
      </c>
      <c r="AI6" s="78">
        <v>1</v>
      </c>
      <c r="AJ6" s="99">
        <v>0</v>
      </c>
      <c r="AK6" s="78">
        <v>0</v>
      </c>
      <c r="AL6" s="78">
        <v>0</v>
      </c>
      <c r="AM6" s="78">
        <v>0</v>
      </c>
      <c r="AN6" s="78">
        <v>0</v>
      </c>
      <c r="AO6" s="99">
        <v>0</v>
      </c>
      <c r="AP6" s="78">
        <v>0</v>
      </c>
      <c r="AQ6" s="78">
        <v>0</v>
      </c>
      <c r="AR6" s="78">
        <v>0</v>
      </c>
      <c r="AS6" s="78">
        <v>0</v>
      </c>
      <c r="AT6" s="99">
        <v>1</v>
      </c>
      <c r="AU6" s="102">
        <v>0</v>
      </c>
      <c r="AV6" s="102">
        <v>0</v>
      </c>
      <c r="AW6" s="102">
        <v>0</v>
      </c>
      <c r="AX6" s="102">
        <v>0</v>
      </c>
      <c r="AY6" s="99">
        <v>0</v>
      </c>
      <c r="AZ6" s="78">
        <v>0</v>
      </c>
      <c r="BA6" s="78">
        <v>0</v>
      </c>
      <c r="BB6" s="78">
        <v>0</v>
      </c>
      <c r="BC6" s="78">
        <v>0</v>
      </c>
      <c r="BD6" s="36">
        <f>SUM(B6:J6)</f>
        <v>1.0000000001</v>
      </c>
      <c r="BE6" s="36">
        <f>SUM(K6:BC6)</f>
        <v>3.9999999999</v>
      </c>
      <c r="BG6" s="60">
        <f>$B6*K6+$C6*P6+$D6*U6+$E6*Z6+$F6*AE6+$G6*AJ6+$H6*AO6+$I6*AT6+$J6*AY6</f>
        <v>6.9320545255202301E-2</v>
      </c>
      <c r="BH6" s="60">
        <f t="shared" ref="BH6:BH46" si="0">$B6*L6+$C6*Q6+$D6*V6+$E6*AA6+$F6*AF6+$G6*AK6+$H6*AP6+$I6*AU6+$J6*AZ6</f>
        <v>0.19178741468532681</v>
      </c>
      <c r="BI6" s="60">
        <f t="shared" ref="BI6:BI46" si="1">$B6*M6+$C6*R6+$D6*W6+$E6*AB6+$F6*AG6+$G6*AL6+$H6*AQ6+$I6*AV6+$J6*BA6</f>
        <v>0.27680090752364023</v>
      </c>
      <c r="BJ6" s="60">
        <f t="shared" ref="BJ6:BJ46" si="2">$B6*N6+$C6*S6+$D6*X6+$E6*AC6+$F6*AH6+$G6*AM6+$H6*AR6+$I6*AW6+$J6*BB6</f>
        <v>0.22011378675653015</v>
      </c>
      <c r="BK6" s="60">
        <f t="shared" ref="BK6:BK46" si="3">$B6*O6+$C6*T6+$D6*Y6+$E6*AD6+$F6*AI6+$G6*AN6+$H6*AS6+$I6*AX6+$J6*BC6</f>
        <v>0.24197734578442776</v>
      </c>
      <c r="BL6" s="57">
        <f t="shared" ref="BL6:BL46" si="4">SUM(BG6:BK6)</f>
        <v>1.0000000000051272</v>
      </c>
    </row>
    <row r="7" spans="1:64" s="4" customFormat="1" x14ac:dyDescent="0.2">
      <c r="A7" s="2">
        <v>2001</v>
      </c>
      <c r="B7" s="95">
        <v>0.95235502309999998</v>
      </c>
      <c r="C7" s="148">
        <v>4.4956438899999999E-2</v>
      </c>
      <c r="D7" s="148">
        <v>0</v>
      </c>
      <c r="E7" s="148">
        <v>0</v>
      </c>
      <c r="F7" s="148">
        <v>2.6885379999999999E-3</v>
      </c>
      <c r="G7" s="148">
        <v>0</v>
      </c>
      <c r="H7" s="148">
        <v>0</v>
      </c>
      <c r="I7" s="148">
        <v>0</v>
      </c>
      <c r="J7" s="148">
        <v>0</v>
      </c>
      <c r="K7" s="99">
        <v>5.0100057199999999E-2</v>
      </c>
      <c r="L7" s="78">
        <v>0.1517474271</v>
      </c>
      <c r="M7" s="78">
        <v>0.30578187540000001</v>
      </c>
      <c r="N7" s="78">
        <v>0.24151300740000001</v>
      </c>
      <c r="O7" s="78">
        <v>0.25085763290000002</v>
      </c>
      <c r="P7" s="99">
        <v>0</v>
      </c>
      <c r="Q7" s="78">
        <v>3.7850109999999998E-4</v>
      </c>
      <c r="R7" s="78">
        <v>0.24489023469999999</v>
      </c>
      <c r="S7" s="78">
        <v>0.46479939440000001</v>
      </c>
      <c r="T7" s="78">
        <v>0.28993186980000002</v>
      </c>
      <c r="U7" s="99">
        <v>0</v>
      </c>
      <c r="V7" s="78">
        <v>0</v>
      </c>
      <c r="W7" s="78">
        <v>0</v>
      </c>
      <c r="X7" s="78">
        <v>0</v>
      </c>
      <c r="Y7" s="78">
        <v>0</v>
      </c>
      <c r="Z7" s="99">
        <v>0</v>
      </c>
      <c r="AA7" s="78">
        <v>0</v>
      </c>
      <c r="AB7" s="78">
        <v>0</v>
      </c>
      <c r="AC7" s="78">
        <v>0</v>
      </c>
      <c r="AD7" s="78">
        <v>0</v>
      </c>
      <c r="AE7" s="99">
        <v>0</v>
      </c>
      <c r="AF7" s="78">
        <v>0</v>
      </c>
      <c r="AG7" s="78">
        <v>0</v>
      </c>
      <c r="AH7" s="78">
        <v>0</v>
      </c>
      <c r="AI7" s="78">
        <v>1</v>
      </c>
      <c r="AJ7" s="99">
        <v>0</v>
      </c>
      <c r="AK7" s="78">
        <v>0</v>
      </c>
      <c r="AL7" s="78">
        <v>0</v>
      </c>
      <c r="AM7" s="78">
        <v>0</v>
      </c>
      <c r="AN7" s="78">
        <v>0</v>
      </c>
      <c r="AO7" s="99">
        <v>0</v>
      </c>
      <c r="AP7" s="78">
        <v>0</v>
      </c>
      <c r="AQ7" s="78">
        <v>0</v>
      </c>
      <c r="AR7" s="78">
        <v>0</v>
      </c>
      <c r="AS7" s="78">
        <v>0</v>
      </c>
      <c r="AT7" s="99">
        <v>0</v>
      </c>
      <c r="AU7" s="102">
        <v>0</v>
      </c>
      <c r="AV7" s="102">
        <v>0</v>
      </c>
      <c r="AW7" s="102">
        <v>0</v>
      </c>
      <c r="AX7" s="102">
        <v>0</v>
      </c>
      <c r="AY7" s="99">
        <v>0</v>
      </c>
      <c r="AZ7" s="78">
        <v>0</v>
      </c>
      <c r="BA7" s="78">
        <v>0</v>
      </c>
      <c r="BB7" s="78">
        <v>0</v>
      </c>
      <c r="BC7" s="78">
        <v>0</v>
      </c>
      <c r="BD7" s="36">
        <f t="shared" ref="BD7:BD61" si="5">SUM(B7:J7)</f>
        <v>1</v>
      </c>
      <c r="BE7" s="36">
        <f t="shared" ref="BE7:BE61" si="6">SUM(K7:BC7)</f>
        <v>3</v>
      </c>
      <c r="BG7" s="60">
        <f t="shared" ref="BG7:BG46" si="7">$B7*K7+$C7*P7+$D7*U7+$E7*Z7+$F7*AE7+$G7*AJ7+$H7*AO7+$I7*AT7+$J7*AY7</f>
        <v>4.7713041132017318E-2</v>
      </c>
      <c r="BH7" s="60">
        <f t="shared" si="0"/>
        <v>0.14453444050276179</v>
      </c>
      <c r="BI7" s="60">
        <f t="shared" si="1"/>
        <v>0.30222229788362553</v>
      </c>
      <c r="BJ7" s="60">
        <f t="shared" si="2"/>
        <v>0.25090185131647808</v>
      </c>
      <c r="BK7" s="60">
        <f t="shared" si="3"/>
        <v>0.25462836916511733</v>
      </c>
      <c r="BL7" s="57">
        <f t="shared" si="4"/>
        <v>1</v>
      </c>
    </row>
    <row r="8" spans="1:64" s="4" customFormat="1" x14ac:dyDescent="0.2">
      <c r="A8" s="2">
        <v>2002</v>
      </c>
      <c r="B8" s="95">
        <v>0.95770906060000005</v>
      </c>
      <c r="C8" s="148">
        <v>4.0360198899999998E-2</v>
      </c>
      <c r="D8" s="148">
        <v>3.0891800000000001E-5</v>
      </c>
      <c r="E8" s="148">
        <v>0</v>
      </c>
      <c r="F8" s="148">
        <v>1.8998486E-3</v>
      </c>
      <c r="G8" s="148">
        <v>0</v>
      </c>
      <c r="H8" s="148">
        <v>0</v>
      </c>
      <c r="I8" s="148">
        <v>0</v>
      </c>
      <c r="J8" s="148">
        <v>0</v>
      </c>
      <c r="K8" s="99">
        <v>6.0044513299999998E-2</v>
      </c>
      <c r="L8" s="78">
        <v>8.7026643400000006E-2</v>
      </c>
      <c r="M8" s="78">
        <v>0.33739758730000002</v>
      </c>
      <c r="N8" s="78">
        <v>0.25416102190000001</v>
      </c>
      <c r="O8" s="78">
        <v>0.2613702342</v>
      </c>
      <c r="P8" s="99">
        <v>0</v>
      </c>
      <c r="Q8" s="78">
        <v>0</v>
      </c>
      <c r="R8" s="78">
        <v>0.24186758520000001</v>
      </c>
      <c r="S8" s="78">
        <v>0.50554917720000003</v>
      </c>
      <c r="T8" s="78">
        <v>0.25258323770000002</v>
      </c>
      <c r="U8" s="99">
        <v>1</v>
      </c>
      <c r="V8" s="78">
        <v>0</v>
      </c>
      <c r="W8" s="78">
        <v>0</v>
      </c>
      <c r="X8" s="78">
        <v>0</v>
      </c>
      <c r="Y8" s="78">
        <v>0</v>
      </c>
      <c r="Z8" s="99">
        <v>0</v>
      </c>
      <c r="AA8" s="78">
        <v>0</v>
      </c>
      <c r="AB8" s="78">
        <v>0</v>
      </c>
      <c r="AC8" s="78">
        <v>0</v>
      </c>
      <c r="AD8" s="78">
        <v>0</v>
      </c>
      <c r="AE8" s="99">
        <v>0</v>
      </c>
      <c r="AF8" s="78">
        <v>0</v>
      </c>
      <c r="AG8" s="78">
        <v>8.1300812999999996E-3</v>
      </c>
      <c r="AH8" s="78">
        <v>0</v>
      </c>
      <c r="AI8" s="78">
        <v>0.99186991869999996</v>
      </c>
      <c r="AJ8" s="99">
        <v>0</v>
      </c>
      <c r="AK8" s="78">
        <v>0</v>
      </c>
      <c r="AL8" s="78">
        <v>0</v>
      </c>
      <c r="AM8" s="78">
        <v>0</v>
      </c>
      <c r="AN8" s="78">
        <v>0</v>
      </c>
      <c r="AO8" s="99">
        <v>0</v>
      </c>
      <c r="AP8" s="78">
        <v>0</v>
      </c>
      <c r="AQ8" s="78">
        <v>0</v>
      </c>
      <c r="AR8" s="78">
        <v>0</v>
      </c>
      <c r="AS8" s="78">
        <v>0</v>
      </c>
      <c r="AT8" s="99">
        <v>0</v>
      </c>
      <c r="AU8" s="102">
        <v>0</v>
      </c>
      <c r="AV8" s="102">
        <v>0</v>
      </c>
      <c r="AW8" s="102">
        <v>0</v>
      </c>
      <c r="AX8" s="102">
        <v>0</v>
      </c>
      <c r="AY8" s="99">
        <v>0</v>
      </c>
      <c r="AZ8" s="78">
        <v>0</v>
      </c>
      <c r="BA8" s="78">
        <v>0</v>
      </c>
      <c r="BB8" s="78">
        <v>0</v>
      </c>
      <c r="BC8" s="78">
        <v>0</v>
      </c>
      <c r="BD8" s="36">
        <f t="shared" si="5"/>
        <v>0.9999999999000001</v>
      </c>
      <c r="BE8" s="36">
        <f t="shared" si="6"/>
        <v>4.0000000002</v>
      </c>
      <c r="BG8" s="60">
        <f t="shared" si="7"/>
        <v>5.753606622672721E-2</v>
      </c>
      <c r="BH8" s="60">
        <f t="shared" si="0"/>
        <v>8.33462048977852E-2</v>
      </c>
      <c r="BI8" s="60">
        <f t="shared" si="1"/>
        <v>0.33290599615149996</v>
      </c>
      <c r="BJ8" s="60">
        <f t="shared" si="2"/>
        <v>0.26381637887050841</v>
      </c>
      <c r="BK8" s="60">
        <f t="shared" si="3"/>
        <v>0.26239535385328633</v>
      </c>
      <c r="BL8" s="57">
        <f t="shared" si="4"/>
        <v>0.99999999999980704</v>
      </c>
    </row>
    <row r="9" spans="1:64" s="4" customFormat="1" x14ac:dyDescent="0.2">
      <c r="A9" s="2">
        <v>2003</v>
      </c>
      <c r="B9" s="95">
        <v>0.96285513359999997</v>
      </c>
      <c r="C9" s="148">
        <v>3.4824191300000001E-2</v>
      </c>
      <c r="D9" s="148">
        <v>2.5316459999999999E-4</v>
      </c>
      <c r="E9" s="148">
        <v>0</v>
      </c>
      <c r="F9" s="148">
        <v>2.0675105E-3</v>
      </c>
      <c r="G9" s="148">
        <v>0</v>
      </c>
      <c r="H9" s="148">
        <v>0</v>
      </c>
      <c r="I9" s="148">
        <v>0</v>
      </c>
      <c r="J9" s="148">
        <v>0</v>
      </c>
      <c r="K9" s="99">
        <v>7.4409500599999998E-2</v>
      </c>
      <c r="L9" s="78">
        <v>8.0237806600000003E-2</v>
      </c>
      <c r="M9" s="78">
        <v>0.30850582100000001</v>
      </c>
      <c r="N9" s="78">
        <v>0.2329423451</v>
      </c>
      <c r="O9" s="78">
        <v>0.30390452680000002</v>
      </c>
      <c r="P9" s="99">
        <v>0</v>
      </c>
      <c r="Q9" s="78">
        <v>7.2697899999999999E-3</v>
      </c>
      <c r="R9" s="78">
        <v>0.19022617119999999</v>
      </c>
      <c r="S9" s="78">
        <v>0.57633279479999999</v>
      </c>
      <c r="T9" s="78">
        <v>0.22617124390000001</v>
      </c>
      <c r="U9" s="99">
        <v>0</v>
      </c>
      <c r="V9" s="78">
        <v>0.94444444439999997</v>
      </c>
      <c r="W9" s="78">
        <v>5.5555555600000001E-2</v>
      </c>
      <c r="X9" s="78">
        <v>0</v>
      </c>
      <c r="Y9" s="78">
        <v>0</v>
      </c>
      <c r="Z9" s="99">
        <v>0</v>
      </c>
      <c r="AA9" s="78">
        <v>0</v>
      </c>
      <c r="AB9" s="78">
        <v>0</v>
      </c>
      <c r="AC9" s="78">
        <v>0</v>
      </c>
      <c r="AD9" s="78">
        <v>0</v>
      </c>
      <c r="AE9" s="99">
        <v>0</v>
      </c>
      <c r="AF9" s="78">
        <v>0</v>
      </c>
      <c r="AG9" s="78">
        <v>0</v>
      </c>
      <c r="AH9" s="78">
        <v>0</v>
      </c>
      <c r="AI9" s="78">
        <v>1</v>
      </c>
      <c r="AJ9" s="99">
        <v>0</v>
      </c>
      <c r="AK9" s="78">
        <v>0</v>
      </c>
      <c r="AL9" s="78">
        <v>0</v>
      </c>
      <c r="AM9" s="78">
        <v>0</v>
      </c>
      <c r="AN9" s="78">
        <v>0</v>
      </c>
      <c r="AO9" s="99">
        <v>0</v>
      </c>
      <c r="AP9" s="78">
        <v>0</v>
      </c>
      <c r="AQ9" s="78">
        <v>0</v>
      </c>
      <c r="AR9" s="78">
        <v>0</v>
      </c>
      <c r="AS9" s="78">
        <v>0</v>
      </c>
      <c r="AT9" s="99">
        <v>0</v>
      </c>
      <c r="AU9" s="102">
        <v>0</v>
      </c>
      <c r="AV9" s="102">
        <v>0</v>
      </c>
      <c r="AW9" s="102">
        <v>0</v>
      </c>
      <c r="AX9" s="102">
        <v>0</v>
      </c>
      <c r="AY9" s="99">
        <v>0</v>
      </c>
      <c r="AZ9" s="78">
        <v>0</v>
      </c>
      <c r="BA9" s="78">
        <v>0</v>
      </c>
      <c r="BB9" s="78">
        <v>0</v>
      </c>
      <c r="BC9" s="78">
        <v>0</v>
      </c>
      <c r="BD9" s="36">
        <f t="shared" si="5"/>
        <v>1</v>
      </c>
      <c r="BE9" s="36">
        <f t="shared" si="6"/>
        <v>4</v>
      </c>
      <c r="BG9" s="60">
        <f t="shared" si="7"/>
        <v>7.1645569641322279E-2</v>
      </c>
      <c r="BH9" s="60">
        <f t="shared" si="0"/>
        <v>7.7749648451273537E-2</v>
      </c>
      <c r="BI9" s="60">
        <f t="shared" si="1"/>
        <v>0.30368495077147928</v>
      </c>
      <c r="BJ9" s="60">
        <f t="shared" si="2"/>
        <v>0.24436005631093666</v>
      </c>
      <c r="BK9" s="60">
        <f t="shared" si="3"/>
        <v>0.30255977491779135</v>
      </c>
      <c r="BL9" s="57">
        <f t="shared" si="4"/>
        <v>1.0000000000928031</v>
      </c>
    </row>
    <row r="10" spans="1:64" s="4" customFormat="1" x14ac:dyDescent="0.2">
      <c r="A10" s="2">
        <v>2004</v>
      </c>
      <c r="B10" s="95">
        <v>0.958379918</v>
      </c>
      <c r="C10" s="148">
        <v>3.8079646500000001E-2</v>
      </c>
      <c r="D10" s="148">
        <v>2.5954319999999999E-3</v>
      </c>
      <c r="E10" s="148">
        <v>0</v>
      </c>
      <c r="F10" s="148">
        <v>9.4500349999999999E-4</v>
      </c>
      <c r="G10" s="148">
        <v>0</v>
      </c>
      <c r="H10" s="148">
        <v>0</v>
      </c>
      <c r="I10" s="148">
        <v>0</v>
      </c>
      <c r="J10" s="148">
        <v>0</v>
      </c>
      <c r="K10" s="99">
        <v>7.6564127499999995E-2</v>
      </c>
      <c r="L10" s="78">
        <v>8.3327546700000005E-2</v>
      </c>
      <c r="M10" s="78">
        <v>0.28704951049999999</v>
      </c>
      <c r="N10" s="78">
        <v>0.22205402399999999</v>
      </c>
      <c r="O10" s="78">
        <v>0.33100479129999999</v>
      </c>
      <c r="P10" s="99">
        <v>0</v>
      </c>
      <c r="Q10" s="78">
        <v>7.689619E-3</v>
      </c>
      <c r="R10" s="78">
        <v>0.19713386929999999</v>
      </c>
      <c r="S10" s="78">
        <v>0.60747990210000002</v>
      </c>
      <c r="T10" s="78">
        <v>0.18769660960000001</v>
      </c>
      <c r="U10" s="99">
        <v>0.31794871790000001</v>
      </c>
      <c r="V10" s="78">
        <v>0.68205128209999999</v>
      </c>
      <c r="W10" s="78">
        <v>0</v>
      </c>
      <c r="X10" s="78">
        <v>0</v>
      </c>
      <c r="Y10" s="78">
        <v>0</v>
      </c>
      <c r="Z10" s="99">
        <v>0</v>
      </c>
      <c r="AA10" s="78">
        <v>0</v>
      </c>
      <c r="AB10" s="78">
        <v>0</v>
      </c>
      <c r="AC10" s="78">
        <v>0</v>
      </c>
      <c r="AD10" s="78">
        <v>0</v>
      </c>
      <c r="AE10" s="99">
        <v>0</v>
      </c>
      <c r="AF10" s="78">
        <v>0</v>
      </c>
      <c r="AG10" s="78">
        <v>0</v>
      </c>
      <c r="AH10" s="78">
        <v>0</v>
      </c>
      <c r="AI10" s="78">
        <v>1</v>
      </c>
      <c r="AJ10" s="99">
        <v>0</v>
      </c>
      <c r="AK10" s="78">
        <v>0</v>
      </c>
      <c r="AL10" s="78">
        <v>0</v>
      </c>
      <c r="AM10" s="78">
        <v>0</v>
      </c>
      <c r="AN10" s="78">
        <v>0</v>
      </c>
      <c r="AO10" s="99">
        <v>0</v>
      </c>
      <c r="AP10" s="78">
        <v>0</v>
      </c>
      <c r="AQ10" s="78">
        <v>0</v>
      </c>
      <c r="AR10" s="78">
        <v>0</v>
      </c>
      <c r="AS10" s="78">
        <v>0</v>
      </c>
      <c r="AT10" s="99">
        <v>0</v>
      </c>
      <c r="AU10" s="102">
        <v>0</v>
      </c>
      <c r="AV10" s="102">
        <v>0</v>
      </c>
      <c r="AW10" s="102">
        <v>0</v>
      </c>
      <c r="AX10" s="102">
        <v>0</v>
      </c>
      <c r="AY10" s="99">
        <v>0</v>
      </c>
      <c r="AZ10" s="78">
        <v>0</v>
      </c>
      <c r="BA10" s="78">
        <v>0</v>
      </c>
      <c r="BB10" s="78">
        <v>0</v>
      </c>
      <c r="BC10" s="78">
        <v>0</v>
      </c>
      <c r="BD10" s="36">
        <f t="shared" si="5"/>
        <v>1</v>
      </c>
      <c r="BE10" s="36">
        <f t="shared" si="6"/>
        <v>4</v>
      </c>
      <c r="BG10" s="60">
        <f t="shared" si="7"/>
        <v>7.4202736511988165E-2</v>
      </c>
      <c r="BH10" s="60">
        <f t="shared" si="0"/>
        <v>8.1922483069930219E-2</v>
      </c>
      <c r="BI10" s="60">
        <f t="shared" si="1"/>
        <v>0.28260927439105132</v>
      </c>
      <c r="BJ10" s="60">
        <f t="shared" si="2"/>
        <v>0.23594473724051263</v>
      </c>
      <c r="BK10" s="60">
        <f t="shared" si="3"/>
        <v>0.32532076878651761</v>
      </c>
      <c r="BL10" s="57">
        <f t="shared" si="4"/>
        <v>1</v>
      </c>
    </row>
    <row r="11" spans="1:64" s="4" customFormat="1" x14ac:dyDescent="0.2">
      <c r="A11" s="2">
        <v>2005</v>
      </c>
      <c r="B11" s="95">
        <v>0.9375216582</v>
      </c>
      <c r="C11" s="148">
        <v>5.7383045600000002E-2</v>
      </c>
      <c r="D11" s="148">
        <v>3.6321633E-3</v>
      </c>
      <c r="E11" s="148">
        <v>0</v>
      </c>
      <c r="F11" s="148">
        <v>1.4502984E-3</v>
      </c>
      <c r="G11" s="148">
        <v>0</v>
      </c>
      <c r="H11" s="148">
        <v>0</v>
      </c>
      <c r="I11" s="148">
        <v>1.2834500000000001E-5</v>
      </c>
      <c r="J11" s="148">
        <v>0</v>
      </c>
      <c r="K11" s="99">
        <v>7.5430887000000002E-2</v>
      </c>
      <c r="L11" s="78">
        <v>0.105658001</v>
      </c>
      <c r="M11" s="78">
        <v>0.30366750170000001</v>
      </c>
      <c r="N11" s="78">
        <v>0.22106315109999999</v>
      </c>
      <c r="O11" s="78">
        <v>0.29418045920000002</v>
      </c>
      <c r="P11" s="99">
        <v>0</v>
      </c>
      <c r="Q11" s="78">
        <v>1.92350705E-2</v>
      </c>
      <c r="R11" s="78">
        <v>0.26012077830000002</v>
      </c>
      <c r="S11" s="78">
        <v>0.58577499440000003</v>
      </c>
      <c r="T11" s="78">
        <v>0.1348691568</v>
      </c>
      <c r="U11" s="99">
        <v>0.2190812721</v>
      </c>
      <c r="V11" s="78">
        <v>0.77738515900000005</v>
      </c>
      <c r="W11" s="78">
        <v>3.5335688999999998E-3</v>
      </c>
      <c r="X11" s="78">
        <v>0</v>
      </c>
      <c r="Y11" s="78">
        <v>0</v>
      </c>
      <c r="Z11" s="99">
        <v>0</v>
      </c>
      <c r="AA11" s="78">
        <v>0</v>
      </c>
      <c r="AB11" s="78">
        <v>0</v>
      </c>
      <c r="AC11" s="78">
        <v>0</v>
      </c>
      <c r="AD11" s="78">
        <v>0</v>
      </c>
      <c r="AE11" s="99">
        <v>0</v>
      </c>
      <c r="AF11" s="78">
        <v>0</v>
      </c>
      <c r="AG11" s="78">
        <v>0</v>
      </c>
      <c r="AH11" s="78">
        <v>1.7699115000000001E-2</v>
      </c>
      <c r="AI11" s="78">
        <v>0.98230088500000001</v>
      </c>
      <c r="AJ11" s="99">
        <v>0</v>
      </c>
      <c r="AK11" s="78">
        <v>0</v>
      </c>
      <c r="AL11" s="78">
        <v>0</v>
      </c>
      <c r="AM11" s="78">
        <v>0</v>
      </c>
      <c r="AN11" s="78">
        <v>0</v>
      </c>
      <c r="AO11" s="99">
        <v>0</v>
      </c>
      <c r="AP11" s="78">
        <v>0</v>
      </c>
      <c r="AQ11" s="78">
        <v>0</v>
      </c>
      <c r="AR11" s="78">
        <v>0</v>
      </c>
      <c r="AS11" s="78">
        <v>0</v>
      </c>
      <c r="AT11" s="99">
        <v>0</v>
      </c>
      <c r="AU11" s="102">
        <v>0</v>
      </c>
      <c r="AV11" s="102">
        <v>0</v>
      </c>
      <c r="AW11" s="102">
        <v>0</v>
      </c>
      <c r="AX11" s="102">
        <v>1</v>
      </c>
      <c r="AY11" s="99">
        <v>0</v>
      </c>
      <c r="AZ11" s="78">
        <v>0</v>
      </c>
      <c r="BA11" s="78">
        <v>0</v>
      </c>
      <c r="BB11" s="78">
        <v>0</v>
      </c>
      <c r="BC11" s="78">
        <v>0</v>
      </c>
      <c r="BD11" s="36">
        <f t="shared" si="5"/>
        <v>1</v>
      </c>
      <c r="BE11" s="36">
        <f t="shared" si="6"/>
        <v>5</v>
      </c>
      <c r="BG11" s="60">
        <f t="shared" si="7"/>
        <v>7.1513829215975766E-2</v>
      </c>
      <c r="BH11" s="60">
        <f t="shared" si="0"/>
        <v>0.10298402107172244</v>
      </c>
      <c r="BI11" s="60">
        <f t="shared" si="1"/>
        <v>0.2996342167172083</v>
      </c>
      <c r="BJ11" s="60">
        <f t="shared" si="2"/>
        <v>0.24089071419935001</v>
      </c>
      <c r="BK11" s="60">
        <f t="shared" si="3"/>
        <v>0.2849772187957435</v>
      </c>
      <c r="BL11" s="57">
        <f t="shared" si="4"/>
        <v>1</v>
      </c>
    </row>
    <row r="12" spans="1:64" s="4" customFormat="1" x14ac:dyDescent="0.2">
      <c r="A12" s="2">
        <v>2006</v>
      </c>
      <c r="B12" s="95">
        <v>0.91343482170000001</v>
      </c>
      <c r="C12" s="148">
        <v>7.8542636900000004E-2</v>
      </c>
      <c r="D12" s="148">
        <v>5.9875553E-3</v>
      </c>
      <c r="E12" s="148">
        <v>0</v>
      </c>
      <c r="F12" s="148">
        <v>2.0349860999999999E-3</v>
      </c>
      <c r="G12" s="148">
        <v>0</v>
      </c>
      <c r="H12" s="148">
        <v>0</v>
      </c>
      <c r="I12" s="148">
        <v>0</v>
      </c>
      <c r="J12" s="148">
        <v>0</v>
      </c>
      <c r="K12" s="99">
        <v>7.0034131599999994E-2</v>
      </c>
      <c r="L12" s="78">
        <v>0.119717807</v>
      </c>
      <c r="M12" s="78">
        <v>0.31266869460000002</v>
      </c>
      <c r="N12" s="78">
        <v>0.22936749349999999</v>
      </c>
      <c r="O12" s="78">
        <v>0.26821187320000001</v>
      </c>
      <c r="P12" s="99">
        <v>7.8060122999999999E-3</v>
      </c>
      <c r="Q12" s="78">
        <v>2.7071914999999998E-2</v>
      </c>
      <c r="R12" s="78">
        <v>0.32054475999999998</v>
      </c>
      <c r="S12" s="78">
        <v>0.5452582627</v>
      </c>
      <c r="T12" s="78">
        <v>9.9319050000000006E-2</v>
      </c>
      <c r="U12" s="99">
        <v>0.42047930280000001</v>
      </c>
      <c r="V12" s="78">
        <v>0.45315904140000002</v>
      </c>
      <c r="W12" s="78">
        <v>0</v>
      </c>
      <c r="X12" s="78">
        <v>0</v>
      </c>
      <c r="Y12" s="78">
        <v>0.1263616558</v>
      </c>
      <c r="Z12" s="99">
        <v>0</v>
      </c>
      <c r="AA12" s="78">
        <v>0</v>
      </c>
      <c r="AB12" s="78">
        <v>0</v>
      </c>
      <c r="AC12" s="78">
        <v>0</v>
      </c>
      <c r="AD12" s="78">
        <v>0</v>
      </c>
      <c r="AE12" s="99">
        <v>0</v>
      </c>
      <c r="AF12" s="78">
        <v>0</v>
      </c>
      <c r="AG12" s="78">
        <v>1.2820512799999999E-2</v>
      </c>
      <c r="AH12" s="78">
        <v>0</v>
      </c>
      <c r="AI12" s="78">
        <v>0.98717948720000004</v>
      </c>
      <c r="AJ12" s="99">
        <v>0</v>
      </c>
      <c r="AK12" s="78">
        <v>0</v>
      </c>
      <c r="AL12" s="78">
        <v>0</v>
      </c>
      <c r="AM12" s="78">
        <v>0</v>
      </c>
      <c r="AN12" s="78">
        <v>0</v>
      </c>
      <c r="AO12" s="99">
        <v>0</v>
      </c>
      <c r="AP12" s="78">
        <v>0</v>
      </c>
      <c r="AQ12" s="78">
        <v>0</v>
      </c>
      <c r="AR12" s="78">
        <v>0</v>
      </c>
      <c r="AS12" s="78">
        <v>0</v>
      </c>
      <c r="AT12" s="99">
        <v>0</v>
      </c>
      <c r="AU12" s="102">
        <v>0</v>
      </c>
      <c r="AV12" s="102">
        <v>0</v>
      </c>
      <c r="AW12" s="102">
        <v>0</v>
      </c>
      <c r="AX12" s="102">
        <v>0</v>
      </c>
      <c r="AY12" s="99">
        <v>0</v>
      </c>
      <c r="AZ12" s="78">
        <v>0</v>
      </c>
      <c r="BA12" s="78">
        <v>0</v>
      </c>
      <c r="BB12" s="78">
        <v>0</v>
      </c>
      <c r="BC12" s="78">
        <v>0</v>
      </c>
      <c r="BD12" s="36">
        <f t="shared" si="5"/>
        <v>0.99999999999999989</v>
      </c>
      <c r="BE12" s="36">
        <f t="shared" si="6"/>
        <v>3.9999999999000004</v>
      </c>
      <c r="BG12" s="60">
        <f t="shared" si="7"/>
        <v>6.7102362378696614E-2</v>
      </c>
      <c r="BH12" s="60">
        <f t="shared" si="0"/>
        <v>0.11419402810147015</v>
      </c>
      <c r="BI12" s="60">
        <f t="shared" si="1"/>
        <v>0.31080499356334329</v>
      </c>
      <c r="BJ12" s="60">
        <f t="shared" si="2"/>
        <v>0.2523382772729193</v>
      </c>
      <c r="BK12" s="60">
        <f t="shared" si="3"/>
        <v>0.25556033859222715</v>
      </c>
      <c r="BL12" s="57">
        <f t="shared" si="4"/>
        <v>0.99999999990865651</v>
      </c>
    </row>
    <row r="13" spans="1:64" s="4" customFormat="1" x14ac:dyDescent="0.2">
      <c r="A13" s="2">
        <v>2007</v>
      </c>
      <c r="B13" s="95">
        <v>0.88903333760000003</v>
      </c>
      <c r="C13" s="148">
        <v>0.10191787870000001</v>
      </c>
      <c r="D13" s="148">
        <v>7.3368516000000003E-3</v>
      </c>
      <c r="E13" s="148">
        <v>0</v>
      </c>
      <c r="F13" s="148">
        <v>1.711932E-3</v>
      </c>
      <c r="G13" s="148">
        <v>0</v>
      </c>
      <c r="H13" s="148">
        <v>0</v>
      </c>
      <c r="I13" s="148">
        <v>0</v>
      </c>
      <c r="J13" s="148">
        <v>0</v>
      </c>
      <c r="K13" s="99">
        <v>5.88107545E-2</v>
      </c>
      <c r="L13" s="78">
        <v>0.14514471039999999</v>
      </c>
      <c r="M13" s="78">
        <v>0.27893845290000002</v>
      </c>
      <c r="N13" s="78">
        <v>0.25308025309999999</v>
      </c>
      <c r="O13" s="78">
        <v>0.26402582920000001</v>
      </c>
      <c r="P13" s="99">
        <v>6.9461985000000004E-3</v>
      </c>
      <c r="Q13" s="78">
        <v>5.9232129299999998E-2</v>
      </c>
      <c r="R13" s="78">
        <v>0.35892902249999997</v>
      </c>
      <c r="S13" s="78">
        <v>0.4604698156</v>
      </c>
      <c r="T13" s="78">
        <v>0.114422834</v>
      </c>
      <c r="U13" s="99">
        <v>0.29473684210000001</v>
      </c>
      <c r="V13" s="78">
        <v>0.41403508770000003</v>
      </c>
      <c r="W13" s="78">
        <v>0</v>
      </c>
      <c r="X13" s="78">
        <v>3.5087718999999998E-3</v>
      </c>
      <c r="Y13" s="78">
        <v>0.28771929819999997</v>
      </c>
      <c r="Z13" s="99">
        <v>0</v>
      </c>
      <c r="AA13" s="78">
        <v>0</v>
      </c>
      <c r="AB13" s="78">
        <v>0</v>
      </c>
      <c r="AC13" s="78">
        <v>0</v>
      </c>
      <c r="AD13" s="78">
        <v>0</v>
      </c>
      <c r="AE13" s="99">
        <v>0</v>
      </c>
      <c r="AF13" s="78">
        <v>0</v>
      </c>
      <c r="AG13" s="78">
        <v>0</v>
      </c>
      <c r="AH13" s="78">
        <v>0</v>
      </c>
      <c r="AI13" s="78">
        <v>1</v>
      </c>
      <c r="AJ13" s="99">
        <v>0</v>
      </c>
      <c r="AK13" s="78">
        <v>0</v>
      </c>
      <c r="AL13" s="78">
        <v>0</v>
      </c>
      <c r="AM13" s="78">
        <v>0</v>
      </c>
      <c r="AN13" s="78">
        <v>0</v>
      </c>
      <c r="AO13" s="99">
        <v>0</v>
      </c>
      <c r="AP13" s="78">
        <v>0</v>
      </c>
      <c r="AQ13" s="78">
        <v>0</v>
      </c>
      <c r="AR13" s="78">
        <v>0</v>
      </c>
      <c r="AS13" s="78">
        <v>0</v>
      </c>
      <c r="AT13" s="99">
        <v>0</v>
      </c>
      <c r="AU13" s="102">
        <v>0</v>
      </c>
      <c r="AV13" s="102">
        <v>0</v>
      </c>
      <c r="AW13" s="102">
        <v>0</v>
      </c>
      <c r="AX13" s="102">
        <v>0</v>
      </c>
      <c r="AY13" s="99">
        <v>0</v>
      </c>
      <c r="AZ13" s="78">
        <v>0</v>
      </c>
      <c r="BA13" s="78">
        <v>0</v>
      </c>
      <c r="BB13" s="78">
        <v>0</v>
      </c>
      <c r="BC13" s="78">
        <v>0</v>
      </c>
      <c r="BD13" s="36">
        <f t="shared" si="5"/>
        <v>0.99999999989999999</v>
      </c>
      <c r="BE13" s="36">
        <f t="shared" si="6"/>
        <v>3.9999999998999995</v>
      </c>
      <c r="BG13" s="60">
        <f t="shared" si="7"/>
        <v>5.515510364759868E-2</v>
      </c>
      <c r="BH13" s="60">
        <f t="shared" si="0"/>
        <v>0.13811301328668543</v>
      </c>
      <c r="BI13" s="60">
        <f t="shared" si="1"/>
        <v>0.28456686834373202</v>
      </c>
      <c r="BJ13" s="60">
        <f t="shared" si="2"/>
        <v>0.27195263224420646</v>
      </c>
      <c r="BK13" s="60">
        <f t="shared" si="3"/>
        <v>0.25021238245575533</v>
      </c>
      <c r="BL13" s="57">
        <f t="shared" si="4"/>
        <v>0.99999999997797806</v>
      </c>
    </row>
    <row r="14" spans="1:64" s="4" customFormat="1" x14ac:dyDescent="0.2">
      <c r="A14" s="2">
        <v>2008</v>
      </c>
      <c r="B14" s="95">
        <v>0.85885996009999999</v>
      </c>
      <c r="C14" s="148">
        <v>0.13156500839999999</v>
      </c>
      <c r="D14" s="148">
        <v>8.5971559999999999E-3</v>
      </c>
      <c r="E14" s="148">
        <v>0</v>
      </c>
      <c r="F14" s="148">
        <v>9.6429399999999998E-4</v>
      </c>
      <c r="G14" s="148">
        <v>0</v>
      </c>
      <c r="H14" s="148">
        <v>0</v>
      </c>
      <c r="I14" s="148">
        <v>1.3581600000000001E-5</v>
      </c>
      <c r="J14" s="148">
        <v>0</v>
      </c>
      <c r="K14" s="99">
        <v>6.0281164499999998E-2</v>
      </c>
      <c r="L14" s="78">
        <v>0.2148425763</v>
      </c>
      <c r="M14" s="78">
        <v>0.27333681230000001</v>
      </c>
      <c r="N14" s="78">
        <v>0.22864778529999999</v>
      </c>
      <c r="O14" s="78">
        <v>0.2228916615</v>
      </c>
      <c r="P14" s="99">
        <v>4.8518633000000002E-3</v>
      </c>
      <c r="Q14" s="78">
        <v>0.12800660680000001</v>
      </c>
      <c r="R14" s="78">
        <v>0.41209868900000002</v>
      </c>
      <c r="S14" s="78">
        <v>0.3623412821</v>
      </c>
      <c r="T14" s="78">
        <v>9.27015588E-2</v>
      </c>
      <c r="U14" s="99">
        <v>0.26856240129999998</v>
      </c>
      <c r="V14" s="78">
        <v>0.57503949450000003</v>
      </c>
      <c r="W14" s="78">
        <v>0</v>
      </c>
      <c r="X14" s="78">
        <v>0</v>
      </c>
      <c r="Y14" s="78">
        <v>0.15639810430000001</v>
      </c>
      <c r="Z14" s="99">
        <v>0</v>
      </c>
      <c r="AA14" s="78">
        <v>0</v>
      </c>
      <c r="AB14" s="78">
        <v>0</v>
      </c>
      <c r="AC14" s="78">
        <v>0</v>
      </c>
      <c r="AD14" s="78">
        <v>0</v>
      </c>
      <c r="AE14" s="99">
        <v>0</v>
      </c>
      <c r="AF14" s="78">
        <v>0</v>
      </c>
      <c r="AG14" s="78">
        <v>0</v>
      </c>
      <c r="AH14" s="78">
        <v>0</v>
      </c>
      <c r="AI14" s="78">
        <v>1</v>
      </c>
      <c r="AJ14" s="99">
        <v>0</v>
      </c>
      <c r="AK14" s="78">
        <v>0</v>
      </c>
      <c r="AL14" s="78">
        <v>0</v>
      </c>
      <c r="AM14" s="78">
        <v>0</v>
      </c>
      <c r="AN14" s="78">
        <v>0</v>
      </c>
      <c r="AO14" s="99">
        <v>0</v>
      </c>
      <c r="AP14" s="78">
        <v>0</v>
      </c>
      <c r="AQ14" s="78">
        <v>0</v>
      </c>
      <c r="AR14" s="78">
        <v>0</v>
      </c>
      <c r="AS14" s="78">
        <v>0</v>
      </c>
      <c r="AT14" s="99">
        <v>0</v>
      </c>
      <c r="AU14" s="102">
        <v>1</v>
      </c>
      <c r="AV14" s="102">
        <v>0</v>
      </c>
      <c r="AW14" s="102">
        <v>0</v>
      </c>
      <c r="AX14" s="102">
        <v>0</v>
      </c>
      <c r="AY14" s="99">
        <v>0</v>
      </c>
      <c r="AZ14" s="78">
        <v>0</v>
      </c>
      <c r="BA14" s="78">
        <v>0</v>
      </c>
      <c r="BB14" s="78">
        <v>0</v>
      </c>
      <c r="BC14" s="78">
        <v>0</v>
      </c>
      <c r="BD14" s="36">
        <f t="shared" si="5"/>
        <v>1.0000000001</v>
      </c>
      <c r="BE14" s="36">
        <f t="shared" si="6"/>
        <v>5</v>
      </c>
      <c r="BG14" s="60">
        <f t="shared" si="7"/>
        <v>5.4720286832782392E-2</v>
      </c>
      <c r="BH14" s="60">
        <f t="shared" si="0"/>
        <v>0.20631816264807437</v>
      </c>
      <c r="BI14" s="60">
        <f t="shared" si="1"/>
        <v>0.28897581118575316</v>
      </c>
      <c r="BJ14" s="60">
        <f t="shared" si="2"/>
        <v>0.24404786158286462</v>
      </c>
      <c r="BK14" s="60">
        <f t="shared" si="3"/>
        <v>0.20593787776549916</v>
      </c>
      <c r="BL14" s="57">
        <f t="shared" si="4"/>
        <v>1.0000000000149736</v>
      </c>
    </row>
    <row r="15" spans="1:64" s="4" customFormat="1" x14ac:dyDescent="0.2">
      <c r="A15" s="2">
        <v>2009</v>
      </c>
      <c r="B15" s="95">
        <v>0.82991503079999995</v>
      </c>
      <c r="C15" s="148">
        <v>0.1588411954</v>
      </c>
      <c r="D15" s="148">
        <v>1.05112804E-2</v>
      </c>
      <c r="E15" s="148">
        <v>0</v>
      </c>
      <c r="F15" s="148">
        <v>6.5924410000000005E-4</v>
      </c>
      <c r="G15" s="148">
        <v>0</v>
      </c>
      <c r="H15" s="148">
        <v>0</v>
      </c>
      <c r="I15" s="148">
        <v>7.3249299999999997E-5</v>
      </c>
      <c r="J15" s="148">
        <v>0</v>
      </c>
      <c r="K15" s="99">
        <v>5.3331862299999998E-2</v>
      </c>
      <c r="L15" s="78">
        <v>0.2301191527</v>
      </c>
      <c r="M15" s="78">
        <v>0.28097969989999999</v>
      </c>
      <c r="N15" s="78">
        <v>0.22502206529999999</v>
      </c>
      <c r="O15" s="78">
        <v>0.21054721979999999</v>
      </c>
      <c r="P15" s="99">
        <v>2.9974636999999999E-3</v>
      </c>
      <c r="Q15" s="78">
        <v>0.1222042887</v>
      </c>
      <c r="R15" s="78">
        <v>0.47590500349999998</v>
      </c>
      <c r="S15" s="78">
        <v>0.35266313119999998</v>
      </c>
      <c r="T15" s="78">
        <v>4.6230113000000003E-2</v>
      </c>
      <c r="U15" s="99">
        <v>0.1236933798</v>
      </c>
      <c r="V15" s="78">
        <v>0.31881533099999998</v>
      </c>
      <c r="W15" s="78">
        <v>0.38501742160000002</v>
      </c>
      <c r="X15" s="78">
        <v>0</v>
      </c>
      <c r="Y15" s="78">
        <v>0.1724738676</v>
      </c>
      <c r="Z15" s="99">
        <v>0</v>
      </c>
      <c r="AA15" s="78">
        <v>0</v>
      </c>
      <c r="AB15" s="78">
        <v>0</v>
      </c>
      <c r="AC15" s="78">
        <v>0</v>
      </c>
      <c r="AD15" s="78">
        <v>0</v>
      </c>
      <c r="AE15" s="99">
        <v>0</v>
      </c>
      <c r="AF15" s="78">
        <v>0</v>
      </c>
      <c r="AG15" s="78">
        <v>0</v>
      </c>
      <c r="AH15" s="78">
        <v>0</v>
      </c>
      <c r="AI15" s="78">
        <v>1</v>
      </c>
      <c r="AJ15" s="99">
        <v>0</v>
      </c>
      <c r="AK15" s="78">
        <v>0</v>
      </c>
      <c r="AL15" s="78">
        <v>0</v>
      </c>
      <c r="AM15" s="78">
        <v>0</v>
      </c>
      <c r="AN15" s="78">
        <v>0</v>
      </c>
      <c r="AO15" s="99">
        <v>0</v>
      </c>
      <c r="AP15" s="78">
        <v>0</v>
      </c>
      <c r="AQ15" s="78">
        <v>0</v>
      </c>
      <c r="AR15" s="78">
        <v>0</v>
      </c>
      <c r="AS15" s="78">
        <v>0</v>
      </c>
      <c r="AT15" s="99">
        <v>0.5</v>
      </c>
      <c r="AU15" s="102">
        <v>0.5</v>
      </c>
      <c r="AV15" s="102">
        <v>0</v>
      </c>
      <c r="AW15" s="102">
        <v>0</v>
      </c>
      <c r="AX15" s="102">
        <v>0</v>
      </c>
      <c r="AY15" s="99">
        <v>0</v>
      </c>
      <c r="AZ15" s="78">
        <v>0</v>
      </c>
      <c r="BA15" s="78">
        <v>0</v>
      </c>
      <c r="BB15" s="78">
        <v>0</v>
      </c>
      <c r="BC15" s="78">
        <v>0</v>
      </c>
      <c r="BD15" s="36">
        <f t="shared" si="5"/>
        <v>0.99999999999999989</v>
      </c>
      <c r="BE15" s="36">
        <f t="shared" si="6"/>
        <v>5.0000000001</v>
      </c>
      <c r="BG15" s="60">
        <f t="shared" si="7"/>
        <v>4.6073835309303458E-2</v>
      </c>
      <c r="BH15" s="60">
        <f t="shared" si="0"/>
        <v>0.21377820099076492</v>
      </c>
      <c r="BI15" s="60">
        <f t="shared" si="1"/>
        <v>0.31282962202678705</v>
      </c>
      <c r="BJ15" s="60">
        <f t="shared" si="2"/>
        <v>0.24276662758744411</v>
      </c>
      <c r="BK15" s="60">
        <f t="shared" si="3"/>
        <v>0.18455171410158452</v>
      </c>
      <c r="BL15" s="57">
        <f t="shared" si="4"/>
        <v>1.000000000015884</v>
      </c>
    </row>
    <row r="16" spans="1:64" x14ac:dyDescent="0.2">
      <c r="A16" s="2">
        <v>2010</v>
      </c>
      <c r="B16" s="95">
        <v>0.82781722310000005</v>
      </c>
      <c r="C16" s="148">
        <v>0.15601109099999999</v>
      </c>
      <c r="D16" s="148">
        <v>1.5658807899999998E-2</v>
      </c>
      <c r="E16" s="148">
        <v>0</v>
      </c>
      <c r="F16" s="148">
        <v>3.5260370000000002E-4</v>
      </c>
      <c r="G16" s="148">
        <v>0</v>
      </c>
      <c r="H16" s="148">
        <v>0</v>
      </c>
      <c r="I16" s="148">
        <v>1.6027439999999999E-4</v>
      </c>
      <c r="J16" s="148">
        <v>0</v>
      </c>
      <c r="K16" s="99">
        <v>5.1674733799999997E-2</v>
      </c>
      <c r="L16" s="78">
        <v>0.21893514040000001</v>
      </c>
      <c r="M16" s="78">
        <v>0.29423039690000002</v>
      </c>
      <c r="N16" s="78">
        <v>0.25446272990000002</v>
      </c>
      <c r="O16" s="78">
        <v>0.180696999</v>
      </c>
      <c r="P16" s="99">
        <v>1.1300596000000001E-3</v>
      </c>
      <c r="Q16" s="78">
        <v>8.7939182199999993E-2</v>
      </c>
      <c r="R16" s="78">
        <v>0.42140949249999998</v>
      </c>
      <c r="S16" s="78">
        <v>0.43620299979999999</v>
      </c>
      <c r="T16" s="78">
        <v>5.3318265900000002E-2</v>
      </c>
      <c r="U16" s="99">
        <v>0.13920163769999999</v>
      </c>
      <c r="V16" s="78">
        <v>7.5742067600000004E-2</v>
      </c>
      <c r="W16" s="78">
        <v>0.29375639710000001</v>
      </c>
      <c r="X16" s="78">
        <v>0.38485158650000001</v>
      </c>
      <c r="Y16" s="78">
        <v>0.10644831120000001</v>
      </c>
      <c r="Z16" s="99">
        <v>0</v>
      </c>
      <c r="AA16" s="78">
        <v>0</v>
      </c>
      <c r="AB16" s="78">
        <v>0</v>
      </c>
      <c r="AC16" s="78">
        <v>0</v>
      </c>
      <c r="AD16" s="78">
        <v>0</v>
      </c>
      <c r="AE16" s="99">
        <v>0</v>
      </c>
      <c r="AF16" s="78">
        <v>0</v>
      </c>
      <c r="AG16" s="78">
        <v>0</v>
      </c>
      <c r="AH16" s="78">
        <v>0</v>
      </c>
      <c r="AI16" s="78">
        <v>1</v>
      </c>
      <c r="AJ16" s="99">
        <v>0</v>
      </c>
      <c r="AK16" s="78">
        <v>0</v>
      </c>
      <c r="AL16" s="78">
        <v>0</v>
      </c>
      <c r="AM16" s="78">
        <v>0</v>
      </c>
      <c r="AN16" s="78">
        <v>0</v>
      </c>
      <c r="AO16" s="99">
        <v>0</v>
      </c>
      <c r="AP16" s="78">
        <v>0</v>
      </c>
      <c r="AQ16" s="78">
        <v>0</v>
      </c>
      <c r="AR16" s="78">
        <v>0</v>
      </c>
      <c r="AS16" s="78">
        <v>0</v>
      </c>
      <c r="AT16" s="99">
        <v>1</v>
      </c>
      <c r="AU16" s="102">
        <v>0</v>
      </c>
      <c r="AV16" s="102">
        <v>0</v>
      </c>
      <c r="AW16" s="102">
        <v>0</v>
      </c>
      <c r="AX16" s="102">
        <v>0</v>
      </c>
      <c r="AY16" s="99">
        <v>0</v>
      </c>
      <c r="AZ16" s="78">
        <v>0</v>
      </c>
      <c r="BA16" s="78">
        <v>0</v>
      </c>
      <c r="BB16" s="78">
        <v>0</v>
      </c>
      <c r="BC16" s="78">
        <v>0</v>
      </c>
      <c r="BD16" s="36">
        <f t="shared" si="5"/>
        <v>1.0000000001</v>
      </c>
      <c r="BE16" s="36">
        <f t="shared" si="6"/>
        <v>5.0000000001</v>
      </c>
      <c r="BG16" s="60">
        <f t="shared" si="7"/>
        <v>4.5293542573948437E-2</v>
      </c>
      <c r="BH16" s="60">
        <f t="shared" si="0"/>
        <v>0.19614379820810363</v>
      </c>
      <c r="BI16" s="60">
        <f t="shared" si="1"/>
        <v>0.31391341978763526</v>
      </c>
      <c r="BJ16" s="60">
        <f t="shared" si="2"/>
        <v>0.28472745340754785</v>
      </c>
      <c r="BK16" s="60">
        <f t="shared" si="3"/>
        <v>0.15992178612433078</v>
      </c>
      <c r="BL16" s="57">
        <f t="shared" si="4"/>
        <v>1.0000000001015659</v>
      </c>
    </row>
    <row r="17" spans="1:64" x14ac:dyDescent="0.2">
      <c r="A17" s="2">
        <v>2011</v>
      </c>
      <c r="B17" s="95">
        <v>0.81064306379999995</v>
      </c>
      <c r="C17" s="148">
        <v>0.1699125782</v>
      </c>
      <c r="D17" s="148">
        <v>1.9117692799999999E-2</v>
      </c>
      <c r="E17" s="148">
        <v>0</v>
      </c>
      <c r="F17" s="148">
        <v>1.0888840000000001E-4</v>
      </c>
      <c r="G17" s="148">
        <v>0</v>
      </c>
      <c r="H17" s="148">
        <v>0</v>
      </c>
      <c r="I17" s="148">
        <v>2.1777680000000001E-4</v>
      </c>
      <c r="J17" s="148">
        <v>0</v>
      </c>
      <c r="K17" s="99">
        <v>7.7658165900000006E-2</v>
      </c>
      <c r="L17" s="78">
        <v>0.24443037249999999</v>
      </c>
      <c r="M17" s="78">
        <v>0.26826319729999998</v>
      </c>
      <c r="N17" s="78">
        <v>0.25745975090000001</v>
      </c>
      <c r="O17" s="78">
        <v>0.1521885134</v>
      </c>
      <c r="P17" s="99">
        <v>9.1549899999999996E-5</v>
      </c>
      <c r="Q17" s="78">
        <v>7.9282248499999999E-2</v>
      </c>
      <c r="R17" s="78">
        <v>0.35411516980000002</v>
      </c>
      <c r="S17" s="78">
        <v>0.50517257159999995</v>
      </c>
      <c r="T17" s="78">
        <v>6.1338460099999999E-2</v>
      </c>
      <c r="U17" s="99">
        <v>0.1822620016</v>
      </c>
      <c r="V17" s="78">
        <v>6.2652563100000003E-2</v>
      </c>
      <c r="W17" s="78">
        <v>0.33767290480000001</v>
      </c>
      <c r="X17" s="78">
        <v>0.35964198539999997</v>
      </c>
      <c r="Y17" s="78">
        <v>5.7770545200000002E-2</v>
      </c>
      <c r="Z17" s="99">
        <v>0</v>
      </c>
      <c r="AA17" s="78">
        <v>0</v>
      </c>
      <c r="AB17" s="78">
        <v>0</v>
      </c>
      <c r="AC17" s="78">
        <v>0</v>
      </c>
      <c r="AD17" s="78">
        <v>0</v>
      </c>
      <c r="AE17" s="99">
        <v>0</v>
      </c>
      <c r="AF17" s="78">
        <v>0</v>
      </c>
      <c r="AG17" s="78">
        <v>0</v>
      </c>
      <c r="AH17" s="78">
        <v>0</v>
      </c>
      <c r="AI17" s="78">
        <v>1</v>
      </c>
      <c r="AJ17" s="99">
        <v>0</v>
      </c>
      <c r="AK17" s="78">
        <v>0</v>
      </c>
      <c r="AL17" s="78">
        <v>0</v>
      </c>
      <c r="AM17" s="78">
        <v>0</v>
      </c>
      <c r="AN17" s="78">
        <v>0</v>
      </c>
      <c r="AO17" s="99">
        <v>0</v>
      </c>
      <c r="AP17" s="78">
        <v>0</v>
      </c>
      <c r="AQ17" s="78">
        <v>0</v>
      </c>
      <c r="AR17" s="78">
        <v>0</v>
      </c>
      <c r="AS17" s="78">
        <v>0</v>
      </c>
      <c r="AT17" s="99">
        <v>1</v>
      </c>
      <c r="AU17" s="102">
        <v>0</v>
      </c>
      <c r="AV17" s="102">
        <v>0</v>
      </c>
      <c r="AW17" s="102">
        <v>0</v>
      </c>
      <c r="AX17" s="102">
        <v>0</v>
      </c>
      <c r="AY17" s="99">
        <v>0</v>
      </c>
      <c r="AZ17" s="78">
        <v>0</v>
      </c>
      <c r="BA17" s="78">
        <v>0</v>
      </c>
      <c r="BB17" s="78">
        <v>0</v>
      </c>
      <c r="BC17" s="78">
        <v>0</v>
      </c>
      <c r="BD17" s="36">
        <f t="shared" si="5"/>
        <v>0.99999999999999989</v>
      </c>
      <c r="BE17" s="36">
        <f t="shared" si="6"/>
        <v>5</v>
      </c>
      <c r="BG17" s="60">
        <f t="shared" si="7"/>
        <v>6.6670814769509534E-2</v>
      </c>
      <c r="BH17" s="60">
        <f t="shared" si="0"/>
        <v>0.21281460975178174</v>
      </c>
      <c r="BI17" s="60">
        <f t="shared" si="1"/>
        <v>0.28408984850535468</v>
      </c>
      <c r="BJ17" s="60">
        <f t="shared" si="2"/>
        <v>0.30141866034610015</v>
      </c>
      <c r="BK17" s="60">
        <f t="shared" si="3"/>
        <v>0.13500606661217432</v>
      </c>
      <c r="BL17" s="57">
        <f t="shared" si="4"/>
        <v>0.9999999999849204</v>
      </c>
    </row>
    <row r="18" spans="1:64" x14ac:dyDescent="0.2">
      <c r="A18" s="2">
        <v>2012</v>
      </c>
      <c r="B18" s="95">
        <v>0.79630085669999995</v>
      </c>
      <c r="C18" s="148">
        <v>0.18306481929999999</v>
      </c>
      <c r="D18" s="148">
        <v>1.9752958399999999E-2</v>
      </c>
      <c r="E18" s="148">
        <v>0</v>
      </c>
      <c r="F18" s="148">
        <v>5.5733409999999997E-4</v>
      </c>
      <c r="G18" s="148">
        <v>6.4806299999999996E-5</v>
      </c>
      <c r="H18" s="148">
        <v>0</v>
      </c>
      <c r="I18" s="148">
        <v>2.5922519999999999E-4</v>
      </c>
      <c r="J18" s="148">
        <v>0</v>
      </c>
      <c r="K18" s="99">
        <v>6.3870306200000004E-2</v>
      </c>
      <c r="L18" s="78">
        <v>0.26357081240000002</v>
      </c>
      <c r="M18" s="78">
        <v>0.33173820339999999</v>
      </c>
      <c r="N18" s="78">
        <v>0.20380226900000001</v>
      </c>
      <c r="O18" s="78">
        <v>0.13701840909999999</v>
      </c>
      <c r="P18" s="99">
        <v>2.9028603999999999E-3</v>
      </c>
      <c r="Q18" s="78">
        <v>5.0906258900000001E-2</v>
      </c>
      <c r="R18" s="78">
        <v>0.34876805440000003</v>
      </c>
      <c r="S18" s="78">
        <v>0.5525346927</v>
      </c>
      <c r="T18" s="78">
        <v>4.4888133699999999E-2</v>
      </c>
      <c r="U18" s="99">
        <v>0.1417322835</v>
      </c>
      <c r="V18" s="78">
        <v>0.28018372699999999</v>
      </c>
      <c r="W18" s="78">
        <v>0.22572178479999999</v>
      </c>
      <c r="X18" s="78">
        <v>0.27952755909999999</v>
      </c>
      <c r="Y18" s="78">
        <v>7.2834645700000006E-2</v>
      </c>
      <c r="Z18" s="99">
        <v>0</v>
      </c>
      <c r="AA18" s="78">
        <v>0</v>
      </c>
      <c r="AB18" s="78">
        <v>0</v>
      </c>
      <c r="AC18" s="78">
        <v>0</v>
      </c>
      <c r="AD18" s="78">
        <v>0</v>
      </c>
      <c r="AE18" s="99">
        <v>0</v>
      </c>
      <c r="AF18" s="78">
        <v>0</v>
      </c>
      <c r="AG18" s="78">
        <v>0</v>
      </c>
      <c r="AH18" s="78">
        <v>0</v>
      </c>
      <c r="AI18" s="78">
        <v>1</v>
      </c>
      <c r="AJ18" s="99">
        <v>0</v>
      </c>
      <c r="AK18" s="78">
        <v>1</v>
      </c>
      <c r="AL18" s="78">
        <v>0</v>
      </c>
      <c r="AM18" s="78">
        <v>0</v>
      </c>
      <c r="AN18" s="78">
        <v>0</v>
      </c>
      <c r="AO18" s="99">
        <v>0</v>
      </c>
      <c r="AP18" s="78">
        <v>0</v>
      </c>
      <c r="AQ18" s="78">
        <v>0</v>
      </c>
      <c r="AR18" s="78">
        <v>0</v>
      </c>
      <c r="AS18" s="78">
        <v>0</v>
      </c>
      <c r="AT18" s="99">
        <v>1</v>
      </c>
      <c r="AU18" s="102">
        <v>0</v>
      </c>
      <c r="AV18" s="102">
        <v>0</v>
      </c>
      <c r="AW18" s="102">
        <v>0</v>
      </c>
      <c r="AX18" s="102">
        <v>0</v>
      </c>
      <c r="AY18" s="99">
        <v>0</v>
      </c>
      <c r="AZ18" s="78">
        <v>0</v>
      </c>
      <c r="BA18" s="78">
        <v>0</v>
      </c>
      <c r="BB18" s="78">
        <v>0</v>
      </c>
      <c r="BC18" s="78">
        <v>0</v>
      </c>
      <c r="BD18" s="36">
        <f t="shared" si="5"/>
        <v>1</v>
      </c>
      <c r="BE18" s="36">
        <f t="shared" si="6"/>
        <v>6.0000000003</v>
      </c>
      <c r="BG18" s="60">
        <f t="shared" si="7"/>
        <v>5.4450248259242953E-2</v>
      </c>
      <c r="BH18" s="60">
        <f t="shared" si="0"/>
        <v>0.22480007260579044</v>
      </c>
      <c r="BI18" s="60">
        <f t="shared" si="1"/>
        <v>0.33246924944901551</v>
      </c>
      <c r="BJ18" s="60">
        <f t="shared" si="2"/>
        <v>0.2689590813247662</v>
      </c>
      <c r="BK18" s="60">
        <f t="shared" si="3"/>
        <v>0.11932134846109665</v>
      </c>
      <c r="BL18" s="57">
        <f t="shared" si="4"/>
        <v>1.0000000000999116</v>
      </c>
    </row>
    <row r="19" spans="1:64" x14ac:dyDescent="0.2">
      <c r="A19" s="2">
        <v>2013</v>
      </c>
      <c r="B19" s="95">
        <v>0.79639917569999996</v>
      </c>
      <c r="C19" s="148">
        <v>0.18499415529999999</v>
      </c>
      <c r="D19" s="148">
        <v>1.7775153299999999E-2</v>
      </c>
      <c r="E19" s="148">
        <v>0</v>
      </c>
      <c r="F19" s="148">
        <v>6.3870039999999999E-4</v>
      </c>
      <c r="G19" s="148">
        <v>7.2305700000000001E-5</v>
      </c>
      <c r="H19" s="148">
        <v>0</v>
      </c>
      <c r="I19" s="148">
        <v>1.205095E-4</v>
      </c>
      <c r="J19" s="148">
        <v>0</v>
      </c>
      <c r="K19" s="99">
        <v>8.42992464E-2</v>
      </c>
      <c r="L19" s="78">
        <v>0.2458160579</v>
      </c>
      <c r="M19" s="78">
        <v>0.35143600759999999</v>
      </c>
      <c r="N19" s="78">
        <v>0.1950337439</v>
      </c>
      <c r="O19" s="78">
        <v>0.1234149442</v>
      </c>
      <c r="P19" s="99">
        <v>8.2730766999999997E-3</v>
      </c>
      <c r="Q19" s="78">
        <v>4.3319653399999998E-2</v>
      </c>
      <c r="R19" s="78">
        <v>0.32095628949999999</v>
      </c>
      <c r="S19" s="78">
        <v>0.58777929780000004</v>
      </c>
      <c r="T19" s="78">
        <v>3.9671682600000001E-2</v>
      </c>
      <c r="U19" s="99">
        <v>2.5762711899999999E-2</v>
      </c>
      <c r="V19" s="78">
        <v>0.44338983050000003</v>
      </c>
      <c r="W19" s="78">
        <v>0.1742372881</v>
      </c>
      <c r="X19" s="78">
        <v>0.29084745760000003</v>
      </c>
      <c r="Y19" s="78">
        <v>6.5762711900000007E-2</v>
      </c>
      <c r="Z19" s="99">
        <v>0</v>
      </c>
      <c r="AA19" s="78">
        <v>0</v>
      </c>
      <c r="AB19" s="78">
        <v>0</v>
      </c>
      <c r="AC19" s="78">
        <v>0</v>
      </c>
      <c r="AD19" s="78">
        <v>0</v>
      </c>
      <c r="AE19" s="99">
        <v>0</v>
      </c>
      <c r="AF19" s="78">
        <v>0</v>
      </c>
      <c r="AG19" s="78">
        <v>0</v>
      </c>
      <c r="AH19" s="78">
        <v>0</v>
      </c>
      <c r="AI19" s="78">
        <v>1</v>
      </c>
      <c r="AJ19" s="99">
        <v>0</v>
      </c>
      <c r="AK19" s="78">
        <v>0.83333333330000003</v>
      </c>
      <c r="AL19" s="78">
        <v>0.16666666669999999</v>
      </c>
      <c r="AM19" s="78">
        <v>0</v>
      </c>
      <c r="AN19" s="78">
        <v>0</v>
      </c>
      <c r="AO19" s="99">
        <v>0</v>
      </c>
      <c r="AP19" s="78">
        <v>0</v>
      </c>
      <c r="AQ19" s="78">
        <v>0</v>
      </c>
      <c r="AR19" s="78">
        <v>0</v>
      </c>
      <c r="AS19" s="78">
        <v>0</v>
      </c>
      <c r="AT19" s="99">
        <v>1</v>
      </c>
      <c r="AU19" s="102">
        <v>0</v>
      </c>
      <c r="AV19" s="102">
        <v>0</v>
      </c>
      <c r="AW19" s="102">
        <v>0</v>
      </c>
      <c r="AX19" s="102">
        <v>0</v>
      </c>
      <c r="AY19" s="99">
        <v>0</v>
      </c>
      <c r="AZ19" s="78">
        <v>0</v>
      </c>
      <c r="BA19" s="78">
        <v>0</v>
      </c>
      <c r="BB19" s="78">
        <v>0</v>
      </c>
      <c r="BC19" s="78">
        <v>0</v>
      </c>
      <c r="BD19" s="36">
        <f t="shared" si="5"/>
        <v>0.99999999989999999</v>
      </c>
      <c r="BE19" s="36">
        <f t="shared" si="6"/>
        <v>6.0000000000000009</v>
      </c>
      <c r="BG19" s="60">
        <f t="shared" si="7"/>
        <v>6.9244766834386032E-2</v>
      </c>
      <c r="BH19" s="60">
        <f t="shared" si="0"/>
        <v>0.21172316553280135</v>
      </c>
      <c r="BI19" s="60">
        <f t="shared" si="1"/>
        <v>0.34236752988476982</v>
      </c>
      <c r="BJ19" s="60">
        <f t="shared" si="2"/>
        <v>0.26923030572073831</v>
      </c>
      <c r="BK19" s="60">
        <f t="shared" si="3"/>
        <v>0.10743423192730442</v>
      </c>
      <c r="BL19" s="57">
        <f t="shared" si="4"/>
        <v>0.99999999989999988</v>
      </c>
    </row>
    <row r="20" spans="1:64" x14ac:dyDescent="0.2">
      <c r="A20" s="2">
        <v>2014</v>
      </c>
      <c r="B20" s="95">
        <v>0.81642760869999997</v>
      </c>
      <c r="C20" s="148">
        <v>0.1643308752</v>
      </c>
      <c r="D20" s="148">
        <v>1.5494022600000001E-2</v>
      </c>
      <c r="E20" s="148">
        <v>0</v>
      </c>
      <c r="F20" s="148">
        <v>9.9714009999999991E-4</v>
      </c>
      <c r="G20" s="148">
        <v>2.3449228E-3</v>
      </c>
      <c r="H20" s="148">
        <v>0</v>
      </c>
      <c r="I20" s="148">
        <v>4.0543060000000001E-4</v>
      </c>
      <c r="J20" s="148">
        <v>0</v>
      </c>
      <c r="K20" s="99">
        <v>7.9843775199999995E-2</v>
      </c>
      <c r="L20" s="78">
        <v>0.25182530730000002</v>
      </c>
      <c r="M20" s="78">
        <v>0.36494067749999998</v>
      </c>
      <c r="N20" s="78">
        <v>0.18450367749999999</v>
      </c>
      <c r="O20" s="78">
        <v>0.1188865625</v>
      </c>
      <c r="P20" s="99">
        <v>6.0011999999999999E-4</v>
      </c>
      <c r="Q20" s="78">
        <v>3.4340201399999999E-2</v>
      </c>
      <c r="R20" s="78">
        <v>0.2829899313</v>
      </c>
      <c r="S20" s="78">
        <v>0.6193905448</v>
      </c>
      <c r="T20" s="78">
        <v>6.2679202500000003E-2</v>
      </c>
      <c r="U20" s="99">
        <v>7.0721360000000004E-4</v>
      </c>
      <c r="V20" s="78">
        <v>0.49363507779999999</v>
      </c>
      <c r="W20" s="78">
        <v>0.1463932107</v>
      </c>
      <c r="X20" s="78">
        <v>0.3132956153</v>
      </c>
      <c r="Y20" s="78">
        <v>4.5968882599999997E-2</v>
      </c>
      <c r="Z20" s="99">
        <v>0</v>
      </c>
      <c r="AA20" s="78">
        <v>0</v>
      </c>
      <c r="AB20" s="78">
        <v>0</v>
      </c>
      <c r="AC20" s="78">
        <v>0</v>
      </c>
      <c r="AD20" s="78">
        <v>0</v>
      </c>
      <c r="AE20" s="99">
        <v>0</v>
      </c>
      <c r="AF20" s="78">
        <v>0</v>
      </c>
      <c r="AG20" s="78">
        <v>0</v>
      </c>
      <c r="AH20" s="78">
        <v>0</v>
      </c>
      <c r="AI20" s="78">
        <v>1</v>
      </c>
      <c r="AJ20" s="99">
        <v>3.27102804E-2</v>
      </c>
      <c r="AK20" s="78">
        <v>5.1401869199999999E-2</v>
      </c>
      <c r="AL20" s="78">
        <v>0.91588785049999999</v>
      </c>
      <c r="AM20" s="78">
        <v>0</v>
      </c>
      <c r="AN20" s="78">
        <v>0</v>
      </c>
      <c r="AO20" s="99">
        <v>0</v>
      </c>
      <c r="AP20" s="78">
        <v>0</v>
      </c>
      <c r="AQ20" s="78">
        <v>0</v>
      </c>
      <c r="AR20" s="78">
        <v>0</v>
      </c>
      <c r="AS20" s="78">
        <v>0</v>
      </c>
      <c r="AT20" s="99">
        <v>1</v>
      </c>
      <c r="AU20" s="102">
        <v>0</v>
      </c>
      <c r="AV20" s="102">
        <v>0</v>
      </c>
      <c r="AW20" s="102">
        <v>0</v>
      </c>
      <c r="AX20" s="102">
        <v>0</v>
      </c>
      <c r="AY20" s="99">
        <v>0</v>
      </c>
      <c r="AZ20" s="78">
        <v>0</v>
      </c>
      <c r="BA20" s="78">
        <v>0</v>
      </c>
      <c r="BB20" s="78">
        <v>0</v>
      </c>
      <c r="BC20" s="78">
        <v>0</v>
      </c>
      <c r="BD20" s="36">
        <f t="shared" si="5"/>
        <v>0.99999999999999989</v>
      </c>
      <c r="BE20" s="36">
        <f t="shared" si="6"/>
        <v>6.0000000001</v>
      </c>
      <c r="BG20" s="60">
        <f t="shared" si="7"/>
        <v>6.5778371966747184E-2</v>
      </c>
      <c r="BH20" s="60">
        <f t="shared" si="0"/>
        <v>0.21900921526632361</v>
      </c>
      <c r="BI20" s="60">
        <f t="shared" si="1"/>
        <v>0.3488675337499525</v>
      </c>
      <c r="BJ20" s="60">
        <f t="shared" si="2"/>
        <v>0.25727309587920888</v>
      </c>
      <c r="BK20" s="60">
        <f t="shared" si="3"/>
        <v>0.10907178313800228</v>
      </c>
      <c r="BL20" s="57">
        <f t="shared" si="4"/>
        <v>1.0000000000002345</v>
      </c>
    </row>
    <row r="21" spans="1:64" x14ac:dyDescent="0.2">
      <c r="A21" s="2">
        <v>2015</v>
      </c>
      <c r="B21" s="95">
        <v>0.81750854340000001</v>
      </c>
      <c r="C21" s="148">
        <v>0.16025261499999999</v>
      </c>
      <c r="D21" s="148">
        <v>1.8686443800000001E-2</v>
      </c>
      <c r="E21" s="148">
        <v>0</v>
      </c>
      <c r="F21" s="148">
        <v>5.9206630000000003E-4</v>
      </c>
      <c r="G21" s="148">
        <v>2.3474910000000002E-3</v>
      </c>
      <c r="H21" s="148">
        <v>0</v>
      </c>
      <c r="I21" s="148">
        <v>6.1284060000000001E-4</v>
      </c>
      <c r="J21" s="148">
        <v>0</v>
      </c>
      <c r="K21" s="99">
        <v>7.6921122199999997E-2</v>
      </c>
      <c r="L21" s="78">
        <v>0.23232618420000001</v>
      </c>
      <c r="M21" s="78">
        <v>0.3780494003</v>
      </c>
      <c r="N21" s="78">
        <v>0.19305244969999999</v>
      </c>
      <c r="O21" s="78">
        <v>0.1196508437</v>
      </c>
      <c r="P21" s="99">
        <v>6.48172E-5</v>
      </c>
      <c r="Q21" s="78">
        <v>3.2603059400000002E-2</v>
      </c>
      <c r="R21" s="78">
        <v>0.23671247079999999</v>
      </c>
      <c r="S21" s="78">
        <v>0.65996888769999995</v>
      </c>
      <c r="T21" s="78">
        <v>7.0650764800000002E-2</v>
      </c>
      <c r="U21" s="99">
        <v>8.3379655000000007E-3</v>
      </c>
      <c r="V21" s="78">
        <v>0.4652584769</v>
      </c>
      <c r="W21" s="78">
        <v>0.17342968319999999</v>
      </c>
      <c r="X21" s="78">
        <v>0.30850472480000002</v>
      </c>
      <c r="Y21" s="78">
        <v>4.4469149499999999E-2</v>
      </c>
      <c r="Z21" s="99">
        <v>0</v>
      </c>
      <c r="AA21" s="78">
        <v>0</v>
      </c>
      <c r="AB21" s="78">
        <v>0</v>
      </c>
      <c r="AC21" s="78">
        <v>0</v>
      </c>
      <c r="AD21" s="78">
        <v>0</v>
      </c>
      <c r="AE21" s="99">
        <v>0</v>
      </c>
      <c r="AF21" s="78">
        <v>0</v>
      </c>
      <c r="AG21" s="78">
        <v>1.75438596E-2</v>
      </c>
      <c r="AH21" s="78">
        <v>0</v>
      </c>
      <c r="AI21" s="78">
        <v>0.98245614039999996</v>
      </c>
      <c r="AJ21" s="99">
        <v>0.14601769910000001</v>
      </c>
      <c r="AK21" s="78">
        <v>0.20353982300000001</v>
      </c>
      <c r="AL21" s="78">
        <v>0.6150442478</v>
      </c>
      <c r="AM21" s="78">
        <v>0</v>
      </c>
      <c r="AN21" s="78">
        <v>3.5398230099999997E-2</v>
      </c>
      <c r="AO21" s="99">
        <v>0</v>
      </c>
      <c r="AP21" s="78">
        <v>0</v>
      </c>
      <c r="AQ21" s="78">
        <v>0</v>
      </c>
      <c r="AR21" s="78">
        <v>0</v>
      </c>
      <c r="AS21" s="78">
        <v>0</v>
      </c>
      <c r="AT21" s="99">
        <v>0.98305084750000005</v>
      </c>
      <c r="AU21" s="102">
        <v>0</v>
      </c>
      <c r="AV21" s="102">
        <v>0</v>
      </c>
      <c r="AW21" s="102">
        <v>1.6949152499999998E-2</v>
      </c>
      <c r="AX21" s="102">
        <v>0</v>
      </c>
      <c r="AY21" s="99">
        <v>0</v>
      </c>
      <c r="AZ21" s="78">
        <v>0</v>
      </c>
      <c r="BA21" s="78">
        <v>0</v>
      </c>
      <c r="BB21" s="78">
        <v>0</v>
      </c>
      <c r="BC21" s="78">
        <v>0</v>
      </c>
      <c r="BD21" s="36">
        <f t="shared" si="5"/>
        <v>1.0000000001</v>
      </c>
      <c r="BE21" s="36">
        <f t="shared" si="6"/>
        <v>5.9999999999</v>
      </c>
      <c r="BG21" s="60">
        <f t="shared" si="7"/>
        <v>6.3995097321624839E-2</v>
      </c>
      <c r="BH21" s="60">
        <f t="shared" si="0"/>
        <v>0.20432520024857198</v>
      </c>
      <c r="BI21" s="60">
        <f t="shared" si="1"/>
        <v>0.35168738901402957</v>
      </c>
      <c r="BJ21" s="60">
        <f t="shared" si="2"/>
        <v>0.26935901035741233</v>
      </c>
      <c r="BK21" s="60">
        <f t="shared" si="3"/>
        <v>0.11063330322221815</v>
      </c>
      <c r="BL21" s="57">
        <f t="shared" si="4"/>
        <v>1.0000000001638569</v>
      </c>
    </row>
    <row r="22" spans="1:64" x14ac:dyDescent="0.2">
      <c r="A22" s="79">
        <v>2016</v>
      </c>
      <c r="B22" s="95">
        <v>0.80598191200000002</v>
      </c>
      <c r="C22" s="80">
        <v>0.16802022159999999</v>
      </c>
      <c r="D22" s="80">
        <v>2.2268782399999999E-2</v>
      </c>
      <c r="E22" s="80">
        <v>0</v>
      </c>
      <c r="F22" s="80">
        <v>0</v>
      </c>
      <c r="G22" s="80">
        <v>3.1812545999999999E-3</v>
      </c>
      <c r="H22" s="80">
        <v>0</v>
      </c>
      <c r="I22" s="80">
        <v>5.478293E-4</v>
      </c>
      <c r="J22" s="80">
        <v>0</v>
      </c>
      <c r="K22" s="96">
        <v>6.6050560499999994E-2</v>
      </c>
      <c r="L22" s="77">
        <v>0.24208204150000001</v>
      </c>
      <c r="M22" s="77">
        <v>0.39625566420000002</v>
      </c>
      <c r="N22" s="77">
        <v>0.1917004531</v>
      </c>
      <c r="O22" s="77">
        <v>0.1039112807</v>
      </c>
      <c r="P22" s="96">
        <v>5.7201699999999998E-5</v>
      </c>
      <c r="Q22" s="77">
        <v>1.76181215E-2</v>
      </c>
      <c r="R22" s="77">
        <v>0.22137055259999999</v>
      </c>
      <c r="S22" s="77">
        <v>0.67091865920000004</v>
      </c>
      <c r="T22" s="77">
        <v>9.0035464999999995E-2</v>
      </c>
      <c r="U22" s="96">
        <v>9.4950367000000008E-3</v>
      </c>
      <c r="V22" s="77">
        <v>0.3090202849</v>
      </c>
      <c r="W22" s="77">
        <v>0.38757013379999999</v>
      </c>
      <c r="X22" s="77">
        <v>0.24169184290000001</v>
      </c>
      <c r="Y22" s="77">
        <v>5.22227018E-2</v>
      </c>
      <c r="Z22" s="96">
        <v>0</v>
      </c>
      <c r="AA22" s="77">
        <v>0</v>
      </c>
      <c r="AB22" s="77">
        <v>0</v>
      </c>
      <c r="AC22" s="77">
        <v>0</v>
      </c>
      <c r="AD22" s="77">
        <v>0</v>
      </c>
      <c r="AE22" s="96">
        <v>0</v>
      </c>
      <c r="AF22" s="77">
        <v>0</v>
      </c>
      <c r="AG22" s="77">
        <v>0</v>
      </c>
      <c r="AH22" s="77">
        <v>0</v>
      </c>
      <c r="AI22" s="77">
        <v>0</v>
      </c>
      <c r="AJ22" s="96">
        <v>0.34138972810000001</v>
      </c>
      <c r="AK22" s="77">
        <v>9.3655589100000006E-2</v>
      </c>
      <c r="AL22" s="77">
        <v>0.55287009060000003</v>
      </c>
      <c r="AM22" s="77">
        <v>0</v>
      </c>
      <c r="AN22" s="77">
        <v>1.20845921E-2</v>
      </c>
      <c r="AO22" s="96">
        <v>0</v>
      </c>
      <c r="AP22" s="77">
        <v>0</v>
      </c>
      <c r="AQ22" s="77">
        <v>0</v>
      </c>
      <c r="AR22" s="77">
        <v>0</v>
      </c>
      <c r="AS22" s="77">
        <v>0</v>
      </c>
      <c r="AT22" s="96">
        <v>1</v>
      </c>
      <c r="AU22" s="77">
        <v>0</v>
      </c>
      <c r="AV22" s="77">
        <v>0</v>
      </c>
      <c r="AW22" s="77">
        <v>0</v>
      </c>
      <c r="AX22" s="77">
        <v>0</v>
      </c>
      <c r="AY22" s="96">
        <v>0</v>
      </c>
      <c r="AZ22" s="77">
        <v>0</v>
      </c>
      <c r="BA22" s="77">
        <v>0</v>
      </c>
      <c r="BB22" s="77">
        <v>0</v>
      </c>
      <c r="BC22" s="77">
        <v>0</v>
      </c>
      <c r="BD22" s="36">
        <f t="shared" si="5"/>
        <v>0.99999999989999988</v>
      </c>
      <c r="BE22" s="36">
        <f t="shared" si="6"/>
        <v>5</v>
      </c>
      <c r="BF22" s="40"/>
      <c r="BG22" s="60">
        <f t="shared" si="7"/>
        <v>5.5090487931834756E-2</v>
      </c>
      <c r="BH22" s="60">
        <f t="shared" si="0"/>
        <v>0.20525339510290327</v>
      </c>
      <c r="BI22" s="60">
        <f t="shared" si="1"/>
        <v>0.36695916266956718</v>
      </c>
      <c r="BJ22" s="60">
        <f t="shared" si="2"/>
        <v>0.27261718257255829</v>
      </c>
      <c r="BK22" s="60">
        <f t="shared" si="3"/>
        <v>0.10007977162504529</v>
      </c>
      <c r="BL22" s="57">
        <f t="shared" si="4"/>
        <v>0.9999999999019088</v>
      </c>
    </row>
    <row r="23" spans="1:64" x14ac:dyDescent="0.2">
      <c r="A23" s="79">
        <v>2017</v>
      </c>
      <c r="B23" s="95">
        <v>0.80902220589999996</v>
      </c>
      <c r="C23" s="80">
        <v>0.15112912049999999</v>
      </c>
      <c r="D23" s="80">
        <v>3.07852295E-2</v>
      </c>
      <c r="E23" s="80">
        <v>0</v>
      </c>
      <c r="F23" s="80">
        <v>1.7929699999999999E-5</v>
      </c>
      <c r="G23" s="80">
        <v>3.8907365999999999E-3</v>
      </c>
      <c r="H23" s="80">
        <v>0</v>
      </c>
      <c r="I23" s="80">
        <v>5.1547778000000004E-3</v>
      </c>
      <c r="J23" s="80">
        <v>0</v>
      </c>
      <c r="K23" s="96">
        <v>8.6232879700000001E-2</v>
      </c>
      <c r="L23" s="77">
        <v>0.24237622449999999</v>
      </c>
      <c r="M23" s="77">
        <v>0.3898209299</v>
      </c>
      <c r="N23" s="77">
        <v>0.18925357919999999</v>
      </c>
      <c r="O23" s="77">
        <v>9.2316386700000003E-2</v>
      </c>
      <c r="P23" s="96">
        <v>5.9318999999999999E-5</v>
      </c>
      <c r="Q23" s="77">
        <v>8.9571717000000006E-3</v>
      </c>
      <c r="R23" s="77">
        <v>0.24166567799999999</v>
      </c>
      <c r="S23" s="77">
        <v>0.64954324360000004</v>
      </c>
      <c r="T23" s="77">
        <v>9.97745877E-2</v>
      </c>
      <c r="U23" s="96">
        <v>2.2131624900000001E-2</v>
      </c>
      <c r="V23" s="77">
        <v>0.22684915550000001</v>
      </c>
      <c r="W23" s="77">
        <v>0.51223063479999997</v>
      </c>
      <c r="X23" s="77">
        <v>0.20675596969999999</v>
      </c>
      <c r="Y23" s="77">
        <v>3.2032615E-2</v>
      </c>
      <c r="Z23" s="96">
        <v>0</v>
      </c>
      <c r="AA23" s="77">
        <v>0</v>
      </c>
      <c r="AB23" s="77">
        <v>0</v>
      </c>
      <c r="AC23" s="77">
        <v>0</v>
      </c>
      <c r="AD23" s="77">
        <v>0</v>
      </c>
      <c r="AE23" s="96">
        <v>0</v>
      </c>
      <c r="AF23" s="77">
        <v>1</v>
      </c>
      <c r="AG23" s="77">
        <v>0</v>
      </c>
      <c r="AH23" s="77">
        <v>0</v>
      </c>
      <c r="AI23" s="77">
        <v>0</v>
      </c>
      <c r="AJ23" s="96">
        <v>0.45852534560000002</v>
      </c>
      <c r="AK23" s="77">
        <v>3.68663594E-2</v>
      </c>
      <c r="AL23" s="77">
        <v>0.49539170510000002</v>
      </c>
      <c r="AM23" s="77">
        <v>6.9124423999999997E-3</v>
      </c>
      <c r="AN23" s="77">
        <v>2.3041475E-3</v>
      </c>
      <c r="AO23" s="96">
        <v>0</v>
      </c>
      <c r="AP23" s="77">
        <v>0</v>
      </c>
      <c r="AQ23" s="77">
        <v>0</v>
      </c>
      <c r="AR23" s="77">
        <v>0</v>
      </c>
      <c r="AS23" s="77">
        <v>0</v>
      </c>
      <c r="AT23" s="96">
        <v>1</v>
      </c>
      <c r="AU23" s="77">
        <v>0</v>
      </c>
      <c r="AV23" s="77">
        <v>0</v>
      </c>
      <c r="AW23" s="77">
        <v>0</v>
      </c>
      <c r="AX23" s="77">
        <v>0</v>
      </c>
      <c r="AY23" s="96">
        <v>0</v>
      </c>
      <c r="AZ23" s="77">
        <v>0</v>
      </c>
      <c r="BA23" s="77">
        <v>0</v>
      </c>
      <c r="BB23" s="77">
        <v>0</v>
      </c>
      <c r="BC23" s="77">
        <v>0</v>
      </c>
      <c r="BD23" s="36">
        <f t="shared" si="5"/>
        <v>0.99999999999999989</v>
      </c>
      <c r="BE23" s="36">
        <f t="shared" si="6"/>
        <v>5.9999999999000009</v>
      </c>
      <c r="BF23" s="40"/>
      <c r="BG23" s="60">
        <f t="shared" si="7"/>
        <v>7.7393385680210244E-2</v>
      </c>
      <c r="BH23" s="60">
        <f t="shared" si="0"/>
        <v>0.2045864075916671</v>
      </c>
      <c r="BI23" s="60">
        <f t="shared" si="1"/>
        <v>0.36959308627248111</v>
      </c>
      <c r="BJ23" s="60">
        <f t="shared" si="2"/>
        <v>0.25766717172119025</v>
      </c>
      <c r="BK23" s="60">
        <f t="shared" si="3"/>
        <v>9.0759948731372733E-2</v>
      </c>
      <c r="BL23" s="57">
        <f t="shared" si="4"/>
        <v>0.99999999999692146</v>
      </c>
    </row>
    <row r="24" spans="1:64" x14ac:dyDescent="0.2">
      <c r="A24" s="12">
        <v>2018</v>
      </c>
      <c r="B24" s="182">
        <f>1-SUM(C24:J24)</f>
        <v>0.79303438215649658</v>
      </c>
      <c r="C24" s="66">
        <v>0.16232813151017009</v>
      </c>
      <c r="D24" s="66">
        <f>D23+(D$26-D$23)/3</f>
        <v>3.0523486333333332E-2</v>
      </c>
      <c r="E24" s="66">
        <f>E23+(E$26-E$22)*0.25</f>
        <v>0</v>
      </c>
      <c r="F24" s="66">
        <v>0</v>
      </c>
      <c r="G24" s="183">
        <v>4.8890000000000001E-3</v>
      </c>
      <c r="H24" s="183">
        <v>0</v>
      </c>
      <c r="I24" s="183">
        <v>9.2250000000000006E-3</v>
      </c>
      <c r="J24" s="66">
        <v>0</v>
      </c>
      <c r="K24" s="108">
        <f>K23+(K$26-K$23)/3</f>
        <v>8.415525313333333E-2</v>
      </c>
      <c r="L24" s="109">
        <f t="shared" ref="L24:O25" si="8">L23+(L$26-L$23)/3</f>
        <v>0.24491748299999999</v>
      </c>
      <c r="M24" s="109">
        <f t="shared" si="8"/>
        <v>0.37654728659999998</v>
      </c>
      <c r="N24" s="109">
        <f t="shared" si="8"/>
        <v>0.19283571946666667</v>
      </c>
      <c r="O24" s="109">
        <f t="shared" si="8"/>
        <v>0.10154425780000004</v>
      </c>
      <c r="P24" s="108">
        <f>P23+(P$36-P$23)/13</f>
        <v>5.4756000000000002E-5</v>
      </c>
      <c r="Q24" s="109">
        <f t="shared" ref="Q24:T24" si="9">Q23+(Q$36-Q$23)/13</f>
        <v>1.5960466184615385E-2</v>
      </c>
      <c r="R24" s="109">
        <f t="shared" si="9"/>
        <v>0.25769139507692307</v>
      </c>
      <c r="S24" s="109">
        <f t="shared" si="9"/>
        <v>0.63034760947692314</v>
      </c>
      <c r="T24" s="109">
        <f t="shared" si="9"/>
        <v>9.5945773261538456E-2</v>
      </c>
      <c r="U24" s="108">
        <f>U23+(U$26-U$23)/3</f>
        <v>2.8087749933333333E-2</v>
      </c>
      <c r="V24" s="109">
        <f t="shared" ref="V24:Y25" si="10">V23+(V$26-V$23)/3</f>
        <v>0.25123277033333336</v>
      </c>
      <c r="W24" s="109">
        <f t="shared" si="10"/>
        <v>0.45815375653333329</v>
      </c>
      <c r="X24" s="109">
        <f t="shared" si="10"/>
        <v>0.22117064646666665</v>
      </c>
      <c r="Y24" s="109">
        <f t="shared" si="10"/>
        <v>4.1355076666666685E-2</v>
      </c>
      <c r="Z24" s="108">
        <f t="shared" ref="Z24:Z46" si="11">P24</f>
        <v>5.4756000000000002E-5</v>
      </c>
      <c r="AA24" s="109">
        <f t="shared" ref="AA24:AA46" si="12">Q24</f>
        <v>1.5960466184615385E-2</v>
      </c>
      <c r="AB24" s="109">
        <f t="shared" ref="AB24:AB46" si="13">R24</f>
        <v>0.25769139507692307</v>
      </c>
      <c r="AC24" s="109">
        <f t="shared" ref="AC24:AC46" si="14">S24</f>
        <v>0.63034760947692314</v>
      </c>
      <c r="AD24" s="109">
        <f t="shared" ref="AD24:AD46" si="15">T24</f>
        <v>9.5945773261538456E-2</v>
      </c>
      <c r="AE24" s="108">
        <v>0</v>
      </c>
      <c r="AF24" s="109">
        <v>0</v>
      </c>
      <c r="AG24" s="109">
        <v>0</v>
      </c>
      <c r="AH24" s="109">
        <v>0</v>
      </c>
      <c r="AI24" s="109">
        <v>1</v>
      </c>
      <c r="AJ24" s="108">
        <f>AJ23+(AJ$26-AJ$23)/3</f>
        <v>0.45568356373333335</v>
      </c>
      <c r="AK24" s="109">
        <f t="shared" ref="AK24:AM25" si="16">AK23+(AK$26-AK$23)/3</f>
        <v>5.7910906266666673E-2</v>
      </c>
      <c r="AL24" s="109">
        <f t="shared" si="16"/>
        <v>0.46359447006666671</v>
      </c>
      <c r="AM24" s="109">
        <f t="shared" si="16"/>
        <v>2.1274961600000003E-2</v>
      </c>
      <c r="AN24" s="109">
        <f t="shared" ref="AN24:AN25" si="17">1-SUM(AJ24:AM24)</f>
        <v>1.5360983333333467E-3</v>
      </c>
      <c r="AO24" s="119">
        <v>0.1</v>
      </c>
      <c r="AP24" s="120">
        <v>0.3</v>
      </c>
      <c r="AQ24" s="120">
        <v>0.5</v>
      </c>
      <c r="AR24" s="120">
        <v>0.1</v>
      </c>
      <c r="AS24" s="109">
        <f t="shared" ref="AS24:AS25" si="18">1-SUM(AO24:AR24)</f>
        <v>0</v>
      </c>
      <c r="AT24" s="108">
        <f>AT23+(AT$26-AT$23)/3</f>
        <v>0.8666666666666667</v>
      </c>
      <c r="AU24" s="109">
        <f t="shared" ref="AU24:AW24" si="19">AU23+(AU$26-AU$23)/3</f>
        <v>6.6666666666666666E-2</v>
      </c>
      <c r="AV24" s="109">
        <f t="shared" si="19"/>
        <v>4.9999999999999996E-2</v>
      </c>
      <c r="AW24" s="109">
        <f t="shared" si="19"/>
        <v>1.6666666666666666E-2</v>
      </c>
      <c r="AX24" s="109">
        <f t="shared" ref="AX24:AX25" si="20">1-SUM(AT24:AW24)</f>
        <v>0</v>
      </c>
      <c r="AY24" s="108">
        <v>0</v>
      </c>
      <c r="AZ24" s="109">
        <v>0</v>
      </c>
      <c r="BA24" s="109">
        <v>0</v>
      </c>
      <c r="BB24" s="121">
        <v>0.5</v>
      </c>
      <c r="BC24" s="121">
        <v>0.5</v>
      </c>
      <c r="BD24" s="110">
        <f t="shared" si="5"/>
        <v>1</v>
      </c>
      <c r="BE24" s="110">
        <f t="shared" si="6"/>
        <v>8.9999999999333316</v>
      </c>
      <c r="BF24" s="40"/>
      <c r="BG24" s="60">
        <f t="shared" si="7"/>
        <v>7.7827070607301999E-2</v>
      </c>
      <c r="BH24" s="60">
        <f t="shared" si="0"/>
        <v>0.20538544391650185</v>
      </c>
      <c r="BI24" s="60">
        <f t="shared" si="1"/>
        <v>0.3571577207408887</v>
      </c>
      <c r="BJ24" s="60">
        <f t="shared" si="2"/>
        <v>0.26225716778526503</v>
      </c>
      <c r="BK24" s="60">
        <f t="shared" si="3"/>
        <v>9.7372596948007636E-2</v>
      </c>
      <c r="BL24" s="57">
        <f t="shared" si="4"/>
        <v>0.99999999999796507</v>
      </c>
    </row>
    <row r="25" spans="1:64" x14ac:dyDescent="0.2">
      <c r="A25" s="12">
        <v>2019</v>
      </c>
      <c r="B25" s="182">
        <f>1-SUM(C25:J25)</f>
        <v>0.80284792378526637</v>
      </c>
      <c r="C25" s="66">
        <v>0.14872142682001196</v>
      </c>
      <c r="D25" s="66">
        <f>D24+(D$26-D$23)/3</f>
        <v>3.0261743166666664E-2</v>
      </c>
      <c r="E25" s="66">
        <f>E24+(E$26-E$22)*0.25</f>
        <v>0</v>
      </c>
      <c r="F25" s="66">
        <v>0</v>
      </c>
      <c r="G25" s="183">
        <v>6.0689062280549376E-3</v>
      </c>
      <c r="H25" s="183">
        <v>0</v>
      </c>
      <c r="I25" s="183">
        <v>1.21E-2</v>
      </c>
      <c r="J25" s="66">
        <v>0</v>
      </c>
      <c r="K25" s="108">
        <f>K24+(K$26-K$23)/3</f>
        <v>8.2077626566666659E-2</v>
      </c>
      <c r="L25" s="109">
        <f t="shared" si="8"/>
        <v>0.2474587415</v>
      </c>
      <c r="M25" s="109">
        <f t="shared" si="8"/>
        <v>0.36327364329999995</v>
      </c>
      <c r="N25" s="109">
        <f t="shared" si="8"/>
        <v>0.19641785973333334</v>
      </c>
      <c r="O25" s="109">
        <f t="shared" si="8"/>
        <v>0.11077212890000007</v>
      </c>
      <c r="P25" s="108">
        <f>P24+(P$36-P$23)/13</f>
        <v>5.0192999999999999E-5</v>
      </c>
      <c r="Q25" s="109">
        <f t="shared" ref="Q25" si="21">Q24+(Q$36-Q$23)/13</f>
        <v>2.2963760669230768E-2</v>
      </c>
      <c r="R25" s="109">
        <f t="shared" ref="R25" si="22">R24+(R$36-R$23)/13</f>
        <v>0.27371711215384614</v>
      </c>
      <c r="S25" s="109">
        <f t="shared" ref="S25" si="23">S24+(S$36-S$23)/13</f>
        <v>0.61115197535384624</v>
      </c>
      <c r="T25" s="109">
        <f t="shared" ref="T25" si="24">T24+(T$36-T$23)/13</f>
        <v>9.2116958823076911E-2</v>
      </c>
      <c r="U25" s="108">
        <f>U24+(U$26-U$23)/3</f>
        <v>3.4043874966666665E-2</v>
      </c>
      <c r="V25" s="109">
        <f t="shared" si="10"/>
        <v>0.2756163851666667</v>
      </c>
      <c r="W25" s="109">
        <f t="shared" si="10"/>
        <v>0.40407687826666661</v>
      </c>
      <c r="X25" s="109">
        <f t="shared" si="10"/>
        <v>0.23558532323333331</v>
      </c>
      <c r="Y25" s="109">
        <f t="shared" si="10"/>
        <v>5.0677538333333369E-2</v>
      </c>
      <c r="Z25" s="108">
        <f t="shared" si="11"/>
        <v>5.0192999999999999E-5</v>
      </c>
      <c r="AA25" s="109">
        <f t="shared" si="12"/>
        <v>2.2963760669230768E-2</v>
      </c>
      <c r="AB25" s="109">
        <f t="shared" si="13"/>
        <v>0.27371711215384614</v>
      </c>
      <c r="AC25" s="109">
        <f t="shared" si="14"/>
        <v>0.61115197535384624</v>
      </c>
      <c r="AD25" s="109">
        <f t="shared" si="15"/>
        <v>9.2116958823076911E-2</v>
      </c>
      <c r="AE25" s="108">
        <v>0</v>
      </c>
      <c r="AF25" s="109">
        <v>0</v>
      </c>
      <c r="AG25" s="109">
        <v>0</v>
      </c>
      <c r="AH25" s="109">
        <v>0</v>
      </c>
      <c r="AI25" s="109">
        <v>1</v>
      </c>
      <c r="AJ25" s="108">
        <f>AJ24+(AJ$26-AJ$23)/3</f>
        <v>0.45284178186666668</v>
      </c>
      <c r="AK25" s="109">
        <f t="shared" si="16"/>
        <v>7.8955453133333339E-2</v>
      </c>
      <c r="AL25" s="109">
        <f t="shared" si="16"/>
        <v>0.43179723503333339</v>
      </c>
      <c r="AM25" s="109">
        <f t="shared" si="16"/>
        <v>3.5637480800000003E-2</v>
      </c>
      <c r="AN25" s="109">
        <f t="shared" si="17"/>
        <v>7.6804916666661782E-4</v>
      </c>
      <c r="AO25" s="119">
        <v>0.1</v>
      </c>
      <c r="AP25" s="120">
        <v>0.3</v>
      </c>
      <c r="AQ25" s="120">
        <v>0.5</v>
      </c>
      <c r="AR25" s="120">
        <v>0.1</v>
      </c>
      <c r="AS25" s="109">
        <f t="shared" si="18"/>
        <v>0</v>
      </c>
      <c r="AT25" s="108">
        <f t="shared" ref="AT25:AW25" si="25">AT24+(AT$26-AT$22)/4</f>
        <v>0.76666666666666672</v>
      </c>
      <c r="AU25" s="109">
        <f t="shared" si="25"/>
        <v>0.11666666666666667</v>
      </c>
      <c r="AV25" s="109">
        <f t="shared" si="25"/>
        <v>8.7499999999999994E-2</v>
      </c>
      <c r="AW25" s="109">
        <f t="shared" si="25"/>
        <v>2.9166666666666667E-2</v>
      </c>
      <c r="AX25" s="109">
        <f t="shared" si="20"/>
        <v>0</v>
      </c>
      <c r="AY25" s="108">
        <v>0</v>
      </c>
      <c r="AZ25" s="109">
        <v>0</v>
      </c>
      <c r="BA25" s="109">
        <v>0</v>
      </c>
      <c r="BB25" s="121">
        <v>0.5</v>
      </c>
      <c r="BC25" s="121">
        <v>0.5</v>
      </c>
      <c r="BD25" s="110">
        <f t="shared" si="5"/>
        <v>0.99999999999999989</v>
      </c>
      <c r="BE25" s="110">
        <f t="shared" si="6"/>
        <v>8.9999999999666649</v>
      </c>
      <c r="BF25" s="40"/>
      <c r="BG25" s="60">
        <f t="shared" si="7"/>
        <v>7.8958464830447286E-2</v>
      </c>
      <c r="BH25" s="60">
        <f t="shared" si="0"/>
        <v>0.2123184122560364</v>
      </c>
      <c r="BI25" s="60">
        <f t="shared" si="1"/>
        <v>0.34826844739253265</v>
      </c>
      <c r="BJ25" s="60">
        <f t="shared" si="2"/>
        <v>0.25628348440111443</v>
      </c>
      <c r="BK25" s="60">
        <f t="shared" si="3"/>
        <v>0.1041711911188605</v>
      </c>
      <c r="BL25" s="57">
        <f t="shared" si="4"/>
        <v>0.99999999999899125</v>
      </c>
    </row>
    <row r="26" spans="1:64" s="54" customFormat="1" x14ac:dyDescent="0.2">
      <c r="A26" s="51">
        <v>2020</v>
      </c>
      <c r="B26" s="101">
        <f t="shared" ref="B26:B31" si="26">1-SUM(C26:J26)</f>
        <v>0.80978766429747639</v>
      </c>
      <c r="C26" s="65">
        <v>0.13614801029748219</v>
      </c>
      <c r="D26" s="65">
        <v>0.03</v>
      </c>
      <c r="E26" s="65">
        <v>0</v>
      </c>
      <c r="F26" s="65">
        <v>0</v>
      </c>
      <c r="G26" s="184">
        <v>7.8643254050414398E-3</v>
      </c>
      <c r="H26" s="184">
        <v>0</v>
      </c>
      <c r="I26" s="184">
        <v>1.6199999999999999E-2</v>
      </c>
      <c r="J26" s="65">
        <v>0</v>
      </c>
      <c r="K26" s="103">
        <v>0.08</v>
      </c>
      <c r="L26" s="105">
        <v>0.25</v>
      </c>
      <c r="M26" s="105">
        <v>0.35</v>
      </c>
      <c r="N26" s="105">
        <v>0.2</v>
      </c>
      <c r="O26" s="105">
        <f t="shared" ref="O26:O45" si="27">1-SUM(K26:N26)</f>
        <v>0.12000000000000011</v>
      </c>
      <c r="P26" s="103">
        <f t="shared" ref="P26:P35" si="28">P25+(P$36-P$23)/13</f>
        <v>4.5629999999999995E-5</v>
      </c>
      <c r="Q26" s="105">
        <f t="shared" ref="Q26:Q35" si="29">Q25+(Q$36-Q$23)/13</f>
        <v>2.996705515384615E-2</v>
      </c>
      <c r="R26" s="105">
        <f t="shared" ref="R26:R35" si="30">R25+(R$36-R$23)/13</f>
        <v>0.28974282923076922</v>
      </c>
      <c r="S26" s="105">
        <f t="shared" ref="S26:S35" si="31">S25+(S$36-S$23)/13</f>
        <v>0.59195634123076935</v>
      </c>
      <c r="T26" s="105">
        <f t="shared" ref="T26:T35" si="32">T25+(T$36-T$23)/13</f>
        <v>8.8288144384615366E-2</v>
      </c>
      <c r="U26" s="103">
        <v>0.04</v>
      </c>
      <c r="V26" s="105">
        <v>0.3</v>
      </c>
      <c r="W26" s="105">
        <v>0.35</v>
      </c>
      <c r="X26" s="105">
        <v>0.25</v>
      </c>
      <c r="Y26" s="105">
        <f t="shared" ref="Y26:Y45" si="33">1-SUM(U26:X26)</f>
        <v>6.0000000000000053E-2</v>
      </c>
      <c r="Z26" s="103">
        <f t="shared" si="11"/>
        <v>4.5629999999999995E-5</v>
      </c>
      <c r="AA26" s="105">
        <f t="shared" si="12"/>
        <v>2.996705515384615E-2</v>
      </c>
      <c r="AB26" s="105">
        <f t="shared" si="13"/>
        <v>0.28974282923076922</v>
      </c>
      <c r="AC26" s="105">
        <f t="shared" si="14"/>
        <v>0.59195634123076935</v>
      </c>
      <c r="AD26" s="105">
        <f t="shared" si="15"/>
        <v>8.8288144384615366E-2</v>
      </c>
      <c r="AE26" s="103">
        <v>0</v>
      </c>
      <c r="AF26" s="105">
        <v>0</v>
      </c>
      <c r="AG26" s="105">
        <v>0</v>
      </c>
      <c r="AH26" s="105">
        <v>0</v>
      </c>
      <c r="AI26" s="105">
        <v>1</v>
      </c>
      <c r="AJ26" s="117">
        <v>0.45</v>
      </c>
      <c r="AK26" s="118">
        <v>0.1</v>
      </c>
      <c r="AL26" s="118">
        <v>0.4</v>
      </c>
      <c r="AM26" s="118">
        <v>0.05</v>
      </c>
      <c r="AN26" s="118">
        <v>0</v>
      </c>
      <c r="AO26" s="103">
        <v>0.1</v>
      </c>
      <c r="AP26" s="105">
        <v>0.3</v>
      </c>
      <c r="AQ26" s="105">
        <v>0.5</v>
      </c>
      <c r="AR26" s="105">
        <v>0.1</v>
      </c>
      <c r="AS26" s="105">
        <v>0</v>
      </c>
      <c r="AT26" s="117">
        <v>0.6</v>
      </c>
      <c r="AU26" s="118">
        <v>0.2</v>
      </c>
      <c r="AV26" s="118">
        <v>0.15</v>
      </c>
      <c r="AW26" s="118">
        <v>0.05</v>
      </c>
      <c r="AX26" s="118">
        <f t="shared" ref="AX26:AX45" si="34">1-SUM(AT26:AW26)</f>
        <v>0</v>
      </c>
      <c r="AY26" s="103">
        <v>0</v>
      </c>
      <c r="AZ26" s="105">
        <v>0</v>
      </c>
      <c r="BA26" s="105">
        <v>0</v>
      </c>
      <c r="BB26" s="118">
        <v>0.5</v>
      </c>
      <c r="BC26" s="118">
        <v>0.5</v>
      </c>
      <c r="BD26" s="113">
        <f t="shared" si="5"/>
        <v>1</v>
      </c>
      <c r="BE26" s="113">
        <f t="shared" si="6"/>
        <v>9</v>
      </c>
      <c r="BF26" s="53"/>
      <c r="BG26" s="61">
        <f t="shared" si="7"/>
        <v>7.9248172009776657E-2</v>
      </c>
      <c r="BH26" s="61">
        <f t="shared" si="0"/>
        <v>0.2195533035485443</v>
      </c>
      <c r="BI26" s="61">
        <f t="shared" si="1"/>
        <v>0.33894932236386566</v>
      </c>
      <c r="BJ26" s="61">
        <f t="shared" si="2"/>
        <v>0.25125442717129404</v>
      </c>
      <c r="BK26" s="61">
        <f t="shared" si="3"/>
        <v>0.11099477490651946</v>
      </c>
      <c r="BL26" s="62">
        <f t="shared" si="4"/>
        <v>1</v>
      </c>
    </row>
    <row r="27" spans="1:64" x14ac:dyDescent="0.2">
      <c r="A27" s="12">
        <v>2021</v>
      </c>
      <c r="B27" s="182">
        <f t="shared" si="26"/>
        <v>0.81084966672697512</v>
      </c>
      <c r="C27" s="66">
        <v>0.13041481006438702</v>
      </c>
      <c r="D27" s="66">
        <f t="shared" ref="D27:F30" si="35">D26+(D$31-D$26)*0.2</f>
        <v>2.8000000000000001E-2</v>
      </c>
      <c r="E27" s="66">
        <f t="shared" si="35"/>
        <v>0</v>
      </c>
      <c r="F27" s="66">
        <f t="shared" si="35"/>
        <v>0</v>
      </c>
      <c r="G27" s="183">
        <v>8.8824253895384703E-3</v>
      </c>
      <c r="H27" s="183">
        <v>0</v>
      </c>
      <c r="I27" s="183">
        <v>2.185309781909938E-2</v>
      </c>
      <c r="J27" s="66">
        <v>0</v>
      </c>
      <c r="K27" s="108">
        <f>K26+(K$31-K$26)/5</f>
        <v>0.08</v>
      </c>
      <c r="L27" s="109">
        <f t="shared" ref="L27:L30" si="36">L26+(L$31-L$26)/5</f>
        <v>0.24</v>
      </c>
      <c r="M27" s="109">
        <f t="shared" ref="M27:M30" si="37">M26+(M$31-M$26)/5</f>
        <v>0.33999999999999997</v>
      </c>
      <c r="N27" s="109">
        <f t="shared" ref="N27:N30" si="38">N26+(N$31-N$26)/5</f>
        <v>0.21000000000000002</v>
      </c>
      <c r="O27" s="109">
        <f t="shared" si="27"/>
        <v>0.13000000000000012</v>
      </c>
      <c r="P27" s="108">
        <f t="shared" si="28"/>
        <v>4.1066999999999992E-5</v>
      </c>
      <c r="Q27" s="109">
        <f t="shared" si="29"/>
        <v>3.6970349638461533E-2</v>
      </c>
      <c r="R27" s="109">
        <f t="shared" si="30"/>
        <v>0.30576854630769229</v>
      </c>
      <c r="S27" s="109">
        <f t="shared" si="31"/>
        <v>0.57276070710769245</v>
      </c>
      <c r="T27" s="109">
        <f t="shared" si="32"/>
        <v>8.4459329946153822E-2</v>
      </c>
      <c r="U27" s="108">
        <f>U26+(U$31-U$26)/5</f>
        <v>0.04</v>
      </c>
      <c r="V27" s="109">
        <f t="shared" ref="V27:X30" si="39">V26+(V$31-V$26)/5</f>
        <v>0.3</v>
      </c>
      <c r="W27" s="109">
        <f t="shared" si="39"/>
        <v>0.35</v>
      </c>
      <c r="X27" s="109">
        <f t="shared" si="39"/>
        <v>0.26</v>
      </c>
      <c r="Y27" s="109">
        <f t="shared" si="33"/>
        <v>5.0000000000000044E-2</v>
      </c>
      <c r="Z27" s="108">
        <f t="shared" si="11"/>
        <v>4.1066999999999992E-5</v>
      </c>
      <c r="AA27" s="109">
        <f t="shared" si="12"/>
        <v>3.6970349638461533E-2</v>
      </c>
      <c r="AB27" s="109">
        <f t="shared" si="13"/>
        <v>0.30576854630769229</v>
      </c>
      <c r="AC27" s="109">
        <f t="shared" si="14"/>
        <v>0.57276070710769245</v>
      </c>
      <c r="AD27" s="109">
        <f t="shared" si="15"/>
        <v>8.4459329946153822E-2</v>
      </c>
      <c r="AE27" s="108">
        <v>0</v>
      </c>
      <c r="AF27" s="109">
        <v>0</v>
      </c>
      <c r="AG27" s="109">
        <v>0</v>
      </c>
      <c r="AH27" s="109">
        <v>0</v>
      </c>
      <c r="AI27" s="109">
        <v>1</v>
      </c>
      <c r="AJ27" s="108">
        <f>AJ26+(AJ$31-AJ$26)/5</f>
        <v>0.44</v>
      </c>
      <c r="AK27" s="109">
        <f t="shared" ref="AK27:AK30" si="40">AK26+(AK$31-AK$26)/5</f>
        <v>0.12000000000000001</v>
      </c>
      <c r="AL27" s="109">
        <f t="shared" ref="AL27:AL30" si="41">AL26+(AL$31-AL$26)/5</f>
        <v>0.39</v>
      </c>
      <c r="AM27" s="109">
        <f t="shared" ref="AM27:AM30" si="42">AM26+(AM$31-AM$26)/5</f>
        <v>0.05</v>
      </c>
      <c r="AN27" s="109">
        <f t="shared" ref="AN27:AN30" si="43">1-SUM(AJ27:AM27)</f>
        <v>0</v>
      </c>
      <c r="AO27" s="108">
        <f>AO26+(AO$31-AO$26)/5</f>
        <v>0.11</v>
      </c>
      <c r="AP27" s="109">
        <f t="shared" ref="AP27:AP30" si="44">AP26+(AP$31-AP$26)/5</f>
        <v>0.3</v>
      </c>
      <c r="AQ27" s="109">
        <f t="shared" ref="AQ27:AQ30" si="45">AQ26+(AQ$31-AQ$26)/5</f>
        <v>0.5</v>
      </c>
      <c r="AR27" s="109">
        <f t="shared" ref="AR27:AR30" si="46">AR26+(AR$31-AR$26)/5</f>
        <v>9.0000000000000011E-2</v>
      </c>
      <c r="AS27" s="109">
        <f>1-SUM(AO27:AR27)</f>
        <v>0</v>
      </c>
      <c r="AT27" s="108">
        <f>AT26+(AT$31-AT$26)/5</f>
        <v>0.52</v>
      </c>
      <c r="AU27" s="109">
        <f t="shared" ref="AU27:AU30" si="47">AU26+(AU$31-AU$26)/5</f>
        <v>0.22</v>
      </c>
      <c r="AV27" s="109">
        <f t="shared" ref="AV27:AV30" si="48">AV26+(AV$31-AV$26)/5</f>
        <v>0.2</v>
      </c>
      <c r="AW27" s="109">
        <f t="shared" ref="AW27:AW30" si="49">AW26+(AW$31-AW$26)/5</f>
        <v>6.0000000000000005E-2</v>
      </c>
      <c r="AX27" s="109">
        <f t="shared" si="34"/>
        <v>0</v>
      </c>
      <c r="AY27" s="108">
        <v>0</v>
      </c>
      <c r="AZ27" s="109">
        <v>0</v>
      </c>
      <c r="BA27" s="109">
        <v>0</v>
      </c>
      <c r="BB27" s="121">
        <v>0.5</v>
      </c>
      <c r="BC27" s="121">
        <v>0.5</v>
      </c>
      <c r="BD27" s="110">
        <f t="shared" si="5"/>
        <v>1</v>
      </c>
      <c r="BE27" s="110">
        <f t="shared" si="6"/>
        <v>9.0000000000000018</v>
      </c>
      <c r="BF27" s="40"/>
      <c r="BG27" s="60">
        <f t="shared" si="7"/>
        <v>8.1265207120491539E-2</v>
      </c>
      <c r="BH27" s="60">
        <f t="shared" si="0"/>
        <v>0.21369897370753443</v>
      </c>
      <c r="BI27" s="60">
        <f t="shared" si="1"/>
        <v>0.33320039904329279</v>
      </c>
      <c r="BJ27" s="60">
        <f t="shared" si="2"/>
        <v>0.25401021598108137</v>
      </c>
      <c r="BK27" s="60">
        <f t="shared" si="3"/>
        <v>0.11782520414759989</v>
      </c>
      <c r="BL27" s="57">
        <f t="shared" si="4"/>
        <v>1</v>
      </c>
    </row>
    <row r="28" spans="1:64" x14ac:dyDescent="0.2">
      <c r="A28" s="12">
        <v>2022</v>
      </c>
      <c r="B28" s="182">
        <f t="shared" si="26"/>
        <v>0.79478084518042258</v>
      </c>
      <c r="C28" s="66">
        <v>0.12475394511627429</v>
      </c>
      <c r="D28" s="66">
        <f t="shared" si="35"/>
        <v>2.6000000000000002E-2</v>
      </c>
      <c r="E28" s="66">
        <f t="shared" si="35"/>
        <v>0</v>
      </c>
      <c r="F28" s="66">
        <f t="shared" si="35"/>
        <v>0</v>
      </c>
      <c r="G28" s="183">
        <v>1.3656511283094919E-2</v>
      </c>
      <c r="H28" s="183">
        <v>0</v>
      </c>
      <c r="I28" s="183">
        <v>4.0808698420208192E-2</v>
      </c>
      <c r="J28" s="66">
        <v>0</v>
      </c>
      <c r="K28" s="108">
        <f t="shared" ref="K28:K30" si="50">K27+(K$31-K$26)/5</f>
        <v>0.08</v>
      </c>
      <c r="L28" s="109">
        <f t="shared" si="36"/>
        <v>0.22999999999999998</v>
      </c>
      <c r="M28" s="109">
        <f t="shared" si="37"/>
        <v>0.32999999999999996</v>
      </c>
      <c r="N28" s="109">
        <f t="shared" si="38"/>
        <v>0.22000000000000003</v>
      </c>
      <c r="O28" s="109">
        <f t="shared" si="27"/>
        <v>0.14000000000000012</v>
      </c>
      <c r="P28" s="108">
        <f t="shared" si="28"/>
        <v>3.6503999999999988E-5</v>
      </c>
      <c r="Q28" s="109">
        <f t="shared" si="29"/>
        <v>4.3973644123076916E-2</v>
      </c>
      <c r="R28" s="109">
        <f t="shared" si="30"/>
        <v>0.32179426338461536</v>
      </c>
      <c r="S28" s="109">
        <f t="shared" si="31"/>
        <v>0.55356507298461555</v>
      </c>
      <c r="T28" s="109">
        <f t="shared" si="32"/>
        <v>8.0630515507692277E-2</v>
      </c>
      <c r="U28" s="108">
        <f t="shared" ref="U28:U30" si="51">U27+(U$31-U$26)/5</f>
        <v>0.04</v>
      </c>
      <c r="V28" s="109">
        <f t="shared" si="39"/>
        <v>0.3</v>
      </c>
      <c r="W28" s="109">
        <f t="shared" si="39"/>
        <v>0.35</v>
      </c>
      <c r="X28" s="109">
        <f t="shared" si="39"/>
        <v>0.27</v>
      </c>
      <c r="Y28" s="109">
        <f t="shared" si="33"/>
        <v>4.0000000000000036E-2</v>
      </c>
      <c r="Z28" s="108">
        <f t="shared" si="11"/>
        <v>3.6503999999999988E-5</v>
      </c>
      <c r="AA28" s="109">
        <f t="shared" si="12"/>
        <v>4.3973644123076916E-2</v>
      </c>
      <c r="AB28" s="109">
        <f t="shared" si="13"/>
        <v>0.32179426338461536</v>
      </c>
      <c r="AC28" s="109">
        <f t="shared" si="14"/>
        <v>0.55356507298461555</v>
      </c>
      <c r="AD28" s="109">
        <f t="shared" si="15"/>
        <v>8.0630515507692277E-2</v>
      </c>
      <c r="AE28" s="108">
        <v>0</v>
      </c>
      <c r="AF28" s="109">
        <v>0</v>
      </c>
      <c r="AG28" s="109">
        <v>0</v>
      </c>
      <c r="AH28" s="109">
        <v>0</v>
      </c>
      <c r="AI28" s="109">
        <v>1</v>
      </c>
      <c r="AJ28" s="108">
        <f t="shared" ref="AJ28:AJ30" si="52">AJ27+(AJ$31-AJ$26)/5</f>
        <v>0.43</v>
      </c>
      <c r="AK28" s="109">
        <f t="shared" si="40"/>
        <v>0.14000000000000001</v>
      </c>
      <c r="AL28" s="109">
        <f t="shared" si="41"/>
        <v>0.38</v>
      </c>
      <c r="AM28" s="109">
        <f t="shared" si="42"/>
        <v>0.05</v>
      </c>
      <c r="AN28" s="109">
        <f t="shared" si="43"/>
        <v>0</v>
      </c>
      <c r="AO28" s="108">
        <f t="shared" ref="AO28:AO30" si="53">AO27+(AO$31-AO$26)/5</f>
        <v>0.12</v>
      </c>
      <c r="AP28" s="109">
        <f t="shared" si="44"/>
        <v>0.3</v>
      </c>
      <c r="AQ28" s="109">
        <f t="shared" si="45"/>
        <v>0.5</v>
      </c>
      <c r="AR28" s="109">
        <f t="shared" si="46"/>
        <v>8.0000000000000016E-2</v>
      </c>
      <c r="AS28" s="109">
        <f t="shared" ref="AS28:AS31" si="54">1-SUM(AO28:AR28)</f>
        <v>0</v>
      </c>
      <c r="AT28" s="108">
        <f t="shared" ref="AT28:AT30" si="55">AT27+(AT$31-AT$26)/5</f>
        <v>0.44000000000000006</v>
      </c>
      <c r="AU28" s="109">
        <f t="shared" si="47"/>
        <v>0.24</v>
      </c>
      <c r="AV28" s="109">
        <f t="shared" si="48"/>
        <v>0.25</v>
      </c>
      <c r="AW28" s="109">
        <f t="shared" si="49"/>
        <v>7.0000000000000007E-2</v>
      </c>
      <c r="AX28" s="109">
        <f t="shared" si="34"/>
        <v>0</v>
      </c>
      <c r="AY28" s="108">
        <v>0</v>
      </c>
      <c r="AZ28" s="109">
        <v>0</v>
      </c>
      <c r="BA28" s="109">
        <v>0</v>
      </c>
      <c r="BB28" s="121">
        <v>0.5</v>
      </c>
      <c r="BC28" s="121">
        <v>0.5</v>
      </c>
      <c r="BD28" s="110">
        <f t="shared" si="5"/>
        <v>0.99999999999999989</v>
      </c>
      <c r="BE28" s="110">
        <f t="shared" si="6"/>
        <v>9</v>
      </c>
      <c r="BF28" s="40"/>
      <c r="BG28" s="60">
        <f t="shared" si="7"/>
        <v>8.8455148789068752E-2</v>
      </c>
      <c r="BH28" s="60">
        <f t="shared" si="0"/>
        <v>0.20779147917747337</v>
      </c>
      <c r="BI28" s="60">
        <f t="shared" si="1"/>
        <v>0.32691443167518375</v>
      </c>
      <c r="BJ28" s="60">
        <f t="shared" si="2"/>
        <v>0.25447064712667145</v>
      </c>
      <c r="BK28" s="60">
        <f t="shared" si="3"/>
        <v>0.1223682932316028</v>
      </c>
      <c r="BL28" s="57">
        <f t="shared" si="4"/>
        <v>1</v>
      </c>
    </row>
    <row r="29" spans="1:64" x14ac:dyDescent="0.2">
      <c r="A29" s="12">
        <v>2023</v>
      </c>
      <c r="B29" s="182">
        <f t="shared" si="26"/>
        <v>0.77580374452186462</v>
      </c>
      <c r="C29" s="66">
        <v>0.11778460386574173</v>
      </c>
      <c r="D29" s="66">
        <f t="shared" si="35"/>
        <v>2.4000000000000004E-2</v>
      </c>
      <c r="E29" s="66">
        <f t="shared" si="35"/>
        <v>0</v>
      </c>
      <c r="F29" s="66">
        <f t="shared" si="35"/>
        <v>0</v>
      </c>
      <c r="G29" s="183">
        <v>1.3656639148822694E-2</v>
      </c>
      <c r="H29" s="183">
        <v>0</v>
      </c>
      <c r="I29" s="183">
        <v>6.8755012463570908E-2</v>
      </c>
      <c r="J29" s="66">
        <v>0</v>
      </c>
      <c r="K29" s="108">
        <f t="shared" si="50"/>
        <v>0.08</v>
      </c>
      <c r="L29" s="109">
        <f t="shared" si="36"/>
        <v>0.21999999999999997</v>
      </c>
      <c r="M29" s="109">
        <f t="shared" si="37"/>
        <v>0.31999999999999995</v>
      </c>
      <c r="N29" s="109">
        <f t="shared" si="38"/>
        <v>0.23000000000000004</v>
      </c>
      <c r="O29" s="109">
        <f t="shared" si="27"/>
        <v>0.15000000000000013</v>
      </c>
      <c r="P29" s="108">
        <f t="shared" si="28"/>
        <v>3.1940999999999984E-5</v>
      </c>
      <c r="Q29" s="109">
        <f t="shared" si="29"/>
        <v>5.0976938607692299E-2</v>
      </c>
      <c r="R29" s="109">
        <f t="shared" si="30"/>
        <v>0.33781998046153844</v>
      </c>
      <c r="S29" s="109">
        <f t="shared" si="31"/>
        <v>0.53436943886153865</v>
      </c>
      <c r="T29" s="109">
        <f t="shared" si="32"/>
        <v>7.6801701069230732E-2</v>
      </c>
      <c r="U29" s="108">
        <f t="shared" si="51"/>
        <v>0.04</v>
      </c>
      <c r="V29" s="109">
        <f t="shared" si="39"/>
        <v>0.3</v>
      </c>
      <c r="W29" s="109">
        <f t="shared" si="39"/>
        <v>0.35</v>
      </c>
      <c r="X29" s="109">
        <f t="shared" si="39"/>
        <v>0.28000000000000003</v>
      </c>
      <c r="Y29" s="109">
        <f t="shared" si="33"/>
        <v>3.0000000000000027E-2</v>
      </c>
      <c r="Z29" s="108">
        <f t="shared" si="11"/>
        <v>3.1940999999999984E-5</v>
      </c>
      <c r="AA29" s="109">
        <f t="shared" si="12"/>
        <v>5.0976938607692299E-2</v>
      </c>
      <c r="AB29" s="109">
        <f t="shared" si="13"/>
        <v>0.33781998046153844</v>
      </c>
      <c r="AC29" s="109">
        <f t="shared" si="14"/>
        <v>0.53436943886153865</v>
      </c>
      <c r="AD29" s="109">
        <f t="shared" si="15"/>
        <v>7.6801701069230732E-2</v>
      </c>
      <c r="AE29" s="108">
        <v>0</v>
      </c>
      <c r="AF29" s="109">
        <v>0</v>
      </c>
      <c r="AG29" s="109">
        <v>0</v>
      </c>
      <c r="AH29" s="109">
        <v>0</v>
      </c>
      <c r="AI29" s="109">
        <v>1</v>
      </c>
      <c r="AJ29" s="108">
        <f t="shared" si="52"/>
        <v>0.42</v>
      </c>
      <c r="AK29" s="109">
        <f t="shared" si="40"/>
        <v>0.16</v>
      </c>
      <c r="AL29" s="109">
        <f t="shared" si="41"/>
        <v>0.37</v>
      </c>
      <c r="AM29" s="109">
        <f t="shared" si="42"/>
        <v>0.05</v>
      </c>
      <c r="AN29" s="109">
        <f t="shared" si="43"/>
        <v>0</v>
      </c>
      <c r="AO29" s="108">
        <f t="shared" si="53"/>
        <v>0.13</v>
      </c>
      <c r="AP29" s="109">
        <f t="shared" si="44"/>
        <v>0.3</v>
      </c>
      <c r="AQ29" s="109">
        <f t="shared" si="45"/>
        <v>0.5</v>
      </c>
      <c r="AR29" s="109">
        <f t="shared" si="46"/>
        <v>7.0000000000000021E-2</v>
      </c>
      <c r="AS29" s="109">
        <f t="shared" si="54"/>
        <v>0</v>
      </c>
      <c r="AT29" s="108">
        <f t="shared" si="55"/>
        <v>0.3600000000000001</v>
      </c>
      <c r="AU29" s="109">
        <f t="shared" si="47"/>
        <v>0.26</v>
      </c>
      <c r="AV29" s="109">
        <f t="shared" si="48"/>
        <v>0.3</v>
      </c>
      <c r="AW29" s="109">
        <f t="shared" si="49"/>
        <v>0.08</v>
      </c>
      <c r="AX29" s="109">
        <f t="shared" si="34"/>
        <v>0</v>
      </c>
      <c r="AY29" s="108">
        <v>0</v>
      </c>
      <c r="AZ29" s="109">
        <v>0</v>
      </c>
      <c r="BA29" s="109">
        <v>0</v>
      </c>
      <c r="BB29" s="121">
        <v>0.5</v>
      </c>
      <c r="BC29" s="121">
        <v>0.5</v>
      </c>
      <c r="BD29" s="110">
        <f t="shared" si="5"/>
        <v>1</v>
      </c>
      <c r="BE29" s="110">
        <f t="shared" si="6"/>
        <v>9</v>
      </c>
      <c r="BF29" s="40"/>
      <c r="BG29" s="60">
        <f t="shared" si="7"/>
        <v>9.3515654649172317E-2</v>
      </c>
      <c r="BH29" s="60">
        <f t="shared" si="0"/>
        <v>0.20394248781934554</v>
      </c>
      <c r="BI29" s="60">
        <f t="shared" si="1"/>
        <v>0.3221266510477272</v>
      </c>
      <c r="BJ29" s="60">
        <f t="shared" si="2"/>
        <v>0.25427858686882071</v>
      </c>
      <c r="BK29" s="60">
        <f t="shared" si="3"/>
        <v>0.12613661961493425</v>
      </c>
      <c r="BL29" s="57">
        <f t="shared" si="4"/>
        <v>1</v>
      </c>
    </row>
    <row r="30" spans="1:64" x14ac:dyDescent="0.2">
      <c r="A30" s="12">
        <v>2024</v>
      </c>
      <c r="B30" s="182">
        <f t="shared" si="26"/>
        <v>0.76950934572450191</v>
      </c>
      <c r="C30" s="66">
        <v>0.10936716382484338</v>
      </c>
      <c r="D30" s="66">
        <f t="shared" si="35"/>
        <v>2.2000000000000006E-2</v>
      </c>
      <c r="E30" s="66">
        <f t="shared" si="35"/>
        <v>0</v>
      </c>
      <c r="F30" s="66">
        <f t="shared" si="35"/>
        <v>0</v>
      </c>
      <c r="G30" s="183">
        <v>1.0353613286103068E-2</v>
      </c>
      <c r="H30" s="183">
        <v>0</v>
      </c>
      <c r="I30" s="183">
        <v>8.8769877164551605E-2</v>
      </c>
      <c r="J30" s="66">
        <v>0</v>
      </c>
      <c r="K30" s="108">
        <f t="shared" si="50"/>
        <v>0.08</v>
      </c>
      <c r="L30" s="109">
        <f t="shared" si="36"/>
        <v>0.20999999999999996</v>
      </c>
      <c r="M30" s="109">
        <f t="shared" si="37"/>
        <v>0.30999999999999994</v>
      </c>
      <c r="N30" s="109">
        <f t="shared" si="38"/>
        <v>0.24000000000000005</v>
      </c>
      <c r="O30" s="109">
        <f t="shared" si="27"/>
        <v>0.16000000000000014</v>
      </c>
      <c r="P30" s="108">
        <f t="shared" si="28"/>
        <v>2.7377999999999984E-5</v>
      </c>
      <c r="Q30" s="109">
        <f t="shared" si="29"/>
        <v>5.7980233092307681E-2</v>
      </c>
      <c r="R30" s="109">
        <f t="shared" si="30"/>
        <v>0.35384569753846151</v>
      </c>
      <c r="S30" s="109">
        <f t="shared" si="31"/>
        <v>0.51517380473846175</v>
      </c>
      <c r="T30" s="109">
        <f t="shared" si="32"/>
        <v>7.2972886630769188E-2</v>
      </c>
      <c r="U30" s="108">
        <f t="shared" si="51"/>
        <v>0.04</v>
      </c>
      <c r="V30" s="109">
        <f t="shared" si="39"/>
        <v>0.3</v>
      </c>
      <c r="W30" s="109">
        <f t="shared" si="39"/>
        <v>0.35</v>
      </c>
      <c r="X30" s="109">
        <f t="shared" si="39"/>
        <v>0.29000000000000004</v>
      </c>
      <c r="Y30" s="109">
        <f t="shared" si="33"/>
        <v>2.0000000000000018E-2</v>
      </c>
      <c r="Z30" s="108">
        <f t="shared" si="11"/>
        <v>2.7377999999999984E-5</v>
      </c>
      <c r="AA30" s="109">
        <f t="shared" si="12"/>
        <v>5.7980233092307681E-2</v>
      </c>
      <c r="AB30" s="109">
        <f t="shared" si="13"/>
        <v>0.35384569753846151</v>
      </c>
      <c r="AC30" s="109">
        <f t="shared" si="14"/>
        <v>0.51517380473846175</v>
      </c>
      <c r="AD30" s="109">
        <f t="shared" si="15"/>
        <v>7.2972886630769188E-2</v>
      </c>
      <c r="AE30" s="108">
        <v>0</v>
      </c>
      <c r="AF30" s="109">
        <v>0</v>
      </c>
      <c r="AG30" s="109">
        <v>0</v>
      </c>
      <c r="AH30" s="109">
        <v>0</v>
      </c>
      <c r="AI30" s="109">
        <v>1</v>
      </c>
      <c r="AJ30" s="108">
        <f t="shared" si="52"/>
        <v>0.41</v>
      </c>
      <c r="AK30" s="109">
        <f t="shared" si="40"/>
        <v>0.18</v>
      </c>
      <c r="AL30" s="109">
        <f t="shared" si="41"/>
        <v>0.36</v>
      </c>
      <c r="AM30" s="109">
        <f t="shared" si="42"/>
        <v>0.05</v>
      </c>
      <c r="AN30" s="109">
        <f t="shared" si="43"/>
        <v>0</v>
      </c>
      <c r="AO30" s="108">
        <f t="shared" si="53"/>
        <v>0.14000000000000001</v>
      </c>
      <c r="AP30" s="109">
        <f t="shared" si="44"/>
        <v>0.3</v>
      </c>
      <c r="AQ30" s="109">
        <f t="shared" si="45"/>
        <v>0.5</v>
      </c>
      <c r="AR30" s="109">
        <f t="shared" si="46"/>
        <v>6.0000000000000019E-2</v>
      </c>
      <c r="AS30" s="109">
        <f t="shared" si="54"/>
        <v>0</v>
      </c>
      <c r="AT30" s="108">
        <f t="shared" si="55"/>
        <v>0.28000000000000014</v>
      </c>
      <c r="AU30" s="109">
        <f t="shared" si="47"/>
        <v>0.28000000000000003</v>
      </c>
      <c r="AV30" s="109">
        <f t="shared" si="48"/>
        <v>0.35</v>
      </c>
      <c r="AW30" s="109">
        <f t="shared" si="49"/>
        <v>0.09</v>
      </c>
      <c r="AX30" s="109">
        <f t="shared" si="34"/>
        <v>0</v>
      </c>
      <c r="AY30" s="108">
        <v>0</v>
      </c>
      <c r="AZ30" s="109">
        <v>0</v>
      </c>
      <c r="BA30" s="109">
        <v>0</v>
      </c>
      <c r="BB30" s="121">
        <v>0.5</v>
      </c>
      <c r="BC30" s="121">
        <v>0.5</v>
      </c>
      <c r="BD30" s="110">
        <f t="shared" si="5"/>
        <v>1</v>
      </c>
      <c r="BE30" s="110">
        <f t="shared" si="6"/>
        <v>9</v>
      </c>
      <c r="BF30" s="40"/>
      <c r="BG30" s="60">
        <f t="shared" si="7"/>
        <v>9.1544288965548073E-2</v>
      </c>
      <c r="BH30" s="60">
        <f t="shared" si="0"/>
        <v>0.20125731225092741</v>
      </c>
      <c r="BI30" s="60">
        <f t="shared" si="1"/>
        <v>0.31974375533659061</v>
      </c>
      <c r="BJ30" s="60">
        <f t="shared" si="2"/>
        <v>0.25591231048409452</v>
      </c>
      <c r="BK30" s="60">
        <f t="shared" si="3"/>
        <v>0.13154233296283946</v>
      </c>
      <c r="BL30" s="57">
        <f t="shared" si="4"/>
        <v>1</v>
      </c>
    </row>
    <row r="31" spans="1:64" s="54" customFormat="1" x14ac:dyDescent="0.2">
      <c r="A31" s="51">
        <v>2025</v>
      </c>
      <c r="B31" s="101">
        <f t="shared" si="26"/>
        <v>0.738563196162631</v>
      </c>
      <c r="C31" s="65">
        <v>9.8662960701184826E-2</v>
      </c>
      <c r="D31" s="65">
        <v>0.02</v>
      </c>
      <c r="E31" s="65">
        <v>0</v>
      </c>
      <c r="F31" s="65">
        <v>0</v>
      </c>
      <c r="G31" s="184">
        <v>9.2895167241908196E-3</v>
      </c>
      <c r="H31" s="184">
        <v>0</v>
      </c>
      <c r="I31" s="184">
        <v>0.13348432641199337</v>
      </c>
      <c r="J31" s="66">
        <v>0</v>
      </c>
      <c r="K31" s="103">
        <v>0.08</v>
      </c>
      <c r="L31" s="105">
        <v>0.2</v>
      </c>
      <c r="M31" s="105">
        <v>0.3</v>
      </c>
      <c r="N31" s="105">
        <v>0.25</v>
      </c>
      <c r="O31" s="105">
        <f t="shared" si="27"/>
        <v>0.16999999999999993</v>
      </c>
      <c r="P31" s="103">
        <f t="shared" si="28"/>
        <v>2.2814999999999984E-5</v>
      </c>
      <c r="Q31" s="105">
        <f t="shared" si="29"/>
        <v>6.4983527576923064E-2</v>
      </c>
      <c r="R31" s="105">
        <f t="shared" si="30"/>
        <v>0.36987141461538459</v>
      </c>
      <c r="S31" s="105">
        <f t="shared" si="31"/>
        <v>0.49597817061538485</v>
      </c>
      <c r="T31" s="105">
        <f t="shared" si="32"/>
        <v>6.9144072192307643E-2</v>
      </c>
      <c r="U31" s="103">
        <v>0.04</v>
      </c>
      <c r="V31" s="105">
        <v>0.3</v>
      </c>
      <c r="W31" s="105">
        <v>0.35</v>
      </c>
      <c r="X31" s="105">
        <v>0.3</v>
      </c>
      <c r="Y31" s="105">
        <f t="shared" si="33"/>
        <v>1.0000000000000009E-2</v>
      </c>
      <c r="Z31" s="103">
        <f t="shared" si="11"/>
        <v>2.2814999999999984E-5</v>
      </c>
      <c r="AA31" s="105">
        <f t="shared" si="12"/>
        <v>6.4983527576923064E-2</v>
      </c>
      <c r="AB31" s="105">
        <f t="shared" si="13"/>
        <v>0.36987141461538459</v>
      </c>
      <c r="AC31" s="105">
        <f t="shared" si="14"/>
        <v>0.49597817061538485</v>
      </c>
      <c r="AD31" s="105">
        <f t="shared" si="15"/>
        <v>6.9144072192307643E-2</v>
      </c>
      <c r="AE31" s="103">
        <v>0</v>
      </c>
      <c r="AF31" s="105">
        <v>0</v>
      </c>
      <c r="AG31" s="105">
        <v>0</v>
      </c>
      <c r="AH31" s="105">
        <v>0</v>
      </c>
      <c r="AI31" s="105">
        <v>1</v>
      </c>
      <c r="AJ31" s="117">
        <v>0.4</v>
      </c>
      <c r="AK31" s="118">
        <v>0.2</v>
      </c>
      <c r="AL31" s="118">
        <v>0.35</v>
      </c>
      <c r="AM31" s="118">
        <v>0.05</v>
      </c>
      <c r="AN31" s="118">
        <v>0</v>
      </c>
      <c r="AO31" s="103">
        <v>0.15</v>
      </c>
      <c r="AP31" s="105">
        <v>0.3</v>
      </c>
      <c r="AQ31" s="105">
        <v>0.5</v>
      </c>
      <c r="AR31" s="105">
        <v>0.05</v>
      </c>
      <c r="AS31" s="105">
        <f t="shared" si="54"/>
        <v>0</v>
      </c>
      <c r="AT31" s="103">
        <v>0.2</v>
      </c>
      <c r="AU31" s="105">
        <v>0.3</v>
      </c>
      <c r="AV31" s="105">
        <v>0.4</v>
      </c>
      <c r="AW31" s="105">
        <v>0.1</v>
      </c>
      <c r="AX31" s="105">
        <f t="shared" si="34"/>
        <v>0</v>
      </c>
      <c r="AY31" s="103">
        <v>0</v>
      </c>
      <c r="AZ31" s="105">
        <v>0</v>
      </c>
      <c r="BA31" s="105">
        <v>0</v>
      </c>
      <c r="BB31" s="118">
        <v>0.5</v>
      </c>
      <c r="BC31" s="118">
        <v>0.5</v>
      </c>
      <c r="BD31" s="113">
        <f t="shared" si="5"/>
        <v>1</v>
      </c>
      <c r="BE31" s="113">
        <f t="shared" si="6"/>
        <v>9</v>
      </c>
      <c r="BF31" s="53"/>
      <c r="BG31" s="61">
        <f t="shared" si="7"/>
        <v>9.0299978660533881E-2</v>
      </c>
      <c r="BH31" s="61">
        <f t="shared" si="0"/>
        <v>0.20202730772850869</v>
      </c>
      <c r="BI31" s="61">
        <f t="shared" si="1"/>
        <v>0.3217066291117428</v>
      </c>
      <c r="BJ31" s="61">
        <f t="shared" si="2"/>
        <v>0.25338838227413785</v>
      </c>
      <c r="BK31" s="61">
        <f t="shared" si="3"/>
        <v>0.13257770222507675</v>
      </c>
      <c r="BL31" s="62">
        <f t="shared" si="4"/>
        <v>1</v>
      </c>
    </row>
    <row r="32" spans="1:64" x14ac:dyDescent="0.2">
      <c r="A32" s="12">
        <v>2026</v>
      </c>
      <c r="B32" s="100">
        <v>0.67531387413667643</v>
      </c>
      <c r="C32" s="66">
        <v>8.5435469950309761E-2</v>
      </c>
      <c r="D32" s="66">
        <f t="shared" ref="D32:F35" si="56">D31+(D$36-D$31)*0.2</f>
        <v>1.8000000000000002E-2</v>
      </c>
      <c r="E32" s="66">
        <f t="shared" si="56"/>
        <v>0</v>
      </c>
      <c r="F32" s="66">
        <f t="shared" si="56"/>
        <v>0</v>
      </c>
      <c r="G32" s="66">
        <v>8.9685277954780051E-3</v>
      </c>
      <c r="H32" s="66">
        <v>0</v>
      </c>
      <c r="I32" s="66">
        <v>0.21228212811753583</v>
      </c>
      <c r="J32" s="66">
        <f t="shared" ref="J32:J46" si="57">1-SUM(B32:I32)</f>
        <v>0</v>
      </c>
      <c r="K32" s="108">
        <f>K31+(K$36-K$31)/5</f>
        <v>7.3999999999999996E-2</v>
      </c>
      <c r="L32" s="109">
        <f t="shared" ref="L32:L35" si="58">L31+(L$36-L$31)/5</f>
        <v>0.2</v>
      </c>
      <c r="M32" s="109">
        <f t="shared" ref="M32:M35" si="59">M31+(M$36-M$31)/5</f>
        <v>0.27999999999999997</v>
      </c>
      <c r="N32" s="109">
        <f t="shared" ref="N32:N35" si="60">N31+(N$36-N$31)/5</f>
        <v>0.26</v>
      </c>
      <c r="O32" s="109">
        <f t="shared" si="27"/>
        <v>0.18599999999999994</v>
      </c>
      <c r="P32" s="108">
        <f t="shared" si="28"/>
        <v>1.8251999999999984E-5</v>
      </c>
      <c r="Q32" s="109">
        <f t="shared" si="29"/>
        <v>7.1986822061538447E-2</v>
      </c>
      <c r="R32" s="109">
        <f t="shared" si="30"/>
        <v>0.38589713169230766</v>
      </c>
      <c r="S32" s="109">
        <f t="shared" si="31"/>
        <v>0.47678253649230795</v>
      </c>
      <c r="T32" s="109">
        <f t="shared" si="32"/>
        <v>6.5315257753846098E-2</v>
      </c>
      <c r="U32" s="108">
        <f>U31+(U$36-U$31)/5</f>
        <v>3.7999999999999999E-2</v>
      </c>
      <c r="V32" s="109">
        <f t="shared" ref="V32:X35" si="61">V31+(V$36-V$31)/5</f>
        <v>0.3</v>
      </c>
      <c r="W32" s="109">
        <f t="shared" si="61"/>
        <v>0.35</v>
      </c>
      <c r="X32" s="109">
        <f t="shared" si="61"/>
        <v>0.3</v>
      </c>
      <c r="Y32" s="109">
        <f t="shared" si="33"/>
        <v>1.2000000000000011E-2</v>
      </c>
      <c r="Z32" s="108">
        <f t="shared" si="11"/>
        <v>1.8251999999999984E-5</v>
      </c>
      <c r="AA32" s="109">
        <f t="shared" si="12"/>
        <v>7.1986822061538447E-2</v>
      </c>
      <c r="AB32" s="109">
        <f t="shared" si="13"/>
        <v>0.38589713169230766</v>
      </c>
      <c r="AC32" s="109">
        <f t="shared" si="14"/>
        <v>0.47678253649230795</v>
      </c>
      <c r="AD32" s="109">
        <f t="shared" si="15"/>
        <v>6.5315257753846098E-2</v>
      </c>
      <c r="AE32" s="108">
        <v>0</v>
      </c>
      <c r="AF32" s="109">
        <v>0</v>
      </c>
      <c r="AG32" s="109">
        <v>0</v>
      </c>
      <c r="AH32" s="109">
        <v>0</v>
      </c>
      <c r="AI32" s="109">
        <v>1</v>
      </c>
      <c r="AJ32" s="108">
        <f>AJ31+(AJ$36-AJ$31)/5</f>
        <v>0.39</v>
      </c>
      <c r="AK32" s="109">
        <f t="shared" ref="AK32:AK35" si="62">AK31+(AK$36-AK$31)/5</f>
        <v>0.21000000000000002</v>
      </c>
      <c r="AL32" s="109">
        <f t="shared" ref="AL32:AL35" si="63">AL31+(AL$36-AL$31)/5</f>
        <v>0.35</v>
      </c>
      <c r="AM32" s="109">
        <f t="shared" ref="AM32:AM35" si="64">AM31+(AM$36-AM$31)/5</f>
        <v>0.05</v>
      </c>
      <c r="AN32" s="109">
        <f t="shared" ref="AN32:AN35" si="65">1-SUM(AJ32:AM32)</f>
        <v>0</v>
      </c>
      <c r="AO32" s="108">
        <f>AO31+(AO$36-AO$31)/5</f>
        <v>0.15</v>
      </c>
      <c r="AP32" s="109">
        <f t="shared" ref="AP32:AP35" si="66">AP31+(AP$36-AP$31)/5</f>
        <v>0.31</v>
      </c>
      <c r="AQ32" s="109">
        <f t="shared" ref="AQ32:AQ35" si="67">AQ31+(AQ$36-AQ$31)/5</f>
        <v>0.49</v>
      </c>
      <c r="AR32" s="109">
        <f t="shared" ref="AR32:AR35" si="68">AR31+(AR$36-AR$31)/5</f>
        <v>0.05</v>
      </c>
      <c r="AS32" s="109">
        <f>1-SUM(AO32:AR32)</f>
        <v>0</v>
      </c>
      <c r="AT32" s="108">
        <f>AT31+(AT$36-AT$31)/5</f>
        <v>0.2</v>
      </c>
      <c r="AU32" s="109">
        <f t="shared" ref="AU32:AU35" si="69">AU31+(AU$36-AU$31)/5</f>
        <v>0.3</v>
      </c>
      <c r="AV32" s="109">
        <f t="shared" ref="AV32:AV35" si="70">AV31+(AV$36-AV$31)/5</f>
        <v>0.4</v>
      </c>
      <c r="AW32" s="109">
        <f t="shared" ref="AW32:AW35" si="71">AW31+(AW$36-AW$31)/5</f>
        <v>0.1</v>
      </c>
      <c r="AX32" s="109">
        <f t="shared" ref="AX32:AX36" si="72">1-SUM(AT32:AW32)</f>
        <v>0</v>
      </c>
      <c r="AY32" s="108">
        <v>0</v>
      </c>
      <c r="AZ32" s="109">
        <v>0</v>
      </c>
      <c r="BA32" s="109">
        <v>0</v>
      </c>
      <c r="BB32" s="121">
        <v>0.5</v>
      </c>
      <c r="BC32" s="121">
        <v>0.5</v>
      </c>
      <c r="BD32" s="110">
        <f t="shared" si="5"/>
        <v>1</v>
      </c>
      <c r="BE32" s="110">
        <f t="shared" si="6"/>
        <v>9</v>
      </c>
      <c r="BF32" s="40"/>
      <c r="BG32" s="60">
        <f t="shared" si="7"/>
        <v>9.6612937518055164E-2</v>
      </c>
      <c r="BH32" s="60">
        <f t="shared" si="0"/>
        <v>0.21218103207270328</v>
      </c>
      <c r="BI32" s="60">
        <f t="shared" si="1"/>
        <v>0.31640902353230993</v>
      </c>
      <c r="BJ32" s="60">
        <f t="shared" si="2"/>
        <v>0.2433923865463844</v>
      </c>
      <c r="BK32" s="60">
        <f t="shared" si="3"/>
        <v>0.13140462033054723</v>
      </c>
      <c r="BL32" s="57">
        <f t="shared" si="4"/>
        <v>1</v>
      </c>
    </row>
    <row r="33" spans="1:64" x14ac:dyDescent="0.2">
      <c r="A33" s="12">
        <v>2027</v>
      </c>
      <c r="B33" s="100">
        <v>0.61409268890424729</v>
      </c>
      <c r="C33" s="66">
        <v>7.4156086086655373E-2</v>
      </c>
      <c r="D33" s="66">
        <f t="shared" si="56"/>
        <v>1.6E-2</v>
      </c>
      <c r="E33" s="66">
        <f t="shared" si="56"/>
        <v>0</v>
      </c>
      <c r="F33" s="66">
        <f t="shared" si="56"/>
        <v>0</v>
      </c>
      <c r="G33" s="66">
        <v>9.0610502060434941E-3</v>
      </c>
      <c r="H33" s="66">
        <v>0</v>
      </c>
      <c r="I33" s="66">
        <v>0.28669017480305375</v>
      </c>
      <c r="J33" s="66">
        <f t="shared" si="57"/>
        <v>0</v>
      </c>
      <c r="K33" s="108">
        <f t="shared" ref="K33:K35" si="73">K32+(K$36-K$31)/5</f>
        <v>6.7999999999999991E-2</v>
      </c>
      <c r="L33" s="109">
        <f t="shared" si="58"/>
        <v>0.2</v>
      </c>
      <c r="M33" s="109">
        <f t="shared" si="59"/>
        <v>0.25999999999999995</v>
      </c>
      <c r="N33" s="109">
        <f t="shared" si="60"/>
        <v>0.27</v>
      </c>
      <c r="O33" s="109">
        <f t="shared" si="27"/>
        <v>0.20199999999999996</v>
      </c>
      <c r="P33" s="108">
        <f t="shared" si="28"/>
        <v>1.3688999999999984E-5</v>
      </c>
      <c r="Q33" s="109">
        <f t="shared" si="29"/>
        <v>7.899011654615383E-2</v>
      </c>
      <c r="R33" s="109">
        <f t="shared" si="30"/>
        <v>0.40192284876923073</v>
      </c>
      <c r="S33" s="109">
        <f t="shared" si="31"/>
        <v>0.45758690236923105</v>
      </c>
      <c r="T33" s="109">
        <f t="shared" si="32"/>
        <v>6.148644331538456E-2</v>
      </c>
      <c r="U33" s="108">
        <f t="shared" ref="U33:U35" si="74">U32+(U$36-U$31)/5</f>
        <v>3.5999999999999997E-2</v>
      </c>
      <c r="V33" s="109">
        <f t="shared" si="61"/>
        <v>0.3</v>
      </c>
      <c r="W33" s="109">
        <f t="shared" si="61"/>
        <v>0.35</v>
      </c>
      <c r="X33" s="109">
        <f t="shared" si="61"/>
        <v>0.3</v>
      </c>
      <c r="Y33" s="109">
        <f t="shared" si="33"/>
        <v>1.4000000000000012E-2</v>
      </c>
      <c r="Z33" s="108">
        <f t="shared" si="11"/>
        <v>1.3688999999999984E-5</v>
      </c>
      <c r="AA33" s="109">
        <f t="shared" si="12"/>
        <v>7.899011654615383E-2</v>
      </c>
      <c r="AB33" s="109">
        <f t="shared" si="13"/>
        <v>0.40192284876923073</v>
      </c>
      <c r="AC33" s="109">
        <f t="shared" si="14"/>
        <v>0.45758690236923105</v>
      </c>
      <c r="AD33" s="109">
        <f t="shared" si="15"/>
        <v>6.148644331538456E-2</v>
      </c>
      <c r="AE33" s="108">
        <v>0</v>
      </c>
      <c r="AF33" s="109">
        <v>0</v>
      </c>
      <c r="AG33" s="109">
        <v>0</v>
      </c>
      <c r="AH33" s="109">
        <v>0</v>
      </c>
      <c r="AI33" s="109">
        <v>1</v>
      </c>
      <c r="AJ33" s="108">
        <f t="shared" ref="AJ33:AJ35" si="75">AJ32+(AJ$36-AJ$31)/5</f>
        <v>0.38</v>
      </c>
      <c r="AK33" s="109">
        <f t="shared" si="62"/>
        <v>0.22000000000000003</v>
      </c>
      <c r="AL33" s="109">
        <f t="shared" si="63"/>
        <v>0.35</v>
      </c>
      <c r="AM33" s="109">
        <f t="shared" si="64"/>
        <v>0.05</v>
      </c>
      <c r="AN33" s="109">
        <f t="shared" si="65"/>
        <v>0</v>
      </c>
      <c r="AO33" s="108">
        <f t="shared" ref="AO33:AO35" si="76">AO32+(AO$36-AO$31)/5</f>
        <v>0.15</v>
      </c>
      <c r="AP33" s="109">
        <f t="shared" si="66"/>
        <v>0.32</v>
      </c>
      <c r="AQ33" s="109">
        <f t="shared" si="67"/>
        <v>0.48</v>
      </c>
      <c r="AR33" s="109">
        <f t="shared" si="68"/>
        <v>0.05</v>
      </c>
      <c r="AS33" s="109">
        <f t="shared" ref="AS33:AS36" si="77">1-SUM(AO33:AR33)</f>
        <v>0</v>
      </c>
      <c r="AT33" s="108">
        <f t="shared" ref="AT33:AT35" si="78">AT32+(AT$36-AT$31)/5</f>
        <v>0.2</v>
      </c>
      <c r="AU33" s="109">
        <f t="shared" si="69"/>
        <v>0.3</v>
      </c>
      <c r="AV33" s="109">
        <f t="shared" si="70"/>
        <v>0.4</v>
      </c>
      <c r="AW33" s="109">
        <f t="shared" si="71"/>
        <v>0.1</v>
      </c>
      <c r="AX33" s="109">
        <f t="shared" si="72"/>
        <v>0</v>
      </c>
      <c r="AY33" s="108">
        <v>0</v>
      </c>
      <c r="AZ33" s="109">
        <v>0</v>
      </c>
      <c r="BA33" s="109">
        <v>0</v>
      </c>
      <c r="BB33" s="121">
        <v>0.5</v>
      </c>
      <c r="BC33" s="121">
        <v>0.5</v>
      </c>
      <c r="BD33" s="110">
        <f t="shared" si="5"/>
        <v>1</v>
      </c>
      <c r="BE33" s="110">
        <f t="shared" si="6"/>
        <v>9</v>
      </c>
      <c r="BF33" s="40"/>
      <c r="BG33" s="60">
        <f t="shared" si="7"/>
        <v>0.10311655200705853</v>
      </c>
      <c r="BH33" s="60">
        <f t="shared" si="0"/>
        <v>0.22147661914968669</v>
      </c>
      <c r="BI33" s="60">
        <f t="shared" si="1"/>
        <v>0.31291656198196582</v>
      </c>
      <c r="BJ33" s="60">
        <f t="shared" si="2"/>
        <v>0.233659949718973</v>
      </c>
      <c r="BK33" s="60">
        <f t="shared" si="3"/>
        <v>0.12883031714231585</v>
      </c>
      <c r="BL33" s="57">
        <f t="shared" si="4"/>
        <v>0.99999999999999989</v>
      </c>
    </row>
    <row r="34" spans="1:64" x14ac:dyDescent="0.2">
      <c r="A34" s="12">
        <v>2028</v>
      </c>
      <c r="B34" s="100">
        <v>0.53935282151286845</v>
      </c>
      <c r="C34" s="66">
        <v>6.1920302062638891E-2</v>
      </c>
      <c r="D34" s="66">
        <f t="shared" si="56"/>
        <v>1.4E-2</v>
      </c>
      <c r="E34" s="66">
        <f t="shared" si="56"/>
        <v>0</v>
      </c>
      <c r="F34" s="66">
        <f t="shared" si="56"/>
        <v>0</v>
      </c>
      <c r="G34" s="66">
        <v>8.8778196159908524E-3</v>
      </c>
      <c r="H34" s="66">
        <v>0</v>
      </c>
      <c r="I34" s="66">
        <v>0.37584905680850189</v>
      </c>
      <c r="J34" s="66">
        <f t="shared" si="57"/>
        <v>0</v>
      </c>
      <c r="K34" s="108">
        <f t="shared" si="73"/>
        <v>6.1999999999999993E-2</v>
      </c>
      <c r="L34" s="109">
        <f t="shared" si="58"/>
        <v>0.2</v>
      </c>
      <c r="M34" s="109">
        <f t="shared" si="59"/>
        <v>0.23999999999999996</v>
      </c>
      <c r="N34" s="109">
        <f t="shared" si="60"/>
        <v>0.28000000000000003</v>
      </c>
      <c r="O34" s="109">
        <f t="shared" si="27"/>
        <v>0.21799999999999997</v>
      </c>
      <c r="P34" s="108">
        <f t="shared" si="28"/>
        <v>9.1259999999999834E-6</v>
      </c>
      <c r="Q34" s="109">
        <f t="shared" si="29"/>
        <v>8.5993411030769212E-2</v>
      </c>
      <c r="R34" s="109">
        <f t="shared" si="30"/>
        <v>0.41794856584615381</v>
      </c>
      <c r="S34" s="109">
        <f t="shared" si="31"/>
        <v>0.43839126824615415</v>
      </c>
      <c r="T34" s="109">
        <f t="shared" si="32"/>
        <v>5.7657628876923023E-2</v>
      </c>
      <c r="U34" s="108">
        <f t="shared" si="74"/>
        <v>3.3999999999999996E-2</v>
      </c>
      <c r="V34" s="109">
        <f t="shared" si="61"/>
        <v>0.3</v>
      </c>
      <c r="W34" s="109">
        <f t="shared" si="61"/>
        <v>0.35</v>
      </c>
      <c r="X34" s="109">
        <f t="shared" si="61"/>
        <v>0.3</v>
      </c>
      <c r="Y34" s="109">
        <f t="shared" si="33"/>
        <v>1.6000000000000014E-2</v>
      </c>
      <c r="Z34" s="108">
        <f t="shared" si="11"/>
        <v>9.1259999999999834E-6</v>
      </c>
      <c r="AA34" s="109">
        <f t="shared" si="12"/>
        <v>8.5993411030769212E-2</v>
      </c>
      <c r="AB34" s="109">
        <f t="shared" si="13"/>
        <v>0.41794856584615381</v>
      </c>
      <c r="AC34" s="109">
        <f t="shared" si="14"/>
        <v>0.43839126824615415</v>
      </c>
      <c r="AD34" s="109">
        <f t="shared" si="15"/>
        <v>5.7657628876923023E-2</v>
      </c>
      <c r="AE34" s="108">
        <v>0</v>
      </c>
      <c r="AF34" s="109">
        <v>0</v>
      </c>
      <c r="AG34" s="109">
        <v>0</v>
      </c>
      <c r="AH34" s="109">
        <v>0</v>
      </c>
      <c r="AI34" s="109">
        <v>1</v>
      </c>
      <c r="AJ34" s="108">
        <f t="shared" si="75"/>
        <v>0.37</v>
      </c>
      <c r="AK34" s="109">
        <f t="shared" si="62"/>
        <v>0.23000000000000004</v>
      </c>
      <c r="AL34" s="109">
        <f t="shared" si="63"/>
        <v>0.35</v>
      </c>
      <c r="AM34" s="109">
        <f t="shared" si="64"/>
        <v>0.05</v>
      </c>
      <c r="AN34" s="109">
        <f t="shared" si="65"/>
        <v>0</v>
      </c>
      <c r="AO34" s="108">
        <f t="shared" si="76"/>
        <v>0.15</v>
      </c>
      <c r="AP34" s="109">
        <f t="shared" si="66"/>
        <v>0.33</v>
      </c>
      <c r="AQ34" s="109">
        <f t="shared" si="67"/>
        <v>0.47</v>
      </c>
      <c r="AR34" s="109">
        <f t="shared" si="68"/>
        <v>0.05</v>
      </c>
      <c r="AS34" s="109">
        <f t="shared" si="77"/>
        <v>0</v>
      </c>
      <c r="AT34" s="108">
        <f t="shared" si="78"/>
        <v>0.2</v>
      </c>
      <c r="AU34" s="109">
        <f t="shared" si="69"/>
        <v>0.3</v>
      </c>
      <c r="AV34" s="109">
        <f t="shared" si="70"/>
        <v>0.4</v>
      </c>
      <c r="AW34" s="109">
        <f t="shared" si="71"/>
        <v>0.1</v>
      </c>
      <c r="AX34" s="109">
        <f t="shared" si="72"/>
        <v>0</v>
      </c>
      <c r="AY34" s="108">
        <v>0</v>
      </c>
      <c r="AZ34" s="109">
        <v>0</v>
      </c>
      <c r="BA34" s="109">
        <v>0</v>
      </c>
      <c r="BB34" s="121">
        <v>0.5</v>
      </c>
      <c r="BC34" s="121">
        <v>0.5</v>
      </c>
      <c r="BD34" s="110">
        <f t="shared" si="5"/>
        <v>1</v>
      </c>
      <c r="BE34" s="110">
        <f t="shared" si="6"/>
        <v>9</v>
      </c>
      <c r="BF34" s="40"/>
      <c r="BG34" s="60">
        <f t="shared" si="7"/>
        <v>0.11237104463809144</v>
      </c>
      <c r="BH34" s="60">
        <f t="shared" si="0"/>
        <v>0.23219191784322404</v>
      </c>
      <c r="BI34" s="60">
        <f t="shared" si="1"/>
        <v>0.31367103819592657</v>
      </c>
      <c r="BJ34" s="60">
        <f t="shared" si="2"/>
        <v>0.22039290643667817</v>
      </c>
      <c r="BK34" s="60">
        <f t="shared" si="3"/>
        <v>0.12137309288607992</v>
      </c>
      <c r="BL34" s="57">
        <f t="shared" si="4"/>
        <v>1.0000000000000002</v>
      </c>
    </row>
    <row r="35" spans="1:64" x14ac:dyDescent="0.2">
      <c r="A35" s="12">
        <v>2029</v>
      </c>
      <c r="B35" s="100">
        <v>0.45708753988604245</v>
      </c>
      <c r="C35" s="66">
        <v>4.9519105815999623E-2</v>
      </c>
      <c r="D35" s="66">
        <f t="shared" si="56"/>
        <v>1.2E-2</v>
      </c>
      <c r="E35" s="66">
        <f t="shared" si="56"/>
        <v>0</v>
      </c>
      <c r="F35" s="66">
        <f t="shared" si="56"/>
        <v>0</v>
      </c>
      <c r="G35" s="66">
        <v>8.3793056649165802E-3</v>
      </c>
      <c r="H35" s="66">
        <v>0</v>
      </c>
      <c r="I35" s="66">
        <v>0.47301404863304136</v>
      </c>
      <c r="J35" s="66">
        <f t="shared" si="57"/>
        <v>0</v>
      </c>
      <c r="K35" s="108">
        <f t="shared" si="73"/>
        <v>5.5999999999999994E-2</v>
      </c>
      <c r="L35" s="109">
        <f t="shared" si="58"/>
        <v>0.2</v>
      </c>
      <c r="M35" s="109">
        <f t="shared" si="59"/>
        <v>0.21999999999999997</v>
      </c>
      <c r="N35" s="109">
        <f t="shared" si="60"/>
        <v>0.29000000000000004</v>
      </c>
      <c r="O35" s="109">
        <f t="shared" si="27"/>
        <v>0.23399999999999999</v>
      </c>
      <c r="P35" s="108">
        <f t="shared" si="28"/>
        <v>4.5629999999999832E-6</v>
      </c>
      <c r="Q35" s="109">
        <f t="shared" si="29"/>
        <v>9.2996705515384595E-2</v>
      </c>
      <c r="R35" s="109">
        <f t="shared" si="30"/>
        <v>0.43397428292307688</v>
      </c>
      <c r="S35" s="109">
        <f t="shared" si="31"/>
        <v>0.41919563412307725</v>
      </c>
      <c r="T35" s="109">
        <f t="shared" si="32"/>
        <v>5.3828814438461485E-2</v>
      </c>
      <c r="U35" s="108">
        <f t="shared" si="74"/>
        <v>3.1999999999999994E-2</v>
      </c>
      <c r="V35" s="109">
        <f t="shared" si="61"/>
        <v>0.3</v>
      </c>
      <c r="W35" s="109">
        <f t="shared" si="61"/>
        <v>0.35</v>
      </c>
      <c r="X35" s="109">
        <f t="shared" si="61"/>
        <v>0.3</v>
      </c>
      <c r="Y35" s="109">
        <f t="shared" si="33"/>
        <v>1.8000000000000016E-2</v>
      </c>
      <c r="Z35" s="108">
        <f t="shared" si="11"/>
        <v>4.5629999999999832E-6</v>
      </c>
      <c r="AA35" s="109">
        <f t="shared" si="12"/>
        <v>9.2996705515384595E-2</v>
      </c>
      <c r="AB35" s="109">
        <f t="shared" si="13"/>
        <v>0.43397428292307688</v>
      </c>
      <c r="AC35" s="109">
        <f t="shared" si="14"/>
        <v>0.41919563412307725</v>
      </c>
      <c r="AD35" s="109">
        <f t="shared" si="15"/>
        <v>5.3828814438461485E-2</v>
      </c>
      <c r="AE35" s="108">
        <v>0</v>
      </c>
      <c r="AF35" s="109">
        <v>0</v>
      </c>
      <c r="AG35" s="109">
        <v>0</v>
      </c>
      <c r="AH35" s="109">
        <v>0</v>
      </c>
      <c r="AI35" s="109">
        <v>1</v>
      </c>
      <c r="AJ35" s="108">
        <f t="shared" si="75"/>
        <v>0.36</v>
      </c>
      <c r="AK35" s="109">
        <f t="shared" si="62"/>
        <v>0.24000000000000005</v>
      </c>
      <c r="AL35" s="109">
        <f t="shared" si="63"/>
        <v>0.35</v>
      </c>
      <c r="AM35" s="109">
        <f t="shared" si="64"/>
        <v>0.05</v>
      </c>
      <c r="AN35" s="109">
        <f t="shared" si="65"/>
        <v>0</v>
      </c>
      <c r="AO35" s="108">
        <f t="shared" si="76"/>
        <v>0.15</v>
      </c>
      <c r="AP35" s="109">
        <f t="shared" si="66"/>
        <v>0.34</v>
      </c>
      <c r="AQ35" s="109">
        <f t="shared" si="67"/>
        <v>0.45999999999999996</v>
      </c>
      <c r="AR35" s="109">
        <f t="shared" si="68"/>
        <v>0.05</v>
      </c>
      <c r="AS35" s="109">
        <f t="shared" si="77"/>
        <v>0</v>
      </c>
      <c r="AT35" s="108">
        <f t="shared" si="78"/>
        <v>0.2</v>
      </c>
      <c r="AU35" s="109">
        <f t="shared" si="69"/>
        <v>0.3</v>
      </c>
      <c r="AV35" s="109">
        <f t="shared" si="70"/>
        <v>0.4</v>
      </c>
      <c r="AW35" s="109">
        <f t="shared" si="71"/>
        <v>0.1</v>
      </c>
      <c r="AX35" s="109">
        <f t="shared" si="72"/>
        <v>0</v>
      </c>
      <c r="AY35" s="108">
        <v>0</v>
      </c>
      <c r="AZ35" s="109">
        <v>0</v>
      </c>
      <c r="BA35" s="109">
        <v>0</v>
      </c>
      <c r="BB35" s="121">
        <v>0.5</v>
      </c>
      <c r="BC35" s="121">
        <v>0.5</v>
      </c>
      <c r="BD35" s="110">
        <f t="shared" si="5"/>
        <v>1</v>
      </c>
      <c r="BE35" s="110">
        <f t="shared" si="6"/>
        <v>9.0000000000000018</v>
      </c>
      <c r="BF35" s="40"/>
      <c r="BG35" s="60">
        <f t="shared" si="7"/>
        <v>0.12360048795527646</v>
      </c>
      <c r="BH35" s="60">
        <f t="shared" si="0"/>
        <v>0.24353786962765656</v>
      </c>
      <c r="BI35" s="60">
        <f t="shared" si="1"/>
        <v>0.31838765364835708</v>
      </c>
      <c r="BJ35" s="60">
        <f t="shared" si="2"/>
        <v>0.20463394967724802</v>
      </c>
      <c r="BK35" s="60">
        <f t="shared" si="3"/>
        <v>0.10984003909146189</v>
      </c>
      <c r="BL35" s="57">
        <f t="shared" si="4"/>
        <v>1</v>
      </c>
    </row>
    <row r="36" spans="1:64" s="54" customFormat="1" x14ac:dyDescent="0.2">
      <c r="A36" s="51">
        <v>2030</v>
      </c>
      <c r="B36" s="101">
        <v>0.37430067631809527</v>
      </c>
      <c r="C36" s="65">
        <v>3.7842497644073388E-2</v>
      </c>
      <c r="D36" s="65">
        <v>0.01</v>
      </c>
      <c r="E36" s="65">
        <v>0</v>
      </c>
      <c r="F36" s="65">
        <v>0</v>
      </c>
      <c r="G36" s="65">
        <v>7.6052300458867607E-3</v>
      </c>
      <c r="H36" s="65">
        <v>0</v>
      </c>
      <c r="I36" s="65">
        <v>0.57025159599194475</v>
      </c>
      <c r="J36" s="65">
        <f t="shared" si="57"/>
        <v>0</v>
      </c>
      <c r="K36" s="103">
        <v>0.05</v>
      </c>
      <c r="L36" s="105">
        <v>0.2</v>
      </c>
      <c r="M36" s="105">
        <v>0.2</v>
      </c>
      <c r="N36" s="105">
        <v>0.3</v>
      </c>
      <c r="O36" s="105">
        <f t="shared" si="27"/>
        <v>0.25</v>
      </c>
      <c r="P36" s="103">
        <v>0</v>
      </c>
      <c r="Q36" s="105">
        <v>0.1</v>
      </c>
      <c r="R36" s="105">
        <v>0.45</v>
      </c>
      <c r="S36" s="105">
        <v>0.4</v>
      </c>
      <c r="T36" s="105">
        <v>0.05</v>
      </c>
      <c r="U36" s="103">
        <v>0.03</v>
      </c>
      <c r="V36" s="105">
        <v>0.3</v>
      </c>
      <c r="W36" s="105">
        <v>0.35</v>
      </c>
      <c r="X36" s="105">
        <v>0.3</v>
      </c>
      <c r="Y36" s="105">
        <f t="shared" si="33"/>
        <v>2.0000000000000018E-2</v>
      </c>
      <c r="Z36" s="103">
        <f t="shared" si="11"/>
        <v>0</v>
      </c>
      <c r="AA36" s="105">
        <f t="shared" si="12"/>
        <v>0.1</v>
      </c>
      <c r="AB36" s="105">
        <f t="shared" si="13"/>
        <v>0.45</v>
      </c>
      <c r="AC36" s="105">
        <f t="shared" si="14"/>
        <v>0.4</v>
      </c>
      <c r="AD36" s="105">
        <f t="shared" si="15"/>
        <v>0.05</v>
      </c>
      <c r="AE36" s="103">
        <v>0</v>
      </c>
      <c r="AF36" s="105">
        <v>0</v>
      </c>
      <c r="AG36" s="105">
        <v>0</v>
      </c>
      <c r="AH36" s="105">
        <v>0</v>
      </c>
      <c r="AI36" s="105">
        <v>1</v>
      </c>
      <c r="AJ36" s="117">
        <v>0.35</v>
      </c>
      <c r="AK36" s="118">
        <v>0.25</v>
      </c>
      <c r="AL36" s="118">
        <v>0.35</v>
      </c>
      <c r="AM36" s="118">
        <v>0.05</v>
      </c>
      <c r="AN36" s="118">
        <v>0</v>
      </c>
      <c r="AO36" s="103">
        <v>0.15</v>
      </c>
      <c r="AP36" s="105">
        <v>0.35</v>
      </c>
      <c r="AQ36" s="105">
        <v>0.45</v>
      </c>
      <c r="AR36" s="105">
        <v>0.05</v>
      </c>
      <c r="AS36" s="105">
        <f t="shared" si="77"/>
        <v>0</v>
      </c>
      <c r="AT36" s="103">
        <v>0.2</v>
      </c>
      <c r="AU36" s="105">
        <v>0.3</v>
      </c>
      <c r="AV36" s="105">
        <v>0.4</v>
      </c>
      <c r="AW36" s="105">
        <v>0.1</v>
      </c>
      <c r="AX36" s="105">
        <f t="shared" si="72"/>
        <v>0</v>
      </c>
      <c r="AY36" s="103">
        <v>0</v>
      </c>
      <c r="AZ36" s="105">
        <v>0</v>
      </c>
      <c r="BA36" s="105">
        <v>0</v>
      </c>
      <c r="BB36" s="118">
        <v>0.5</v>
      </c>
      <c r="BC36" s="118">
        <v>0.5</v>
      </c>
      <c r="BD36" s="113">
        <f t="shared" si="5"/>
        <v>1.0000000000000002</v>
      </c>
      <c r="BE36" s="113">
        <f t="shared" si="6"/>
        <v>9</v>
      </c>
      <c r="BF36" s="53"/>
      <c r="BG36" s="61">
        <f t="shared" si="7"/>
        <v>0.1357271835303541</v>
      </c>
      <c r="BH36" s="61">
        <f t="shared" si="0"/>
        <v>0.25462117133708151</v>
      </c>
      <c r="BI36" s="61">
        <f t="shared" si="1"/>
        <v>0.32615172811629034</v>
      </c>
      <c r="BJ36" s="61">
        <f t="shared" si="2"/>
        <v>0.18783262305454673</v>
      </c>
      <c r="BK36" s="61">
        <f t="shared" si="3"/>
        <v>9.566729396172749E-2</v>
      </c>
      <c r="BL36" s="62">
        <f t="shared" si="4"/>
        <v>1.0000000000000002</v>
      </c>
    </row>
    <row r="37" spans="1:64" x14ac:dyDescent="0.2">
      <c r="A37" s="12">
        <v>2031</v>
      </c>
      <c r="B37" s="100">
        <v>0.31952903244117148</v>
      </c>
      <c r="C37" s="66">
        <v>3.0567574386491027E-2</v>
      </c>
      <c r="D37" s="66">
        <f t="shared" ref="D37:F40" si="79">D36+(D$41-D$36)*0.2</f>
        <v>9.0000000000000011E-3</v>
      </c>
      <c r="E37" s="66">
        <f t="shared" si="79"/>
        <v>0</v>
      </c>
      <c r="F37" s="66">
        <f t="shared" si="79"/>
        <v>0</v>
      </c>
      <c r="G37" s="66">
        <v>7.1896576789198374E-3</v>
      </c>
      <c r="H37" s="66">
        <v>0</v>
      </c>
      <c r="I37" s="66">
        <v>0.63371373549341758</v>
      </c>
      <c r="J37" s="66">
        <f t="shared" si="57"/>
        <v>0</v>
      </c>
      <c r="K37" s="108">
        <f>K36+(K$41-K$36)/5</f>
        <v>0.05</v>
      </c>
      <c r="L37" s="109">
        <f t="shared" ref="L37:L40" si="80">L36+(L$41-L$36)/5</f>
        <v>0.19</v>
      </c>
      <c r="M37" s="109">
        <f t="shared" ref="M37:M40" si="81">M36+(M$41-M$36)/5</f>
        <v>0.19</v>
      </c>
      <c r="N37" s="109">
        <f t="shared" ref="N37:N40" si="82">N36+(N$41-N$36)/5</f>
        <v>0.31</v>
      </c>
      <c r="O37" s="109">
        <f t="shared" si="27"/>
        <v>0.26</v>
      </c>
      <c r="P37" s="108">
        <v>0</v>
      </c>
      <c r="Q37" s="109">
        <v>0.1</v>
      </c>
      <c r="R37" s="109">
        <v>0.45</v>
      </c>
      <c r="S37" s="109">
        <v>0.4</v>
      </c>
      <c r="T37" s="109">
        <v>0.05</v>
      </c>
      <c r="U37" s="108">
        <f>U36+(U$41-U$36)/5</f>
        <v>0.03</v>
      </c>
      <c r="V37" s="109">
        <f t="shared" ref="V37:X40" si="83">V36+(V$41-V$36)/5</f>
        <v>0.3</v>
      </c>
      <c r="W37" s="109">
        <f t="shared" si="83"/>
        <v>0.35</v>
      </c>
      <c r="X37" s="109">
        <f t="shared" si="83"/>
        <v>0.3</v>
      </c>
      <c r="Y37" s="109">
        <f t="shared" si="33"/>
        <v>2.0000000000000018E-2</v>
      </c>
      <c r="Z37" s="108">
        <f t="shared" si="11"/>
        <v>0</v>
      </c>
      <c r="AA37" s="109">
        <f t="shared" si="12"/>
        <v>0.1</v>
      </c>
      <c r="AB37" s="109">
        <f t="shared" si="13"/>
        <v>0.45</v>
      </c>
      <c r="AC37" s="109">
        <f t="shared" si="14"/>
        <v>0.4</v>
      </c>
      <c r="AD37" s="109">
        <f t="shared" si="15"/>
        <v>0.05</v>
      </c>
      <c r="AE37" s="108">
        <v>0</v>
      </c>
      <c r="AF37" s="109">
        <v>0</v>
      </c>
      <c r="AG37" s="109">
        <v>0</v>
      </c>
      <c r="AH37" s="109">
        <v>0</v>
      </c>
      <c r="AI37" s="109">
        <v>1</v>
      </c>
      <c r="AJ37" s="108">
        <f>AJ36+(AJ$41-AJ$36)/5</f>
        <v>0.33999999999999997</v>
      </c>
      <c r="AK37" s="109">
        <f t="shared" ref="AK37:AK40" si="84">AK36+(AK$41-AK$36)/5</f>
        <v>0.26</v>
      </c>
      <c r="AL37" s="109">
        <f t="shared" ref="AL37:AL40" si="85">AL36+(AL$41-AL$36)/5</f>
        <v>0.35</v>
      </c>
      <c r="AM37" s="109">
        <f t="shared" ref="AM37:AM40" si="86">AM36+(AM$41-AM$36)/5</f>
        <v>0.05</v>
      </c>
      <c r="AN37" s="109">
        <f t="shared" ref="AN37:AN40" si="87">1-SUM(AJ37:AM37)</f>
        <v>0</v>
      </c>
      <c r="AO37" s="108">
        <f>AO36+(AO$41-AO$36)/5</f>
        <v>0.15</v>
      </c>
      <c r="AP37" s="109">
        <f t="shared" ref="AP37:AP40" si="88">AP36+(AP$41-AP$36)/5</f>
        <v>0.35</v>
      </c>
      <c r="AQ37" s="109">
        <f t="shared" ref="AQ37:AQ40" si="89">AQ36+(AQ$41-AQ$36)/5</f>
        <v>0.45</v>
      </c>
      <c r="AR37" s="109">
        <f t="shared" ref="AR37:AR40" si="90">AR36+(AR$41-AR$36)/5</f>
        <v>0.05</v>
      </c>
      <c r="AS37" s="109">
        <f>1-SUM(AO37:AR37)</f>
        <v>0</v>
      </c>
      <c r="AT37" s="108">
        <f>AT36+(AT$41-AT$36)/5</f>
        <v>0.2</v>
      </c>
      <c r="AU37" s="109">
        <f t="shared" ref="AU37:AU40" si="91">AU36+(AU$41-AU$36)/5</f>
        <v>0.3</v>
      </c>
      <c r="AV37" s="109">
        <f t="shared" ref="AV37:AV40" si="92">AV36+(AV$41-AV$36)/5</f>
        <v>0.4</v>
      </c>
      <c r="AW37" s="109">
        <f t="shared" ref="AW37:AW40" si="93">AW36+(AW$41-AW$36)/5</f>
        <v>0.1</v>
      </c>
      <c r="AX37" s="109">
        <f t="shared" si="34"/>
        <v>0</v>
      </c>
      <c r="AY37" s="108">
        <v>0</v>
      </c>
      <c r="AZ37" s="109">
        <v>0</v>
      </c>
      <c r="BA37" s="109">
        <v>0</v>
      </c>
      <c r="BB37" s="121">
        <v>0.5</v>
      </c>
      <c r="BC37" s="121">
        <v>0.5</v>
      </c>
      <c r="BD37" s="110">
        <f t="shared" si="5"/>
        <v>1</v>
      </c>
      <c r="BE37" s="110">
        <f t="shared" si="6"/>
        <v>9</v>
      </c>
      <c r="BF37" s="40"/>
      <c r="BG37" s="60">
        <f t="shared" si="7"/>
        <v>0.14543368233157483</v>
      </c>
      <c r="BH37" s="60">
        <f t="shared" si="0"/>
        <v>0.25845070524701608</v>
      </c>
      <c r="BI37" s="60">
        <f t="shared" si="1"/>
        <v>0.33361779902273253</v>
      </c>
      <c r="BJ37" s="60">
        <f t="shared" si="2"/>
        <v>0.17771188624464732</v>
      </c>
      <c r="BK37" s="60">
        <f t="shared" si="3"/>
        <v>8.4785927154029148E-2</v>
      </c>
      <c r="BL37" s="57">
        <f t="shared" si="4"/>
        <v>0.99999999999999978</v>
      </c>
    </row>
    <row r="38" spans="1:64" x14ac:dyDescent="0.2">
      <c r="A38" s="12">
        <v>2032</v>
      </c>
      <c r="B38" s="100">
        <v>0.29219256049376252</v>
      </c>
      <c r="C38" s="66">
        <v>2.6693847376552386E-2</v>
      </c>
      <c r="D38" s="66">
        <f t="shared" si="79"/>
        <v>8.0000000000000002E-3</v>
      </c>
      <c r="E38" s="66">
        <f t="shared" si="79"/>
        <v>0</v>
      </c>
      <c r="F38" s="66">
        <f t="shared" si="79"/>
        <v>0</v>
      </c>
      <c r="G38" s="66">
        <v>7.2486592365441456E-3</v>
      </c>
      <c r="H38" s="66">
        <v>0</v>
      </c>
      <c r="I38" s="66">
        <v>0.66586493289314097</v>
      </c>
      <c r="J38" s="66">
        <f t="shared" si="57"/>
        <v>0</v>
      </c>
      <c r="K38" s="108">
        <f t="shared" ref="K38:K40" si="94">K37+(K$41-K$36)/5</f>
        <v>0.05</v>
      </c>
      <c r="L38" s="109">
        <f t="shared" si="80"/>
        <v>0.18</v>
      </c>
      <c r="M38" s="109">
        <f t="shared" si="81"/>
        <v>0.18</v>
      </c>
      <c r="N38" s="109">
        <f t="shared" si="82"/>
        <v>0.32</v>
      </c>
      <c r="O38" s="109">
        <f t="shared" si="27"/>
        <v>0.27</v>
      </c>
      <c r="P38" s="108">
        <v>0</v>
      </c>
      <c r="Q38" s="114">
        <v>0.1</v>
      </c>
      <c r="R38" s="114">
        <v>0.45</v>
      </c>
      <c r="S38" s="114">
        <v>0.4</v>
      </c>
      <c r="T38" s="114">
        <v>0.05</v>
      </c>
      <c r="U38" s="108">
        <f t="shared" ref="U38:U40" si="95">U37+(U$41-U$36)/5</f>
        <v>0.03</v>
      </c>
      <c r="V38" s="109">
        <f t="shared" si="83"/>
        <v>0.3</v>
      </c>
      <c r="W38" s="109">
        <f t="shared" si="83"/>
        <v>0.35</v>
      </c>
      <c r="X38" s="109">
        <f t="shared" si="83"/>
        <v>0.3</v>
      </c>
      <c r="Y38" s="109">
        <f t="shared" si="33"/>
        <v>2.0000000000000018E-2</v>
      </c>
      <c r="Z38" s="108">
        <f t="shared" si="11"/>
        <v>0</v>
      </c>
      <c r="AA38" s="109">
        <f t="shared" si="12"/>
        <v>0.1</v>
      </c>
      <c r="AB38" s="109">
        <f t="shared" si="13"/>
        <v>0.45</v>
      </c>
      <c r="AC38" s="109">
        <f t="shared" si="14"/>
        <v>0.4</v>
      </c>
      <c r="AD38" s="109">
        <f t="shared" si="15"/>
        <v>0.05</v>
      </c>
      <c r="AE38" s="108">
        <v>0</v>
      </c>
      <c r="AF38" s="109">
        <v>0</v>
      </c>
      <c r="AG38" s="109">
        <v>0</v>
      </c>
      <c r="AH38" s="109">
        <v>0</v>
      </c>
      <c r="AI38" s="109">
        <v>1</v>
      </c>
      <c r="AJ38" s="108">
        <f t="shared" ref="AJ38:AJ40" si="96">AJ37+(AJ$41-AJ$36)/5</f>
        <v>0.32999999999999996</v>
      </c>
      <c r="AK38" s="109">
        <f t="shared" si="84"/>
        <v>0.27</v>
      </c>
      <c r="AL38" s="109">
        <f t="shared" si="85"/>
        <v>0.35</v>
      </c>
      <c r="AM38" s="109">
        <f t="shared" si="86"/>
        <v>0.05</v>
      </c>
      <c r="AN38" s="109">
        <f t="shared" si="87"/>
        <v>0</v>
      </c>
      <c r="AO38" s="108">
        <f t="shared" ref="AO38:AO40" si="97">AO37+(AO$41-AO$36)/5</f>
        <v>0.15</v>
      </c>
      <c r="AP38" s="109">
        <f t="shared" si="88"/>
        <v>0.35</v>
      </c>
      <c r="AQ38" s="109">
        <f t="shared" si="89"/>
        <v>0.45</v>
      </c>
      <c r="AR38" s="109">
        <f t="shared" si="90"/>
        <v>0.05</v>
      </c>
      <c r="AS38" s="109">
        <f t="shared" ref="AS38:AS41" si="98">1-SUM(AO38:AR38)</f>
        <v>0</v>
      </c>
      <c r="AT38" s="108">
        <f t="shared" ref="AT38:AT40" si="99">AT37+(AT$41-AT$36)/5</f>
        <v>0.2</v>
      </c>
      <c r="AU38" s="109">
        <f t="shared" si="91"/>
        <v>0.3</v>
      </c>
      <c r="AV38" s="109">
        <f t="shared" si="92"/>
        <v>0.4</v>
      </c>
      <c r="AW38" s="109">
        <f t="shared" si="93"/>
        <v>0.1</v>
      </c>
      <c r="AX38" s="109">
        <f t="shared" si="34"/>
        <v>0</v>
      </c>
      <c r="AY38" s="108">
        <v>0</v>
      </c>
      <c r="AZ38" s="109">
        <v>0</v>
      </c>
      <c r="BA38" s="109">
        <v>0</v>
      </c>
      <c r="BB38" s="121">
        <v>0.5</v>
      </c>
      <c r="BC38" s="121">
        <v>0.5</v>
      </c>
      <c r="BD38" s="110">
        <f t="shared" si="5"/>
        <v>1</v>
      </c>
      <c r="BE38" s="110">
        <f t="shared" si="6"/>
        <v>9</v>
      </c>
      <c r="BF38" s="40"/>
      <c r="BG38" s="60">
        <f t="shared" si="7"/>
        <v>0.15041467215137588</v>
      </c>
      <c r="BH38" s="60">
        <f t="shared" si="0"/>
        <v>0.25938066348834171</v>
      </c>
      <c r="BI38" s="60">
        <f t="shared" si="1"/>
        <v>0.33628989609837268</v>
      </c>
      <c r="BJ38" s="60">
        <f t="shared" si="2"/>
        <v>0.17352808455976626</v>
      </c>
      <c r="BK38" s="60">
        <f t="shared" si="3"/>
        <v>8.0386683702143497E-2</v>
      </c>
      <c r="BL38" s="57">
        <f t="shared" si="4"/>
        <v>1</v>
      </c>
    </row>
    <row r="39" spans="1:64" x14ac:dyDescent="0.2">
      <c r="A39" s="12">
        <v>2033</v>
      </c>
      <c r="B39" s="100">
        <v>0.27976041455183792</v>
      </c>
      <c r="C39" s="66">
        <v>2.4982688125125455E-2</v>
      </c>
      <c r="D39" s="66">
        <f t="shared" si="79"/>
        <v>7.0000000000000001E-3</v>
      </c>
      <c r="E39" s="66">
        <f t="shared" si="79"/>
        <v>0</v>
      </c>
      <c r="F39" s="66">
        <f t="shared" si="79"/>
        <v>0</v>
      </c>
      <c r="G39" s="66">
        <v>7.6696231127942821E-3</v>
      </c>
      <c r="H39" s="66">
        <v>0</v>
      </c>
      <c r="I39" s="66">
        <v>0.68058727421024234</v>
      </c>
      <c r="J39" s="66">
        <f t="shared" si="57"/>
        <v>0</v>
      </c>
      <c r="K39" s="108">
        <f t="shared" si="94"/>
        <v>0.05</v>
      </c>
      <c r="L39" s="109">
        <f t="shared" si="80"/>
        <v>0.16999999999999998</v>
      </c>
      <c r="M39" s="109">
        <f t="shared" si="81"/>
        <v>0.16999999999999998</v>
      </c>
      <c r="N39" s="109">
        <f t="shared" si="82"/>
        <v>0.33</v>
      </c>
      <c r="O39" s="109">
        <f t="shared" si="27"/>
        <v>0.28000000000000003</v>
      </c>
      <c r="P39" s="108">
        <v>0</v>
      </c>
      <c r="Q39" s="114">
        <v>0.1</v>
      </c>
      <c r="R39" s="114">
        <v>0.45</v>
      </c>
      <c r="S39" s="114">
        <v>0.4</v>
      </c>
      <c r="T39" s="114">
        <v>0.05</v>
      </c>
      <c r="U39" s="108">
        <f t="shared" si="95"/>
        <v>0.03</v>
      </c>
      <c r="V39" s="109">
        <f t="shared" si="83"/>
        <v>0.3</v>
      </c>
      <c r="W39" s="109">
        <f t="shared" si="83"/>
        <v>0.35</v>
      </c>
      <c r="X39" s="109">
        <f t="shared" si="83"/>
        <v>0.3</v>
      </c>
      <c r="Y39" s="109">
        <f t="shared" si="33"/>
        <v>2.0000000000000018E-2</v>
      </c>
      <c r="Z39" s="108">
        <f t="shared" si="11"/>
        <v>0</v>
      </c>
      <c r="AA39" s="109">
        <f t="shared" si="12"/>
        <v>0.1</v>
      </c>
      <c r="AB39" s="109">
        <f t="shared" si="13"/>
        <v>0.45</v>
      </c>
      <c r="AC39" s="109">
        <f t="shared" si="14"/>
        <v>0.4</v>
      </c>
      <c r="AD39" s="109">
        <f t="shared" si="15"/>
        <v>0.05</v>
      </c>
      <c r="AE39" s="108">
        <v>0</v>
      </c>
      <c r="AF39" s="109">
        <v>0</v>
      </c>
      <c r="AG39" s="109">
        <v>0</v>
      </c>
      <c r="AH39" s="109">
        <v>0</v>
      </c>
      <c r="AI39" s="109">
        <v>1</v>
      </c>
      <c r="AJ39" s="108">
        <f t="shared" si="96"/>
        <v>0.31999999999999995</v>
      </c>
      <c r="AK39" s="109">
        <f t="shared" si="84"/>
        <v>0.28000000000000003</v>
      </c>
      <c r="AL39" s="109">
        <f t="shared" si="85"/>
        <v>0.35</v>
      </c>
      <c r="AM39" s="109">
        <f t="shared" si="86"/>
        <v>0.05</v>
      </c>
      <c r="AN39" s="109">
        <f t="shared" si="87"/>
        <v>0</v>
      </c>
      <c r="AO39" s="108">
        <f t="shared" si="97"/>
        <v>0.15</v>
      </c>
      <c r="AP39" s="109">
        <f t="shared" si="88"/>
        <v>0.35</v>
      </c>
      <c r="AQ39" s="109">
        <f t="shared" si="89"/>
        <v>0.45</v>
      </c>
      <c r="AR39" s="109">
        <f t="shared" si="90"/>
        <v>0.05</v>
      </c>
      <c r="AS39" s="109">
        <f t="shared" si="98"/>
        <v>0</v>
      </c>
      <c r="AT39" s="108">
        <f t="shared" si="99"/>
        <v>0.2</v>
      </c>
      <c r="AU39" s="109">
        <f t="shared" si="91"/>
        <v>0.3</v>
      </c>
      <c r="AV39" s="109">
        <f t="shared" si="92"/>
        <v>0.4</v>
      </c>
      <c r="AW39" s="109">
        <f t="shared" si="93"/>
        <v>0.1</v>
      </c>
      <c r="AX39" s="109">
        <f t="shared" si="34"/>
        <v>0</v>
      </c>
      <c r="AY39" s="108">
        <v>0</v>
      </c>
      <c r="AZ39" s="109">
        <v>0</v>
      </c>
      <c r="BA39" s="109">
        <v>0</v>
      </c>
      <c r="BB39" s="121">
        <v>0.5</v>
      </c>
      <c r="BC39" s="121">
        <v>0.5</v>
      </c>
      <c r="BD39" s="110">
        <f t="shared" si="5"/>
        <v>1</v>
      </c>
      <c r="BE39" s="110">
        <f t="shared" si="6"/>
        <v>9</v>
      </c>
      <c r="BF39" s="40"/>
      <c r="BG39" s="60">
        <f t="shared" si="7"/>
        <v>0.15276975496573456</v>
      </c>
      <c r="BH39" s="60">
        <f t="shared" si="0"/>
        <v>0.25848121602098006</v>
      </c>
      <c r="BI39" s="60">
        <f t="shared" si="1"/>
        <v>0.33617075790369388</v>
      </c>
      <c r="BJ39" s="60">
        <f t="shared" si="2"/>
        <v>0.17285622062882067</v>
      </c>
      <c r="BK39" s="60">
        <f t="shared" si="3"/>
        <v>7.9722050480770898E-2</v>
      </c>
      <c r="BL39" s="57">
        <f t="shared" si="4"/>
        <v>1</v>
      </c>
    </row>
    <row r="40" spans="1:64" x14ac:dyDescent="0.2">
      <c r="A40" s="12">
        <v>2034</v>
      </c>
      <c r="B40" s="100">
        <v>0.27258995811418463</v>
      </c>
      <c r="C40" s="66">
        <v>2.3925505752696394E-2</v>
      </c>
      <c r="D40" s="66">
        <f t="shared" si="79"/>
        <v>6.0000000000000001E-3</v>
      </c>
      <c r="E40" s="66">
        <f t="shared" si="79"/>
        <v>0</v>
      </c>
      <c r="F40" s="66">
        <f t="shared" si="79"/>
        <v>0</v>
      </c>
      <c r="G40" s="66">
        <v>8.2293162547092472E-3</v>
      </c>
      <c r="H40" s="66">
        <v>0</v>
      </c>
      <c r="I40" s="66">
        <v>0.68925521987840976</v>
      </c>
      <c r="J40" s="66">
        <f t="shared" si="57"/>
        <v>0</v>
      </c>
      <c r="K40" s="108">
        <f t="shared" si="94"/>
        <v>0.05</v>
      </c>
      <c r="L40" s="109">
        <f t="shared" si="80"/>
        <v>0.15999999999999998</v>
      </c>
      <c r="M40" s="109">
        <f t="shared" si="81"/>
        <v>0.15999999999999998</v>
      </c>
      <c r="N40" s="109">
        <f t="shared" si="82"/>
        <v>0.34</v>
      </c>
      <c r="O40" s="109">
        <f t="shared" si="27"/>
        <v>0.29000000000000004</v>
      </c>
      <c r="P40" s="108">
        <v>0</v>
      </c>
      <c r="Q40" s="114">
        <v>0.1</v>
      </c>
      <c r="R40" s="114">
        <v>0.45</v>
      </c>
      <c r="S40" s="114">
        <v>0.4</v>
      </c>
      <c r="T40" s="114">
        <v>0.05</v>
      </c>
      <c r="U40" s="108">
        <f t="shared" si="95"/>
        <v>0.03</v>
      </c>
      <c r="V40" s="109">
        <f t="shared" si="83"/>
        <v>0.3</v>
      </c>
      <c r="W40" s="109">
        <f t="shared" si="83"/>
        <v>0.35</v>
      </c>
      <c r="X40" s="109">
        <f t="shared" si="83"/>
        <v>0.3</v>
      </c>
      <c r="Y40" s="109">
        <f t="shared" si="33"/>
        <v>2.0000000000000018E-2</v>
      </c>
      <c r="Z40" s="108">
        <f t="shared" si="11"/>
        <v>0</v>
      </c>
      <c r="AA40" s="109">
        <f t="shared" si="12"/>
        <v>0.1</v>
      </c>
      <c r="AB40" s="109">
        <f t="shared" si="13"/>
        <v>0.45</v>
      </c>
      <c r="AC40" s="109">
        <f t="shared" si="14"/>
        <v>0.4</v>
      </c>
      <c r="AD40" s="109">
        <f t="shared" si="15"/>
        <v>0.05</v>
      </c>
      <c r="AE40" s="108">
        <v>0</v>
      </c>
      <c r="AF40" s="109">
        <v>0</v>
      </c>
      <c r="AG40" s="109">
        <v>0</v>
      </c>
      <c r="AH40" s="109">
        <v>0</v>
      </c>
      <c r="AI40" s="109">
        <v>1</v>
      </c>
      <c r="AJ40" s="108">
        <f t="shared" si="96"/>
        <v>0.30999999999999994</v>
      </c>
      <c r="AK40" s="109">
        <f t="shared" si="84"/>
        <v>0.29000000000000004</v>
      </c>
      <c r="AL40" s="109">
        <f t="shared" si="85"/>
        <v>0.35</v>
      </c>
      <c r="AM40" s="109">
        <f t="shared" si="86"/>
        <v>0.05</v>
      </c>
      <c r="AN40" s="109">
        <f t="shared" si="87"/>
        <v>0</v>
      </c>
      <c r="AO40" s="108">
        <f t="shared" si="97"/>
        <v>0.15</v>
      </c>
      <c r="AP40" s="109">
        <f t="shared" si="88"/>
        <v>0.35</v>
      </c>
      <c r="AQ40" s="109">
        <f t="shared" si="89"/>
        <v>0.45</v>
      </c>
      <c r="AR40" s="109">
        <f t="shared" si="90"/>
        <v>0.05</v>
      </c>
      <c r="AS40" s="109">
        <f t="shared" si="98"/>
        <v>0</v>
      </c>
      <c r="AT40" s="108">
        <f t="shared" si="99"/>
        <v>0.2</v>
      </c>
      <c r="AU40" s="109">
        <f t="shared" si="91"/>
        <v>0.3</v>
      </c>
      <c r="AV40" s="109">
        <f t="shared" si="92"/>
        <v>0.4</v>
      </c>
      <c r="AW40" s="109">
        <f t="shared" si="93"/>
        <v>0.1</v>
      </c>
      <c r="AX40" s="109">
        <f t="shared" si="34"/>
        <v>0</v>
      </c>
      <c r="AY40" s="108">
        <v>0</v>
      </c>
      <c r="AZ40" s="109">
        <v>0</v>
      </c>
      <c r="BA40" s="109">
        <v>0</v>
      </c>
      <c r="BB40" s="121">
        <v>0.5</v>
      </c>
      <c r="BC40" s="121">
        <v>0.5</v>
      </c>
      <c r="BD40" s="110">
        <f t="shared" si="5"/>
        <v>1</v>
      </c>
      <c r="BE40" s="110">
        <f t="shared" si="6"/>
        <v>9</v>
      </c>
      <c r="BF40" s="40"/>
      <c r="BG40" s="60">
        <f t="shared" si="7"/>
        <v>0.15421162992035106</v>
      </c>
      <c r="BH40" s="60">
        <f t="shared" si="0"/>
        <v>0.2569700115509278</v>
      </c>
      <c r="BI40" s="60">
        <f t="shared" si="1"/>
        <v>0.33506321952749507</v>
      </c>
      <c r="BJ40" s="60">
        <f t="shared" si="2"/>
        <v>0.17338777586047777</v>
      </c>
      <c r="BK40" s="60">
        <f t="shared" si="3"/>
        <v>8.0367363140748369E-2</v>
      </c>
      <c r="BL40" s="57">
        <f t="shared" si="4"/>
        <v>1.0000000000000002</v>
      </c>
    </row>
    <row r="41" spans="1:64" s="54" customFormat="1" x14ac:dyDescent="0.2">
      <c r="A41" s="51">
        <v>2035</v>
      </c>
      <c r="B41" s="101">
        <v>0.26609702443711664</v>
      </c>
      <c r="C41" s="65">
        <v>2.2945266601286606E-2</v>
      </c>
      <c r="D41" s="65">
        <v>5.0000000000000001E-3</v>
      </c>
      <c r="E41" s="65">
        <v>0</v>
      </c>
      <c r="F41" s="65">
        <v>0</v>
      </c>
      <c r="G41" s="65">
        <v>8.8440069286138175E-3</v>
      </c>
      <c r="H41" s="65">
        <v>0</v>
      </c>
      <c r="I41" s="65">
        <v>0.69711370203298295</v>
      </c>
      <c r="J41" s="65">
        <f t="shared" si="57"/>
        <v>0</v>
      </c>
      <c r="K41" s="103">
        <v>0.05</v>
      </c>
      <c r="L41" s="104">
        <v>0.15</v>
      </c>
      <c r="M41" s="104">
        <v>0.15</v>
      </c>
      <c r="N41" s="104">
        <v>0.35</v>
      </c>
      <c r="O41" s="104">
        <f t="shared" si="27"/>
        <v>0.30000000000000004</v>
      </c>
      <c r="P41" s="103">
        <v>0</v>
      </c>
      <c r="Q41" s="104">
        <v>0.1</v>
      </c>
      <c r="R41" s="104">
        <v>0.45</v>
      </c>
      <c r="S41" s="104">
        <v>0.4</v>
      </c>
      <c r="T41" s="104">
        <v>0.05</v>
      </c>
      <c r="U41" s="117">
        <v>0.03</v>
      </c>
      <c r="V41" s="118">
        <v>0.3</v>
      </c>
      <c r="W41" s="118">
        <v>0.35</v>
      </c>
      <c r="X41" s="118">
        <v>0.3</v>
      </c>
      <c r="Y41" s="118">
        <v>2.0000000000000018E-2</v>
      </c>
      <c r="Z41" s="103">
        <f t="shared" si="11"/>
        <v>0</v>
      </c>
      <c r="AA41" s="105">
        <f t="shared" si="12"/>
        <v>0.1</v>
      </c>
      <c r="AB41" s="105">
        <f t="shared" si="13"/>
        <v>0.45</v>
      </c>
      <c r="AC41" s="105">
        <f t="shared" si="14"/>
        <v>0.4</v>
      </c>
      <c r="AD41" s="105">
        <f t="shared" si="15"/>
        <v>0.05</v>
      </c>
      <c r="AE41" s="103">
        <v>0</v>
      </c>
      <c r="AF41" s="105">
        <v>0</v>
      </c>
      <c r="AG41" s="105">
        <v>0</v>
      </c>
      <c r="AH41" s="105">
        <v>0</v>
      </c>
      <c r="AI41" s="105">
        <v>1</v>
      </c>
      <c r="AJ41" s="117">
        <v>0.3</v>
      </c>
      <c r="AK41" s="118">
        <v>0.3</v>
      </c>
      <c r="AL41" s="118">
        <v>0.35</v>
      </c>
      <c r="AM41" s="118">
        <v>0.05</v>
      </c>
      <c r="AN41" s="118">
        <v>0</v>
      </c>
      <c r="AO41" s="103">
        <v>0.15</v>
      </c>
      <c r="AP41" s="105">
        <v>0.35</v>
      </c>
      <c r="AQ41" s="105">
        <v>0.45</v>
      </c>
      <c r="AR41" s="105">
        <v>0.05</v>
      </c>
      <c r="AS41" s="105">
        <f t="shared" si="98"/>
        <v>0</v>
      </c>
      <c r="AT41" s="103">
        <v>0.2</v>
      </c>
      <c r="AU41" s="105">
        <v>0.3</v>
      </c>
      <c r="AV41" s="105">
        <v>0.4</v>
      </c>
      <c r="AW41" s="105">
        <v>0.1</v>
      </c>
      <c r="AX41" s="105">
        <f t="shared" ref="AX41" si="100">1-SUM(AT41:AW41)</f>
        <v>0</v>
      </c>
      <c r="AY41" s="103">
        <v>0</v>
      </c>
      <c r="AZ41" s="105">
        <v>0</v>
      </c>
      <c r="BA41" s="105">
        <v>0</v>
      </c>
      <c r="BB41" s="118">
        <v>0.5</v>
      </c>
      <c r="BC41" s="118">
        <v>0.5</v>
      </c>
      <c r="BD41" s="113">
        <f t="shared" si="5"/>
        <v>1</v>
      </c>
      <c r="BE41" s="113">
        <f t="shared" si="6"/>
        <v>9</v>
      </c>
      <c r="BF41" s="53"/>
      <c r="BG41" s="61">
        <f t="shared" si="7"/>
        <v>0.1555307937070366</v>
      </c>
      <c r="BH41" s="61">
        <f t="shared" si="0"/>
        <v>0.25549639301417515</v>
      </c>
      <c r="BI41" s="61">
        <f t="shared" si="1"/>
        <v>0.3339308068743545</v>
      </c>
      <c r="BJ41" s="61">
        <f t="shared" si="2"/>
        <v>0.17396563574323448</v>
      </c>
      <c r="BK41" s="61">
        <f t="shared" si="3"/>
        <v>8.107637066119934E-2</v>
      </c>
      <c r="BL41" s="62">
        <f t="shared" si="4"/>
        <v>1.0000000000000002</v>
      </c>
    </row>
    <row r="42" spans="1:64" x14ac:dyDescent="0.2">
      <c r="A42" s="12">
        <v>2036</v>
      </c>
      <c r="B42" s="100">
        <v>0.25889596209024995</v>
      </c>
      <c r="C42" s="66">
        <v>2.192584923795422E-2</v>
      </c>
      <c r="D42" s="66">
        <f t="shared" ref="D42:F45" si="101">D41+(D$46-D$41)*0.2</f>
        <v>5.0000000000000001E-3</v>
      </c>
      <c r="E42" s="66">
        <f t="shared" si="101"/>
        <v>0</v>
      </c>
      <c r="F42" s="66">
        <f t="shared" si="101"/>
        <v>0</v>
      </c>
      <c r="G42" s="66">
        <v>9.5380402019762927E-3</v>
      </c>
      <c r="H42" s="66">
        <v>0</v>
      </c>
      <c r="I42" s="66">
        <v>0.70464014846981948</v>
      </c>
      <c r="J42" s="66">
        <f t="shared" si="57"/>
        <v>0</v>
      </c>
      <c r="K42" s="108">
        <f>K41+(K$46-K$41)/15</f>
        <v>0.05</v>
      </c>
      <c r="L42" s="109">
        <f t="shared" ref="L42:L45" si="102">L41+(L$46-L$41)/15</f>
        <v>0.15</v>
      </c>
      <c r="M42" s="109">
        <f t="shared" ref="M42:M45" si="103">M41+(M$46-M$41)/15</f>
        <v>0.15</v>
      </c>
      <c r="N42" s="109">
        <f t="shared" ref="N42:N45" si="104">N41+(N$46-N$41)/15</f>
        <v>0.35</v>
      </c>
      <c r="O42" s="109">
        <f t="shared" si="27"/>
        <v>0.30000000000000004</v>
      </c>
      <c r="P42" s="108">
        <v>0</v>
      </c>
      <c r="Q42" s="114">
        <v>0.1</v>
      </c>
      <c r="R42" s="114">
        <v>0.45</v>
      </c>
      <c r="S42" s="114">
        <v>0.4</v>
      </c>
      <c r="T42" s="114">
        <v>0.05</v>
      </c>
      <c r="U42" s="108">
        <f>U41+(U$46-U$41)/5</f>
        <v>0.03</v>
      </c>
      <c r="V42" s="109">
        <f t="shared" ref="V42:V45" si="105">V41+(V$46-V$41)/5</f>
        <v>0.3</v>
      </c>
      <c r="W42" s="109">
        <f t="shared" ref="W42:W45" si="106">W41+(W$46-W$41)/5</f>
        <v>0.35</v>
      </c>
      <c r="X42" s="109">
        <f t="shared" ref="X42:X45" si="107">X41+(X$46-X$41)/5</f>
        <v>0.3</v>
      </c>
      <c r="Y42" s="109">
        <f t="shared" si="33"/>
        <v>2.0000000000000018E-2</v>
      </c>
      <c r="Z42" s="108">
        <f t="shared" si="11"/>
        <v>0</v>
      </c>
      <c r="AA42" s="109">
        <f t="shared" si="12"/>
        <v>0.1</v>
      </c>
      <c r="AB42" s="109">
        <f t="shared" si="13"/>
        <v>0.45</v>
      </c>
      <c r="AC42" s="109">
        <f t="shared" si="14"/>
        <v>0.4</v>
      </c>
      <c r="AD42" s="109">
        <f t="shared" si="15"/>
        <v>0.05</v>
      </c>
      <c r="AE42" s="108">
        <v>0</v>
      </c>
      <c r="AF42" s="109">
        <v>0</v>
      </c>
      <c r="AG42" s="109">
        <v>0</v>
      </c>
      <c r="AH42" s="109">
        <v>0</v>
      </c>
      <c r="AI42" s="109">
        <v>1</v>
      </c>
      <c r="AJ42" s="108">
        <f>AJ41+(AJ$46-AJ$31)/5</f>
        <v>0.26999999999999996</v>
      </c>
      <c r="AK42" s="109">
        <f t="shared" ref="AK42:AK45" si="108">AK41+(AK$46-AK$31)/5</f>
        <v>0.32</v>
      </c>
      <c r="AL42" s="109">
        <f t="shared" ref="AL42:AL45" si="109">AL41+(AL$46-AL$31)/5</f>
        <v>0.35</v>
      </c>
      <c r="AM42" s="109">
        <f t="shared" ref="AM42:AM45" si="110">AM41+(AM$46-AM$31)/5</f>
        <v>6.0000000000000005E-2</v>
      </c>
      <c r="AN42" s="109">
        <f t="shared" ref="AN42:AN45" si="111">1-SUM(AJ42:AM42)</f>
        <v>0</v>
      </c>
      <c r="AO42" s="108">
        <f>AO41+(AO$46-AO$41)/5</f>
        <v>0.15</v>
      </c>
      <c r="AP42" s="109">
        <f t="shared" ref="AP42:AP45" si="112">AP41+(AP$46-AP$41)/5</f>
        <v>0.35</v>
      </c>
      <c r="AQ42" s="109">
        <f t="shared" ref="AQ42:AQ45" si="113">AQ41+(AQ$46-AQ$41)/5</f>
        <v>0.45</v>
      </c>
      <c r="AR42" s="109">
        <f t="shared" ref="AR42:AR45" si="114">AR41+(AR$46-AR$41)/5</f>
        <v>0.05</v>
      </c>
      <c r="AS42" s="109">
        <f>1-SUM(AO42:AR42)</f>
        <v>0</v>
      </c>
      <c r="AT42" s="108">
        <f>AT41+(AT$46-AT$41)/15</f>
        <v>0.2</v>
      </c>
      <c r="AU42" s="109">
        <f t="shared" ref="AU42:AU45" si="115">AU41+(AU$46-AU$41)/15</f>
        <v>0.3</v>
      </c>
      <c r="AV42" s="109">
        <f t="shared" ref="AV42:AV45" si="116">AV41+(AV$46-AV$41)/15</f>
        <v>0.4</v>
      </c>
      <c r="AW42" s="109">
        <f t="shared" ref="AW42:AW45" si="117">AW41+(AW$46-AW$41)/15</f>
        <v>0.1</v>
      </c>
      <c r="AX42" s="109">
        <f t="shared" si="34"/>
        <v>0</v>
      </c>
      <c r="AY42" s="108">
        <v>0</v>
      </c>
      <c r="AZ42" s="109">
        <v>0</v>
      </c>
      <c r="BA42" s="109">
        <v>0</v>
      </c>
      <c r="BB42" s="121">
        <v>0.5</v>
      </c>
      <c r="BC42" s="121">
        <v>0.5</v>
      </c>
      <c r="BD42" s="110">
        <f t="shared" si="5"/>
        <v>1</v>
      </c>
      <c r="BE42" s="110">
        <f t="shared" si="6"/>
        <v>9</v>
      </c>
      <c r="BF42" s="40"/>
      <c r="BG42" s="60">
        <f t="shared" si="7"/>
        <v>0.15659809865301</v>
      </c>
      <c r="BH42" s="60">
        <f t="shared" si="0"/>
        <v>0.25697119664291118</v>
      </c>
      <c r="BI42" s="60">
        <f t="shared" si="1"/>
        <v>0.33564539992923637</v>
      </c>
      <c r="BJ42" s="60">
        <f t="shared" si="2"/>
        <v>0.17192022368586971</v>
      </c>
      <c r="BK42" s="60">
        <f t="shared" si="3"/>
        <v>7.8865081088972708E-2</v>
      </c>
      <c r="BL42" s="57">
        <f t="shared" si="4"/>
        <v>0.99999999999999989</v>
      </c>
    </row>
    <row r="43" spans="1:64" x14ac:dyDescent="0.2">
      <c r="A43" s="12">
        <v>2037</v>
      </c>
      <c r="B43" s="100">
        <v>0.25578379890163561</v>
      </c>
      <c r="C43" s="66">
        <v>2.0986645784769508E-2</v>
      </c>
      <c r="D43" s="66">
        <f t="shared" si="101"/>
        <v>5.0000000000000001E-3</v>
      </c>
      <c r="E43" s="66">
        <f t="shared" si="101"/>
        <v>0</v>
      </c>
      <c r="F43" s="66">
        <f t="shared" si="101"/>
        <v>0</v>
      </c>
      <c r="G43" s="66">
        <v>1.0443638980464461E-2</v>
      </c>
      <c r="H43" s="66">
        <v>0</v>
      </c>
      <c r="I43" s="66">
        <v>0.70778591633313048</v>
      </c>
      <c r="J43" s="66">
        <f t="shared" si="57"/>
        <v>0</v>
      </c>
      <c r="K43" s="108">
        <f t="shared" ref="K43:K45" si="118">K42+(K$46-K$41)/15</f>
        <v>0.05</v>
      </c>
      <c r="L43" s="109">
        <f t="shared" si="102"/>
        <v>0.15</v>
      </c>
      <c r="M43" s="109">
        <f t="shared" si="103"/>
        <v>0.15</v>
      </c>
      <c r="N43" s="109">
        <f t="shared" si="104"/>
        <v>0.35</v>
      </c>
      <c r="O43" s="109">
        <f t="shared" si="27"/>
        <v>0.30000000000000004</v>
      </c>
      <c r="P43" s="108">
        <v>0</v>
      </c>
      <c r="Q43" s="114">
        <v>0.1</v>
      </c>
      <c r="R43" s="114">
        <v>0.45</v>
      </c>
      <c r="S43" s="114">
        <v>0.4</v>
      </c>
      <c r="T43" s="114">
        <v>0.05</v>
      </c>
      <c r="U43" s="108">
        <f t="shared" ref="U43:U45" si="119">U42+(U$46-U$41)/5</f>
        <v>0.03</v>
      </c>
      <c r="V43" s="109">
        <f t="shared" si="105"/>
        <v>0.3</v>
      </c>
      <c r="W43" s="109">
        <f t="shared" si="106"/>
        <v>0.35</v>
      </c>
      <c r="X43" s="109">
        <f t="shared" si="107"/>
        <v>0.3</v>
      </c>
      <c r="Y43" s="109">
        <f t="shared" si="33"/>
        <v>2.0000000000000018E-2</v>
      </c>
      <c r="Z43" s="108">
        <f t="shared" si="11"/>
        <v>0</v>
      </c>
      <c r="AA43" s="109">
        <f t="shared" si="12"/>
        <v>0.1</v>
      </c>
      <c r="AB43" s="109">
        <f t="shared" si="13"/>
        <v>0.45</v>
      </c>
      <c r="AC43" s="109">
        <f t="shared" si="14"/>
        <v>0.4</v>
      </c>
      <c r="AD43" s="109">
        <f t="shared" si="15"/>
        <v>0.05</v>
      </c>
      <c r="AE43" s="108">
        <v>0</v>
      </c>
      <c r="AF43" s="109">
        <v>0</v>
      </c>
      <c r="AG43" s="109">
        <v>0</v>
      </c>
      <c r="AH43" s="109">
        <v>0</v>
      </c>
      <c r="AI43" s="109">
        <v>1</v>
      </c>
      <c r="AJ43" s="108">
        <f t="shared" ref="AJ43:AJ45" si="120">AJ42+(AJ$46-AJ$31)/5</f>
        <v>0.23999999999999996</v>
      </c>
      <c r="AK43" s="109">
        <f t="shared" si="108"/>
        <v>0.34</v>
      </c>
      <c r="AL43" s="109">
        <f t="shared" si="109"/>
        <v>0.35</v>
      </c>
      <c r="AM43" s="109">
        <f t="shared" si="110"/>
        <v>7.0000000000000007E-2</v>
      </c>
      <c r="AN43" s="109">
        <f t="shared" si="111"/>
        <v>0</v>
      </c>
      <c r="AO43" s="108">
        <f t="shared" ref="AO43:AO45" si="121">AO42+(AO$46-AO$41)/5</f>
        <v>0.15</v>
      </c>
      <c r="AP43" s="109">
        <f t="shared" si="112"/>
        <v>0.35</v>
      </c>
      <c r="AQ43" s="109">
        <f t="shared" si="113"/>
        <v>0.45</v>
      </c>
      <c r="AR43" s="109">
        <f t="shared" si="114"/>
        <v>0.05</v>
      </c>
      <c r="AS43" s="109">
        <f t="shared" ref="AS43:AS46" si="122">1-SUM(AO43:AR43)</f>
        <v>0</v>
      </c>
      <c r="AT43" s="108">
        <f t="shared" ref="AT43:AT45" si="123">AT42+(AT$46-AT$41)/15</f>
        <v>0.2</v>
      </c>
      <c r="AU43" s="109">
        <f t="shared" si="115"/>
        <v>0.3</v>
      </c>
      <c r="AV43" s="109">
        <f t="shared" si="116"/>
        <v>0.4</v>
      </c>
      <c r="AW43" s="109">
        <f t="shared" si="117"/>
        <v>0.1</v>
      </c>
      <c r="AX43" s="109">
        <f t="shared" si="34"/>
        <v>0</v>
      </c>
      <c r="AY43" s="108">
        <v>0</v>
      </c>
      <c r="AZ43" s="109">
        <v>0</v>
      </c>
      <c r="BA43" s="109">
        <v>0</v>
      </c>
      <c r="BB43" s="121">
        <v>0.5</v>
      </c>
      <c r="BC43" s="121">
        <v>0.5</v>
      </c>
      <c r="BD43" s="110">
        <f t="shared" si="5"/>
        <v>1</v>
      </c>
      <c r="BE43" s="110">
        <f t="shared" si="6"/>
        <v>9</v>
      </c>
      <c r="BF43" s="40"/>
      <c r="BG43" s="60">
        <f t="shared" si="7"/>
        <v>0.15700284656701938</v>
      </c>
      <c r="BH43" s="60">
        <f t="shared" si="0"/>
        <v>0.25785284656701934</v>
      </c>
      <c r="BI43" s="60">
        <f t="shared" si="1"/>
        <v>0.33633120061480642</v>
      </c>
      <c r="BJ43" s="60">
        <f t="shared" si="2"/>
        <v>0.17092863429142582</v>
      </c>
      <c r="BK43" s="60">
        <f t="shared" si="3"/>
        <v>7.7884471959729182E-2</v>
      </c>
      <c r="BL43" s="57">
        <f t="shared" si="4"/>
        <v>1</v>
      </c>
    </row>
    <row r="44" spans="1:64" x14ac:dyDescent="0.2">
      <c r="A44" s="12">
        <v>2038</v>
      </c>
      <c r="B44" s="100">
        <v>0.25288268568757843</v>
      </c>
      <c r="C44" s="66">
        <v>2.0111029778849578E-2</v>
      </c>
      <c r="D44" s="66">
        <f t="shared" si="101"/>
        <v>5.0000000000000001E-3</v>
      </c>
      <c r="E44" s="66">
        <f t="shared" si="101"/>
        <v>0</v>
      </c>
      <c r="F44" s="66">
        <f t="shared" si="101"/>
        <v>0</v>
      </c>
      <c r="G44" s="66">
        <v>1.144441740234811E-2</v>
      </c>
      <c r="H44" s="66">
        <v>0</v>
      </c>
      <c r="I44" s="66">
        <v>0.71056186713122393</v>
      </c>
      <c r="J44" s="66">
        <f t="shared" si="57"/>
        <v>0</v>
      </c>
      <c r="K44" s="108">
        <f t="shared" si="118"/>
        <v>0.05</v>
      </c>
      <c r="L44" s="109">
        <f t="shared" si="102"/>
        <v>0.15</v>
      </c>
      <c r="M44" s="109">
        <f t="shared" si="103"/>
        <v>0.15</v>
      </c>
      <c r="N44" s="109">
        <f t="shared" si="104"/>
        <v>0.35</v>
      </c>
      <c r="O44" s="109">
        <f t="shared" si="27"/>
        <v>0.30000000000000004</v>
      </c>
      <c r="P44" s="108">
        <v>0</v>
      </c>
      <c r="Q44" s="114">
        <v>0.1</v>
      </c>
      <c r="R44" s="114">
        <v>0.45</v>
      </c>
      <c r="S44" s="114">
        <v>0.4</v>
      </c>
      <c r="T44" s="114">
        <v>0.05</v>
      </c>
      <c r="U44" s="108">
        <f t="shared" si="119"/>
        <v>0.03</v>
      </c>
      <c r="V44" s="109">
        <f t="shared" si="105"/>
        <v>0.3</v>
      </c>
      <c r="W44" s="109">
        <f t="shared" si="106"/>
        <v>0.35</v>
      </c>
      <c r="X44" s="109">
        <f t="shared" si="107"/>
        <v>0.3</v>
      </c>
      <c r="Y44" s="109">
        <f t="shared" si="33"/>
        <v>2.0000000000000018E-2</v>
      </c>
      <c r="Z44" s="108">
        <f t="shared" si="11"/>
        <v>0</v>
      </c>
      <c r="AA44" s="109">
        <f t="shared" si="12"/>
        <v>0.1</v>
      </c>
      <c r="AB44" s="109">
        <f t="shared" si="13"/>
        <v>0.45</v>
      </c>
      <c r="AC44" s="109">
        <f t="shared" si="14"/>
        <v>0.4</v>
      </c>
      <c r="AD44" s="109">
        <f t="shared" si="15"/>
        <v>0.05</v>
      </c>
      <c r="AE44" s="108">
        <v>0</v>
      </c>
      <c r="AF44" s="109">
        <v>0</v>
      </c>
      <c r="AG44" s="109">
        <v>0</v>
      </c>
      <c r="AH44" s="109">
        <v>0</v>
      </c>
      <c r="AI44" s="109">
        <v>1</v>
      </c>
      <c r="AJ44" s="108">
        <f t="shared" si="120"/>
        <v>0.20999999999999996</v>
      </c>
      <c r="AK44" s="109">
        <f t="shared" si="108"/>
        <v>0.36000000000000004</v>
      </c>
      <c r="AL44" s="109">
        <f t="shared" si="109"/>
        <v>0.35</v>
      </c>
      <c r="AM44" s="109">
        <f t="shared" si="110"/>
        <v>0.08</v>
      </c>
      <c r="AN44" s="109">
        <f t="shared" si="111"/>
        <v>0</v>
      </c>
      <c r="AO44" s="108">
        <f t="shared" si="121"/>
        <v>0.15</v>
      </c>
      <c r="AP44" s="109">
        <f t="shared" si="112"/>
        <v>0.35</v>
      </c>
      <c r="AQ44" s="109">
        <f t="shared" si="113"/>
        <v>0.45</v>
      </c>
      <c r="AR44" s="109">
        <f t="shared" si="114"/>
        <v>0.05</v>
      </c>
      <c r="AS44" s="109">
        <f t="shared" si="122"/>
        <v>0</v>
      </c>
      <c r="AT44" s="108">
        <f t="shared" si="123"/>
        <v>0.2</v>
      </c>
      <c r="AU44" s="109">
        <f t="shared" si="115"/>
        <v>0.3</v>
      </c>
      <c r="AV44" s="109">
        <f t="shared" si="116"/>
        <v>0.4</v>
      </c>
      <c r="AW44" s="109">
        <f t="shared" si="117"/>
        <v>0.1</v>
      </c>
      <c r="AX44" s="109">
        <f t="shared" si="34"/>
        <v>0</v>
      </c>
      <c r="AY44" s="108">
        <v>0</v>
      </c>
      <c r="AZ44" s="109">
        <v>0</v>
      </c>
      <c r="BA44" s="109">
        <v>0</v>
      </c>
      <c r="BB44" s="121">
        <v>0.5</v>
      </c>
      <c r="BC44" s="121">
        <v>0.5</v>
      </c>
      <c r="BD44" s="110">
        <f t="shared" si="5"/>
        <v>1</v>
      </c>
      <c r="BE44" s="110">
        <f t="shared" si="6"/>
        <v>9</v>
      </c>
      <c r="BF44" s="40"/>
      <c r="BG44" s="60">
        <f t="shared" si="7"/>
        <v>0.15730983536511683</v>
      </c>
      <c r="BH44" s="60">
        <f t="shared" si="0"/>
        <v>0.25873205623523421</v>
      </c>
      <c r="BI44" s="60">
        <f t="shared" si="1"/>
        <v>0.33696265919693053</v>
      </c>
      <c r="BJ44" s="60">
        <f t="shared" si="2"/>
        <v>0.17002509200750254</v>
      </c>
      <c r="BK44" s="60">
        <f t="shared" si="3"/>
        <v>7.6970357195216027E-2</v>
      </c>
      <c r="BL44" s="57">
        <f t="shared" si="4"/>
        <v>1.0000000000000002</v>
      </c>
    </row>
    <row r="45" spans="1:64" x14ac:dyDescent="0.2">
      <c r="A45" s="12">
        <v>2039</v>
      </c>
      <c r="B45" s="100">
        <v>0.2501792008392939</v>
      </c>
      <c r="C45" s="66">
        <v>1.929357867182506E-2</v>
      </c>
      <c r="D45" s="66">
        <f t="shared" si="101"/>
        <v>5.0000000000000001E-3</v>
      </c>
      <c r="E45" s="66">
        <f t="shared" si="101"/>
        <v>0</v>
      </c>
      <c r="F45" s="66">
        <f t="shared" si="101"/>
        <v>0</v>
      </c>
      <c r="G45" s="66">
        <v>1.2551803369642487E-2</v>
      </c>
      <c r="H45" s="66">
        <v>0</v>
      </c>
      <c r="I45" s="66">
        <v>0.71297541711923862</v>
      </c>
      <c r="J45" s="66">
        <f t="shared" si="57"/>
        <v>0</v>
      </c>
      <c r="K45" s="108">
        <f t="shared" si="118"/>
        <v>0.05</v>
      </c>
      <c r="L45" s="109">
        <f t="shared" si="102"/>
        <v>0.15</v>
      </c>
      <c r="M45" s="109">
        <f t="shared" si="103"/>
        <v>0.15</v>
      </c>
      <c r="N45" s="109">
        <f t="shared" si="104"/>
        <v>0.35</v>
      </c>
      <c r="O45" s="109">
        <f t="shared" si="27"/>
        <v>0.30000000000000004</v>
      </c>
      <c r="P45" s="108">
        <v>0</v>
      </c>
      <c r="Q45" s="114">
        <v>0.1</v>
      </c>
      <c r="R45" s="114">
        <v>0.45</v>
      </c>
      <c r="S45" s="114">
        <v>0.4</v>
      </c>
      <c r="T45" s="114">
        <v>0.05</v>
      </c>
      <c r="U45" s="108">
        <f t="shared" si="119"/>
        <v>0.03</v>
      </c>
      <c r="V45" s="109">
        <f t="shared" si="105"/>
        <v>0.3</v>
      </c>
      <c r="W45" s="109">
        <f t="shared" si="106"/>
        <v>0.35</v>
      </c>
      <c r="X45" s="109">
        <f t="shared" si="107"/>
        <v>0.3</v>
      </c>
      <c r="Y45" s="109">
        <f t="shared" si="33"/>
        <v>2.0000000000000018E-2</v>
      </c>
      <c r="Z45" s="108">
        <f t="shared" si="11"/>
        <v>0</v>
      </c>
      <c r="AA45" s="109">
        <f t="shared" si="12"/>
        <v>0.1</v>
      </c>
      <c r="AB45" s="109">
        <f t="shared" si="13"/>
        <v>0.45</v>
      </c>
      <c r="AC45" s="109">
        <f t="shared" si="14"/>
        <v>0.4</v>
      </c>
      <c r="AD45" s="109">
        <f t="shared" si="15"/>
        <v>0.05</v>
      </c>
      <c r="AE45" s="108">
        <v>0</v>
      </c>
      <c r="AF45" s="109">
        <v>0</v>
      </c>
      <c r="AG45" s="109">
        <v>0</v>
      </c>
      <c r="AH45" s="109">
        <v>0</v>
      </c>
      <c r="AI45" s="109">
        <v>1</v>
      </c>
      <c r="AJ45" s="108">
        <f t="shared" si="120"/>
        <v>0.17999999999999997</v>
      </c>
      <c r="AK45" s="109">
        <f t="shared" si="108"/>
        <v>0.38000000000000006</v>
      </c>
      <c r="AL45" s="109">
        <f t="shared" si="109"/>
        <v>0.35</v>
      </c>
      <c r="AM45" s="109">
        <f t="shared" si="110"/>
        <v>0.09</v>
      </c>
      <c r="AN45" s="109">
        <f t="shared" si="111"/>
        <v>0</v>
      </c>
      <c r="AO45" s="108">
        <f t="shared" si="121"/>
        <v>0.15</v>
      </c>
      <c r="AP45" s="109">
        <f t="shared" si="112"/>
        <v>0.35</v>
      </c>
      <c r="AQ45" s="109">
        <f t="shared" si="113"/>
        <v>0.45</v>
      </c>
      <c r="AR45" s="109">
        <f t="shared" si="114"/>
        <v>0.05</v>
      </c>
      <c r="AS45" s="109">
        <f t="shared" si="122"/>
        <v>0</v>
      </c>
      <c r="AT45" s="108">
        <f t="shared" si="123"/>
        <v>0.2</v>
      </c>
      <c r="AU45" s="109">
        <f t="shared" si="115"/>
        <v>0.3</v>
      </c>
      <c r="AV45" s="109">
        <f t="shared" si="116"/>
        <v>0.4</v>
      </c>
      <c r="AW45" s="109">
        <f t="shared" si="117"/>
        <v>0.1</v>
      </c>
      <c r="AX45" s="109">
        <f t="shared" si="34"/>
        <v>0</v>
      </c>
      <c r="AY45" s="108">
        <v>0</v>
      </c>
      <c r="AZ45" s="109">
        <v>0</v>
      </c>
      <c r="BA45" s="109">
        <v>0</v>
      </c>
      <c r="BB45" s="121">
        <v>0.5</v>
      </c>
      <c r="BC45" s="121">
        <v>0.5</v>
      </c>
      <c r="BD45" s="110">
        <f t="shared" si="5"/>
        <v>1</v>
      </c>
      <c r="BE45" s="110">
        <f t="shared" si="6"/>
        <v>9</v>
      </c>
      <c r="BF45" s="40"/>
      <c r="BG45" s="60">
        <f t="shared" si="7"/>
        <v>0.15751336807234806</v>
      </c>
      <c r="BH45" s="60">
        <f t="shared" si="0"/>
        <v>0.25961854840931231</v>
      </c>
      <c r="BI45" s="60">
        <f t="shared" si="1"/>
        <v>0.33754228855528567</v>
      </c>
      <c r="BJ45" s="60">
        <f t="shared" si="2"/>
        <v>0.16920735577767457</v>
      </c>
      <c r="BK45" s="60">
        <f t="shared" si="3"/>
        <v>7.6118439185379444E-2</v>
      </c>
      <c r="BL45" s="57">
        <f t="shared" si="4"/>
        <v>1</v>
      </c>
    </row>
    <row r="46" spans="1:64" s="54" customFormat="1" x14ac:dyDescent="0.2">
      <c r="A46" s="51">
        <v>2040</v>
      </c>
      <c r="B46" s="101">
        <v>0.24765974947182523</v>
      </c>
      <c r="C46" s="65">
        <v>1.852931641677906E-2</v>
      </c>
      <c r="D46" s="65">
        <v>5.0000000000000001E-3</v>
      </c>
      <c r="E46" s="65">
        <v>0</v>
      </c>
      <c r="F46" s="65">
        <v>0</v>
      </c>
      <c r="G46" s="65">
        <v>1.3778722603268272E-2</v>
      </c>
      <c r="H46" s="65">
        <v>0</v>
      </c>
      <c r="I46" s="65">
        <v>0.71503221150812735</v>
      </c>
      <c r="J46" s="65">
        <f t="shared" si="57"/>
        <v>0</v>
      </c>
      <c r="K46" s="117">
        <v>0.05</v>
      </c>
      <c r="L46" s="137">
        <v>0.15</v>
      </c>
      <c r="M46" s="137">
        <v>0.15</v>
      </c>
      <c r="N46" s="137">
        <v>0.35</v>
      </c>
      <c r="O46" s="137">
        <v>0.30000000000000004</v>
      </c>
      <c r="P46" s="103">
        <v>0</v>
      </c>
      <c r="Q46" s="104">
        <v>0.1</v>
      </c>
      <c r="R46" s="104">
        <v>0.45</v>
      </c>
      <c r="S46" s="104">
        <v>0.4</v>
      </c>
      <c r="T46" s="104">
        <v>0.05</v>
      </c>
      <c r="U46" s="117">
        <v>0.03</v>
      </c>
      <c r="V46" s="118">
        <v>0.3</v>
      </c>
      <c r="W46" s="118">
        <v>0.35</v>
      </c>
      <c r="X46" s="118">
        <v>0.3</v>
      </c>
      <c r="Y46" s="118">
        <v>2.0000000000000018E-2</v>
      </c>
      <c r="Z46" s="103">
        <f t="shared" si="11"/>
        <v>0</v>
      </c>
      <c r="AA46" s="105">
        <f t="shared" si="12"/>
        <v>0.1</v>
      </c>
      <c r="AB46" s="105">
        <f t="shared" si="13"/>
        <v>0.45</v>
      </c>
      <c r="AC46" s="105">
        <f t="shared" si="14"/>
        <v>0.4</v>
      </c>
      <c r="AD46" s="105">
        <f t="shared" si="15"/>
        <v>0.05</v>
      </c>
      <c r="AE46" s="103">
        <v>0</v>
      </c>
      <c r="AF46" s="105">
        <v>0</v>
      </c>
      <c r="AG46" s="105">
        <v>0</v>
      </c>
      <c r="AH46" s="105">
        <v>0</v>
      </c>
      <c r="AI46" s="105">
        <v>1</v>
      </c>
      <c r="AJ46" s="117">
        <v>0.25</v>
      </c>
      <c r="AK46" s="118">
        <v>0.3</v>
      </c>
      <c r="AL46" s="118">
        <v>0.35</v>
      </c>
      <c r="AM46" s="118">
        <v>0.1</v>
      </c>
      <c r="AN46" s="118">
        <v>0</v>
      </c>
      <c r="AO46" s="103">
        <v>0.15</v>
      </c>
      <c r="AP46" s="105">
        <v>0.35</v>
      </c>
      <c r="AQ46" s="105">
        <v>0.45</v>
      </c>
      <c r="AR46" s="105">
        <v>0.05</v>
      </c>
      <c r="AS46" s="105">
        <f t="shared" si="122"/>
        <v>0</v>
      </c>
      <c r="AT46" s="103">
        <v>0.2</v>
      </c>
      <c r="AU46" s="105">
        <v>0.3</v>
      </c>
      <c r="AV46" s="105">
        <v>0.4</v>
      </c>
      <c r="AW46" s="105">
        <v>0.1</v>
      </c>
      <c r="AX46" s="105">
        <f t="shared" ref="AX46" si="124">1-SUM(AT46:AW46)</f>
        <v>0</v>
      </c>
      <c r="AY46" s="103">
        <v>0</v>
      </c>
      <c r="AZ46" s="105">
        <v>0</v>
      </c>
      <c r="BA46" s="105">
        <v>0</v>
      </c>
      <c r="BB46" s="118">
        <v>0.5</v>
      </c>
      <c r="BC46" s="118">
        <v>0.5</v>
      </c>
      <c r="BD46" s="113">
        <f t="shared" si="5"/>
        <v>1</v>
      </c>
      <c r="BE46" s="113">
        <f t="shared" si="6"/>
        <v>9</v>
      </c>
      <c r="BF46" s="53"/>
      <c r="BG46" s="61">
        <f t="shared" si="7"/>
        <v>0.15898411042603383</v>
      </c>
      <c r="BH46" s="61">
        <f t="shared" si="0"/>
        <v>0.25914517429587036</v>
      </c>
      <c r="BI46" s="61">
        <f t="shared" si="1"/>
        <v>0.33807259232271925</v>
      </c>
      <c r="BJ46" s="61">
        <f t="shared" si="2"/>
        <v>0.16847373229299004</v>
      </c>
      <c r="BK46" s="61">
        <f t="shared" si="3"/>
        <v>7.5324390662386539E-2</v>
      </c>
      <c r="BL46" s="62">
        <f t="shared" si="4"/>
        <v>1</v>
      </c>
    </row>
    <row r="47" spans="1:64" customFormat="1" ht="12.75" x14ac:dyDescent="0.2">
      <c r="A47" s="12">
        <v>2041</v>
      </c>
      <c r="B47" s="100">
        <v>0.2523198844519236</v>
      </c>
      <c r="C47" s="66">
        <v>1.8426425808507493E-2</v>
      </c>
      <c r="D47" s="66">
        <f>MAX(D46+(D$51-D$46)*0.2,0)</f>
        <v>5.0000000000000001E-3</v>
      </c>
      <c r="E47" s="66">
        <f t="shared" ref="D47:F61" si="125">MAX(E46+(E$46-E$41)*0.2,0)</f>
        <v>0</v>
      </c>
      <c r="F47" s="66">
        <f t="shared" si="125"/>
        <v>0</v>
      </c>
      <c r="G47" s="66">
        <v>1.5146215757208663E-2</v>
      </c>
      <c r="H47" s="66">
        <v>0</v>
      </c>
      <c r="I47" s="66">
        <v>0.70910747398236018</v>
      </c>
      <c r="J47" s="66">
        <f>1-SUM(B47:I47)</f>
        <v>0</v>
      </c>
      <c r="K47" s="108">
        <f>MAX(K46+(K$51-K$46)*0.2,0)</f>
        <v>0.05</v>
      </c>
      <c r="L47" s="109">
        <f t="shared" ref="L47:O47" si="126">MAX(L46+(L$51-L$46)*0.2,0)</f>
        <v>0.15</v>
      </c>
      <c r="M47" s="109">
        <f t="shared" si="126"/>
        <v>0.15</v>
      </c>
      <c r="N47" s="109">
        <f t="shared" si="126"/>
        <v>0.35</v>
      </c>
      <c r="O47" s="109">
        <f t="shared" si="126"/>
        <v>0.30000000000000004</v>
      </c>
      <c r="P47" s="108">
        <f t="shared" ref="P47:Q61" si="127">MAX(P46+(P$46-P$41)*0.2,0)</f>
        <v>0</v>
      </c>
      <c r="Q47" s="109">
        <f t="shared" si="127"/>
        <v>0.1</v>
      </c>
      <c r="R47" s="109">
        <f t="shared" ref="R47:AG61" si="128">MAX(R46+(R$46-R$41)*0.2,0)</f>
        <v>0.45</v>
      </c>
      <c r="S47" s="109">
        <f t="shared" si="128"/>
        <v>0.4</v>
      </c>
      <c r="T47" s="109">
        <f t="shared" si="128"/>
        <v>0.05</v>
      </c>
      <c r="U47" s="108">
        <f>MAX(U46+(U$51-U$46)*0.2,0)</f>
        <v>0.03</v>
      </c>
      <c r="V47" s="109">
        <f t="shared" ref="V47:V50" si="129">MAX(V46+(V$51-V$46)*0.2,0)</f>
        <v>0.3</v>
      </c>
      <c r="W47" s="109">
        <f t="shared" ref="W47:W50" si="130">MAX(W46+(W$51-W$46)*0.2,0)</f>
        <v>0.35</v>
      </c>
      <c r="X47" s="109">
        <f t="shared" ref="X47:X50" si="131">MAX(X46+(X$51-X$46)*0.2,0)</f>
        <v>0.3</v>
      </c>
      <c r="Y47" s="109">
        <f t="shared" ref="Y47:Y50" si="132">MAX(Y46+(Y$51-Y$46)*0.2,0)</f>
        <v>2.0000000000000018E-2</v>
      </c>
      <c r="Z47" s="115">
        <f t="shared" ref="Z47:Z61" si="133">P47</f>
        <v>0</v>
      </c>
      <c r="AA47" s="116">
        <f t="shared" ref="AA47:AA61" si="134">Q47</f>
        <v>0.1</v>
      </c>
      <c r="AB47" s="116">
        <f t="shared" ref="AB47:AB61" si="135">R47</f>
        <v>0.45</v>
      </c>
      <c r="AC47" s="116">
        <f t="shared" ref="AC47:AC61" si="136">S47</f>
        <v>0.4</v>
      </c>
      <c r="AD47" s="116">
        <f t="shared" ref="AD47:AD61" si="137">T47</f>
        <v>0.05</v>
      </c>
      <c r="AE47" s="108">
        <f t="shared" si="128"/>
        <v>0</v>
      </c>
      <c r="AF47" s="109">
        <f t="shared" si="128"/>
        <v>0</v>
      </c>
      <c r="AG47" s="109">
        <f t="shared" si="128"/>
        <v>0</v>
      </c>
      <c r="AH47" s="109">
        <f t="shared" ref="AH47:AW61" si="138">MAX(AH46+(AH$46-AH$41)*0.2,0)</f>
        <v>0</v>
      </c>
      <c r="AI47" s="109">
        <f t="shared" si="138"/>
        <v>1</v>
      </c>
      <c r="AJ47" s="108">
        <f>MAX(AJ46+(AJ$51-AJ$46)*0.2,0)</f>
        <v>0.25</v>
      </c>
      <c r="AK47" s="109">
        <f t="shared" ref="AK47:AK50" si="139">MAX(AK46+(AK$51-AK$46)*0.2,0)</f>
        <v>0.3</v>
      </c>
      <c r="AL47" s="109">
        <f t="shared" ref="AL47:AL50" si="140">MAX(AL46+(AL$51-AL$46)*0.2,0)</f>
        <v>0.35</v>
      </c>
      <c r="AM47" s="109">
        <f t="shared" ref="AM47:AM50" si="141">MAX(AM46+(AM$51-AM$46)*0.2,0)</f>
        <v>0.1</v>
      </c>
      <c r="AN47" s="109">
        <f t="shared" ref="AN47:AN50" si="142">MAX(AN46+(AN$51-AN$46)*0.2,0)</f>
        <v>0</v>
      </c>
      <c r="AO47" s="108">
        <f t="shared" si="138"/>
        <v>0.15</v>
      </c>
      <c r="AP47" s="109">
        <f t="shared" si="138"/>
        <v>0.35</v>
      </c>
      <c r="AQ47" s="109">
        <f t="shared" si="138"/>
        <v>0.45</v>
      </c>
      <c r="AR47" s="109">
        <f t="shared" si="138"/>
        <v>0.05</v>
      </c>
      <c r="AS47" s="109">
        <f t="shared" si="138"/>
        <v>0</v>
      </c>
      <c r="AT47" s="108">
        <f t="shared" si="138"/>
        <v>0.2</v>
      </c>
      <c r="AU47" s="109">
        <f t="shared" si="138"/>
        <v>0.3</v>
      </c>
      <c r="AV47" s="109">
        <f t="shared" si="138"/>
        <v>0.4</v>
      </c>
      <c r="AW47" s="109">
        <f t="shared" si="138"/>
        <v>0.1</v>
      </c>
      <c r="AX47" s="109">
        <f t="shared" ref="AX47:BA61" si="143">MAX(AX46+(AX$46-AX$41)*0.2,0)</f>
        <v>0</v>
      </c>
      <c r="AY47" s="108">
        <f t="shared" si="143"/>
        <v>0</v>
      </c>
      <c r="AZ47" s="109">
        <f t="shared" si="143"/>
        <v>0</v>
      </c>
      <c r="BA47" s="109">
        <f t="shared" si="143"/>
        <v>0</v>
      </c>
      <c r="BB47" s="121">
        <v>0.5</v>
      </c>
      <c r="BC47" s="121">
        <v>0.5</v>
      </c>
      <c r="BD47" s="110">
        <f t="shared" si="5"/>
        <v>1</v>
      </c>
      <c r="BE47" s="110">
        <f t="shared" si="6"/>
        <v>9</v>
      </c>
    </row>
    <row r="48" spans="1:64" customFormat="1" ht="12.75" x14ac:dyDescent="0.2">
      <c r="A48" s="12">
        <v>2042</v>
      </c>
      <c r="B48" s="100">
        <v>0.25700515116517569</v>
      </c>
      <c r="C48" s="66">
        <v>1.8324462503229229E-2</v>
      </c>
      <c r="D48" s="66">
        <f t="shared" ref="D48:D50" si="144">MAX(D47+(D$51-D$46)*0.2,0)</f>
        <v>5.0000000000000001E-3</v>
      </c>
      <c r="E48" s="66">
        <f t="shared" si="125"/>
        <v>0</v>
      </c>
      <c r="F48" s="66">
        <f t="shared" si="125"/>
        <v>0</v>
      </c>
      <c r="G48" s="66">
        <v>1.6672848438880353E-2</v>
      </c>
      <c r="H48" s="66">
        <v>0</v>
      </c>
      <c r="I48" s="66">
        <v>0.7029975378927148</v>
      </c>
      <c r="J48" s="66">
        <f t="shared" ref="J48:J61" si="145">1-SUM(B48:I48)</f>
        <v>0</v>
      </c>
      <c r="K48" s="108">
        <f t="shared" ref="K48:K50" si="146">MAX(K47+(K$51-K$46)*0.2,0)</f>
        <v>0.05</v>
      </c>
      <c r="L48" s="109">
        <f t="shared" ref="L48:L50" si="147">MAX(L47+(L$51-L$46)*0.2,0)</f>
        <v>0.15</v>
      </c>
      <c r="M48" s="109">
        <f t="shared" ref="M48:M50" si="148">MAX(M47+(M$51-M$46)*0.2,0)</f>
        <v>0.15</v>
      </c>
      <c r="N48" s="109">
        <f t="shared" ref="N48:N50" si="149">MAX(N47+(N$51-N$46)*0.2,0)</f>
        <v>0.35</v>
      </c>
      <c r="O48" s="109">
        <f t="shared" ref="O48:O50" si="150">MAX(O47+(O$51-O$46)*0.2,0)</f>
        <v>0.30000000000000004</v>
      </c>
      <c r="P48" s="108">
        <f t="shared" si="127"/>
        <v>0</v>
      </c>
      <c r="Q48" s="109">
        <f t="shared" si="127"/>
        <v>0.1</v>
      </c>
      <c r="R48" s="109">
        <f t="shared" si="128"/>
        <v>0.45</v>
      </c>
      <c r="S48" s="109">
        <f t="shared" si="128"/>
        <v>0.4</v>
      </c>
      <c r="T48" s="109">
        <f t="shared" si="128"/>
        <v>0.05</v>
      </c>
      <c r="U48" s="108">
        <f t="shared" ref="U48:U50" si="151">MAX(U47+(U$51-U$46)*0.2,0)</f>
        <v>0.03</v>
      </c>
      <c r="V48" s="109">
        <f t="shared" si="129"/>
        <v>0.3</v>
      </c>
      <c r="W48" s="109">
        <f t="shared" si="130"/>
        <v>0.35</v>
      </c>
      <c r="X48" s="109">
        <f t="shared" si="131"/>
        <v>0.3</v>
      </c>
      <c r="Y48" s="109">
        <f t="shared" si="132"/>
        <v>2.0000000000000018E-2</v>
      </c>
      <c r="Z48" s="115">
        <f t="shared" si="133"/>
        <v>0</v>
      </c>
      <c r="AA48" s="116">
        <f t="shared" si="134"/>
        <v>0.1</v>
      </c>
      <c r="AB48" s="116">
        <f t="shared" si="135"/>
        <v>0.45</v>
      </c>
      <c r="AC48" s="116">
        <f t="shared" si="136"/>
        <v>0.4</v>
      </c>
      <c r="AD48" s="116">
        <f t="shared" si="137"/>
        <v>0.05</v>
      </c>
      <c r="AE48" s="108">
        <f t="shared" si="128"/>
        <v>0</v>
      </c>
      <c r="AF48" s="109">
        <f t="shared" si="128"/>
        <v>0</v>
      </c>
      <c r="AG48" s="109">
        <f t="shared" si="128"/>
        <v>0</v>
      </c>
      <c r="AH48" s="109">
        <f t="shared" si="138"/>
        <v>0</v>
      </c>
      <c r="AI48" s="109">
        <f t="shared" si="138"/>
        <v>1</v>
      </c>
      <c r="AJ48" s="108">
        <f t="shared" ref="AJ48:AJ50" si="152">MAX(AJ47+(AJ$51-AJ$46)*0.2,0)</f>
        <v>0.25</v>
      </c>
      <c r="AK48" s="109">
        <f t="shared" si="139"/>
        <v>0.3</v>
      </c>
      <c r="AL48" s="109">
        <f t="shared" si="140"/>
        <v>0.35</v>
      </c>
      <c r="AM48" s="109">
        <f t="shared" si="141"/>
        <v>0.1</v>
      </c>
      <c r="AN48" s="109">
        <f t="shared" si="142"/>
        <v>0</v>
      </c>
      <c r="AO48" s="108">
        <f t="shared" si="138"/>
        <v>0.15</v>
      </c>
      <c r="AP48" s="109">
        <f t="shared" si="138"/>
        <v>0.35</v>
      </c>
      <c r="AQ48" s="109">
        <f t="shared" si="138"/>
        <v>0.45</v>
      </c>
      <c r="AR48" s="109">
        <f t="shared" si="138"/>
        <v>0.05</v>
      </c>
      <c r="AS48" s="109">
        <f t="shared" si="138"/>
        <v>0</v>
      </c>
      <c r="AT48" s="108">
        <f t="shared" si="138"/>
        <v>0.2</v>
      </c>
      <c r="AU48" s="109">
        <f t="shared" si="138"/>
        <v>0.3</v>
      </c>
      <c r="AV48" s="109">
        <f t="shared" si="138"/>
        <v>0.4</v>
      </c>
      <c r="AW48" s="109">
        <f t="shared" si="138"/>
        <v>0.1</v>
      </c>
      <c r="AX48" s="109">
        <f t="shared" si="143"/>
        <v>0</v>
      </c>
      <c r="AY48" s="108">
        <f t="shared" si="143"/>
        <v>0</v>
      </c>
      <c r="AZ48" s="109">
        <f t="shared" si="143"/>
        <v>0</v>
      </c>
      <c r="BA48" s="109">
        <f t="shared" si="143"/>
        <v>0</v>
      </c>
      <c r="BB48" s="121">
        <v>0.5</v>
      </c>
      <c r="BC48" s="121">
        <v>0.5</v>
      </c>
      <c r="BD48" s="110">
        <f t="shared" si="5"/>
        <v>1</v>
      </c>
      <c r="BE48" s="110">
        <f t="shared" si="6"/>
        <v>9</v>
      </c>
    </row>
    <row r="49" spans="1:57" customFormat="1" ht="12.75" x14ac:dyDescent="0.2">
      <c r="A49" s="12">
        <v>2043</v>
      </c>
      <c r="B49" s="100">
        <v>0.26170036389023221</v>
      </c>
      <c r="C49" s="66">
        <v>1.8222354499399806E-2</v>
      </c>
      <c r="D49" s="66">
        <f t="shared" si="144"/>
        <v>5.0000000000000001E-3</v>
      </c>
      <c r="E49" s="66">
        <f t="shared" si="125"/>
        <v>0</v>
      </c>
      <c r="F49" s="66">
        <f t="shared" si="125"/>
        <v>0</v>
      </c>
      <c r="G49" s="66">
        <v>1.8379483419847728E-2</v>
      </c>
      <c r="H49" s="66">
        <v>0</v>
      </c>
      <c r="I49" s="66">
        <v>0.69669779819052036</v>
      </c>
      <c r="J49" s="66">
        <f t="shared" si="145"/>
        <v>0</v>
      </c>
      <c r="K49" s="108">
        <f t="shared" si="146"/>
        <v>0.05</v>
      </c>
      <c r="L49" s="109">
        <f t="shared" si="147"/>
        <v>0.15</v>
      </c>
      <c r="M49" s="109">
        <f t="shared" si="148"/>
        <v>0.15</v>
      </c>
      <c r="N49" s="109">
        <f t="shared" si="149"/>
        <v>0.35</v>
      </c>
      <c r="O49" s="109">
        <f t="shared" si="150"/>
        <v>0.30000000000000004</v>
      </c>
      <c r="P49" s="108">
        <f t="shared" si="127"/>
        <v>0</v>
      </c>
      <c r="Q49" s="109">
        <f t="shared" si="127"/>
        <v>0.1</v>
      </c>
      <c r="R49" s="109">
        <f t="shared" si="128"/>
        <v>0.45</v>
      </c>
      <c r="S49" s="109">
        <f t="shared" si="128"/>
        <v>0.4</v>
      </c>
      <c r="T49" s="109">
        <f t="shared" si="128"/>
        <v>0.05</v>
      </c>
      <c r="U49" s="108">
        <f t="shared" si="151"/>
        <v>0.03</v>
      </c>
      <c r="V49" s="109">
        <f t="shared" si="129"/>
        <v>0.3</v>
      </c>
      <c r="W49" s="109">
        <f t="shared" si="130"/>
        <v>0.35</v>
      </c>
      <c r="X49" s="109">
        <f t="shared" si="131"/>
        <v>0.3</v>
      </c>
      <c r="Y49" s="109">
        <f t="shared" si="132"/>
        <v>2.0000000000000018E-2</v>
      </c>
      <c r="Z49" s="115">
        <f t="shared" si="133"/>
        <v>0</v>
      </c>
      <c r="AA49" s="116">
        <f t="shared" si="134"/>
        <v>0.1</v>
      </c>
      <c r="AB49" s="116">
        <f t="shared" si="135"/>
        <v>0.45</v>
      </c>
      <c r="AC49" s="116">
        <f t="shared" si="136"/>
        <v>0.4</v>
      </c>
      <c r="AD49" s="116">
        <f t="shared" si="137"/>
        <v>0.05</v>
      </c>
      <c r="AE49" s="108">
        <f t="shared" si="128"/>
        <v>0</v>
      </c>
      <c r="AF49" s="109">
        <f t="shared" si="128"/>
        <v>0</v>
      </c>
      <c r="AG49" s="109">
        <f t="shared" si="128"/>
        <v>0</v>
      </c>
      <c r="AH49" s="109">
        <f t="shared" si="138"/>
        <v>0</v>
      </c>
      <c r="AI49" s="109">
        <f t="shared" si="138"/>
        <v>1</v>
      </c>
      <c r="AJ49" s="108">
        <f t="shared" si="152"/>
        <v>0.25</v>
      </c>
      <c r="AK49" s="109">
        <f t="shared" si="139"/>
        <v>0.3</v>
      </c>
      <c r="AL49" s="109">
        <f t="shared" si="140"/>
        <v>0.35</v>
      </c>
      <c r="AM49" s="109">
        <f t="shared" si="141"/>
        <v>0.1</v>
      </c>
      <c r="AN49" s="109">
        <f t="shared" si="142"/>
        <v>0</v>
      </c>
      <c r="AO49" s="108">
        <f t="shared" si="138"/>
        <v>0.15</v>
      </c>
      <c r="AP49" s="109">
        <f t="shared" si="138"/>
        <v>0.35</v>
      </c>
      <c r="AQ49" s="109">
        <f t="shared" si="138"/>
        <v>0.45</v>
      </c>
      <c r="AR49" s="109">
        <f t="shared" si="138"/>
        <v>0.05</v>
      </c>
      <c r="AS49" s="109">
        <f t="shared" si="138"/>
        <v>0</v>
      </c>
      <c r="AT49" s="108">
        <f t="shared" si="138"/>
        <v>0.2</v>
      </c>
      <c r="AU49" s="109">
        <f t="shared" si="138"/>
        <v>0.3</v>
      </c>
      <c r="AV49" s="109">
        <f t="shared" si="138"/>
        <v>0.4</v>
      </c>
      <c r="AW49" s="109">
        <f t="shared" si="138"/>
        <v>0.1</v>
      </c>
      <c r="AX49" s="109">
        <f t="shared" si="143"/>
        <v>0</v>
      </c>
      <c r="AY49" s="108">
        <f t="shared" si="143"/>
        <v>0</v>
      </c>
      <c r="AZ49" s="109">
        <f t="shared" si="143"/>
        <v>0</v>
      </c>
      <c r="BA49" s="109">
        <f t="shared" si="143"/>
        <v>0</v>
      </c>
      <c r="BB49" s="121">
        <v>0.5</v>
      </c>
      <c r="BC49" s="121">
        <v>0.5</v>
      </c>
      <c r="BD49" s="110">
        <f t="shared" si="5"/>
        <v>1</v>
      </c>
      <c r="BE49" s="110">
        <f t="shared" si="6"/>
        <v>9</v>
      </c>
    </row>
    <row r="50" spans="1:57" customFormat="1" ht="12.75" x14ac:dyDescent="0.2">
      <c r="A50" s="12">
        <v>2044</v>
      </c>
      <c r="B50" s="100">
        <v>0.26638885765155268</v>
      </c>
      <c r="C50" s="66">
        <v>1.8119018312719764E-2</v>
      </c>
      <c r="D50" s="66">
        <f t="shared" si="144"/>
        <v>5.0000000000000001E-3</v>
      </c>
      <c r="E50" s="66">
        <f t="shared" si="125"/>
        <v>0</v>
      </c>
      <c r="F50" s="66">
        <f t="shared" si="125"/>
        <v>0</v>
      </c>
      <c r="G50" s="66">
        <v>2.0289990118372375E-2</v>
      </c>
      <c r="H50" s="66">
        <v>0</v>
      </c>
      <c r="I50" s="66">
        <v>0.69020213391735519</v>
      </c>
      <c r="J50" s="66">
        <f t="shared" si="145"/>
        <v>0</v>
      </c>
      <c r="K50" s="108">
        <f t="shared" si="146"/>
        <v>0.05</v>
      </c>
      <c r="L50" s="109">
        <f t="shared" si="147"/>
        <v>0.15</v>
      </c>
      <c r="M50" s="109">
        <f t="shared" si="148"/>
        <v>0.15</v>
      </c>
      <c r="N50" s="109">
        <f t="shared" si="149"/>
        <v>0.35</v>
      </c>
      <c r="O50" s="109">
        <f t="shared" si="150"/>
        <v>0.30000000000000004</v>
      </c>
      <c r="P50" s="108">
        <f t="shared" si="127"/>
        <v>0</v>
      </c>
      <c r="Q50" s="109">
        <f t="shared" si="127"/>
        <v>0.1</v>
      </c>
      <c r="R50" s="109">
        <f t="shared" si="128"/>
        <v>0.45</v>
      </c>
      <c r="S50" s="109">
        <f t="shared" si="128"/>
        <v>0.4</v>
      </c>
      <c r="T50" s="109">
        <f t="shared" si="128"/>
        <v>0.05</v>
      </c>
      <c r="U50" s="108">
        <f t="shared" si="151"/>
        <v>0.03</v>
      </c>
      <c r="V50" s="109">
        <f t="shared" si="129"/>
        <v>0.3</v>
      </c>
      <c r="W50" s="109">
        <f t="shared" si="130"/>
        <v>0.35</v>
      </c>
      <c r="X50" s="109">
        <f t="shared" si="131"/>
        <v>0.3</v>
      </c>
      <c r="Y50" s="109">
        <f t="shared" si="132"/>
        <v>2.0000000000000018E-2</v>
      </c>
      <c r="Z50" s="115">
        <f t="shared" si="133"/>
        <v>0</v>
      </c>
      <c r="AA50" s="116">
        <f t="shared" si="134"/>
        <v>0.1</v>
      </c>
      <c r="AB50" s="116">
        <f t="shared" si="135"/>
        <v>0.45</v>
      </c>
      <c r="AC50" s="116">
        <f t="shared" si="136"/>
        <v>0.4</v>
      </c>
      <c r="AD50" s="116">
        <f t="shared" si="137"/>
        <v>0.05</v>
      </c>
      <c r="AE50" s="108">
        <f t="shared" si="128"/>
        <v>0</v>
      </c>
      <c r="AF50" s="109">
        <f t="shared" si="128"/>
        <v>0</v>
      </c>
      <c r="AG50" s="109">
        <f t="shared" si="128"/>
        <v>0</v>
      </c>
      <c r="AH50" s="109">
        <f t="shared" si="138"/>
        <v>0</v>
      </c>
      <c r="AI50" s="109">
        <f t="shared" si="138"/>
        <v>1</v>
      </c>
      <c r="AJ50" s="108">
        <f t="shared" si="152"/>
        <v>0.25</v>
      </c>
      <c r="AK50" s="109">
        <f t="shared" si="139"/>
        <v>0.3</v>
      </c>
      <c r="AL50" s="109">
        <f t="shared" si="140"/>
        <v>0.35</v>
      </c>
      <c r="AM50" s="109">
        <f t="shared" si="141"/>
        <v>0.1</v>
      </c>
      <c r="AN50" s="109">
        <f t="shared" si="142"/>
        <v>0</v>
      </c>
      <c r="AO50" s="108">
        <f t="shared" si="138"/>
        <v>0.15</v>
      </c>
      <c r="AP50" s="109">
        <f t="shared" si="138"/>
        <v>0.35</v>
      </c>
      <c r="AQ50" s="109">
        <f t="shared" si="138"/>
        <v>0.45</v>
      </c>
      <c r="AR50" s="109">
        <f t="shared" si="138"/>
        <v>0.05</v>
      </c>
      <c r="AS50" s="109">
        <f t="shared" si="138"/>
        <v>0</v>
      </c>
      <c r="AT50" s="108">
        <f t="shared" si="138"/>
        <v>0.2</v>
      </c>
      <c r="AU50" s="109">
        <f t="shared" si="138"/>
        <v>0.3</v>
      </c>
      <c r="AV50" s="109">
        <f t="shared" si="138"/>
        <v>0.4</v>
      </c>
      <c r="AW50" s="109">
        <f t="shared" si="138"/>
        <v>0.1</v>
      </c>
      <c r="AX50" s="109">
        <f t="shared" si="143"/>
        <v>0</v>
      </c>
      <c r="AY50" s="108">
        <f t="shared" si="143"/>
        <v>0</v>
      </c>
      <c r="AZ50" s="109">
        <f t="shared" si="143"/>
        <v>0</v>
      </c>
      <c r="BA50" s="109">
        <f t="shared" si="143"/>
        <v>0</v>
      </c>
      <c r="BB50" s="121">
        <v>0.5</v>
      </c>
      <c r="BC50" s="121">
        <v>0.5</v>
      </c>
      <c r="BD50" s="110">
        <f t="shared" si="5"/>
        <v>1</v>
      </c>
      <c r="BE50" s="110">
        <f t="shared" si="6"/>
        <v>9</v>
      </c>
    </row>
    <row r="51" spans="1:57" customFormat="1" ht="12.75" x14ac:dyDescent="0.2">
      <c r="A51" s="51">
        <v>2045</v>
      </c>
      <c r="B51" s="101">
        <v>0.27105229697445338</v>
      </c>
      <c r="C51" s="74">
        <v>1.8013350353819155E-2</v>
      </c>
      <c r="D51" s="74">
        <v>5.0000000000000001E-3</v>
      </c>
      <c r="E51" s="74">
        <f t="shared" si="125"/>
        <v>0</v>
      </c>
      <c r="F51" s="74">
        <f t="shared" si="125"/>
        <v>0</v>
      </c>
      <c r="G51" s="74">
        <v>2.2431705457422037E-2</v>
      </c>
      <c r="H51" s="74">
        <v>0</v>
      </c>
      <c r="I51" s="74">
        <v>0.68350264721430531</v>
      </c>
      <c r="J51" s="65">
        <f t="shared" si="145"/>
        <v>0</v>
      </c>
      <c r="K51" s="117">
        <v>0.05</v>
      </c>
      <c r="L51" s="118">
        <v>0.15</v>
      </c>
      <c r="M51" s="118">
        <v>0.15</v>
      </c>
      <c r="N51" s="118">
        <v>0.35</v>
      </c>
      <c r="O51" s="137">
        <v>0.30000000000000004</v>
      </c>
      <c r="P51" s="103">
        <f t="shared" si="127"/>
        <v>0</v>
      </c>
      <c r="Q51" s="105">
        <f t="shared" si="127"/>
        <v>0.1</v>
      </c>
      <c r="R51" s="105">
        <f t="shared" si="128"/>
        <v>0.45</v>
      </c>
      <c r="S51" s="105">
        <f t="shared" si="128"/>
        <v>0.4</v>
      </c>
      <c r="T51" s="105">
        <f t="shared" si="128"/>
        <v>0.05</v>
      </c>
      <c r="U51" s="117">
        <v>0.03</v>
      </c>
      <c r="V51" s="118">
        <v>0.3</v>
      </c>
      <c r="W51" s="118">
        <v>0.35</v>
      </c>
      <c r="X51" s="118">
        <v>0.3</v>
      </c>
      <c r="Y51" s="118">
        <v>2.0000000000000018E-2</v>
      </c>
      <c r="Z51" s="103">
        <f t="shared" si="133"/>
        <v>0</v>
      </c>
      <c r="AA51" s="105">
        <f t="shared" si="134"/>
        <v>0.1</v>
      </c>
      <c r="AB51" s="105">
        <f t="shared" si="135"/>
        <v>0.45</v>
      </c>
      <c r="AC51" s="105">
        <f t="shared" si="136"/>
        <v>0.4</v>
      </c>
      <c r="AD51" s="105">
        <f t="shared" si="137"/>
        <v>0.05</v>
      </c>
      <c r="AE51" s="103">
        <f t="shared" si="128"/>
        <v>0</v>
      </c>
      <c r="AF51" s="105">
        <f t="shared" si="128"/>
        <v>0</v>
      </c>
      <c r="AG51" s="105">
        <f t="shared" si="128"/>
        <v>0</v>
      </c>
      <c r="AH51" s="105">
        <f t="shared" si="138"/>
        <v>0</v>
      </c>
      <c r="AI51" s="105">
        <f t="shared" si="138"/>
        <v>1</v>
      </c>
      <c r="AJ51" s="117">
        <v>0.25</v>
      </c>
      <c r="AK51" s="118">
        <v>0.3</v>
      </c>
      <c r="AL51" s="118">
        <v>0.35</v>
      </c>
      <c r="AM51" s="118">
        <v>0.1</v>
      </c>
      <c r="AN51" s="118">
        <v>0</v>
      </c>
      <c r="AO51" s="103">
        <f t="shared" si="138"/>
        <v>0.15</v>
      </c>
      <c r="AP51" s="105">
        <f t="shared" si="138"/>
        <v>0.35</v>
      </c>
      <c r="AQ51" s="105">
        <f t="shared" si="138"/>
        <v>0.45</v>
      </c>
      <c r="AR51" s="105">
        <f t="shared" si="138"/>
        <v>0.05</v>
      </c>
      <c r="AS51" s="105">
        <f t="shared" si="138"/>
        <v>0</v>
      </c>
      <c r="AT51" s="103">
        <f t="shared" si="138"/>
        <v>0.2</v>
      </c>
      <c r="AU51" s="105">
        <f t="shared" si="138"/>
        <v>0.3</v>
      </c>
      <c r="AV51" s="105">
        <f t="shared" si="138"/>
        <v>0.4</v>
      </c>
      <c r="AW51" s="105">
        <f t="shared" si="138"/>
        <v>0.1</v>
      </c>
      <c r="AX51" s="105">
        <f t="shared" si="143"/>
        <v>0</v>
      </c>
      <c r="AY51" s="103">
        <f t="shared" si="143"/>
        <v>0</v>
      </c>
      <c r="AZ51" s="105">
        <f t="shared" si="143"/>
        <v>0</v>
      </c>
      <c r="BA51" s="105">
        <f t="shared" si="143"/>
        <v>0</v>
      </c>
      <c r="BB51" s="118">
        <v>0.5</v>
      </c>
      <c r="BC51" s="118">
        <v>0.5</v>
      </c>
      <c r="BD51" s="113">
        <f t="shared" si="5"/>
        <v>0.99999999999999989</v>
      </c>
      <c r="BE51" s="113">
        <f t="shared" si="6"/>
        <v>9</v>
      </c>
    </row>
    <row r="52" spans="1:57" customFormat="1" ht="12.75" x14ac:dyDescent="0.2">
      <c r="A52" s="12">
        <v>2046</v>
      </c>
      <c r="B52" s="100">
        <v>0.27928768909083262</v>
      </c>
      <c r="C52" s="66">
        <v>1.8156124966436767E-2</v>
      </c>
      <c r="D52" s="66">
        <f t="shared" si="125"/>
        <v>5.0000000000000001E-3</v>
      </c>
      <c r="E52" s="66">
        <f t="shared" si="125"/>
        <v>0</v>
      </c>
      <c r="F52" s="66">
        <f t="shared" si="125"/>
        <v>0</v>
      </c>
      <c r="G52" s="66">
        <v>2.4919776743720572E-2</v>
      </c>
      <c r="H52" s="66">
        <v>0</v>
      </c>
      <c r="I52" s="66">
        <v>0.67263640919901024</v>
      </c>
      <c r="J52" s="66">
        <f t="shared" si="145"/>
        <v>0</v>
      </c>
      <c r="K52" s="108">
        <f>MAX(K51+(K$56-K$51)*0.2,0)</f>
        <v>0.05</v>
      </c>
      <c r="L52" s="109">
        <f t="shared" ref="L52:O52" si="153">MAX(L51+(L$56-L$51)*0.2,0)</f>
        <v>0.15</v>
      </c>
      <c r="M52" s="109">
        <f t="shared" si="153"/>
        <v>0.15</v>
      </c>
      <c r="N52" s="109">
        <f t="shared" si="153"/>
        <v>0.35</v>
      </c>
      <c r="O52" s="109">
        <f t="shared" si="153"/>
        <v>0.30000000000000004</v>
      </c>
      <c r="P52" s="108">
        <f t="shared" si="127"/>
        <v>0</v>
      </c>
      <c r="Q52" s="109">
        <f t="shared" si="127"/>
        <v>0.1</v>
      </c>
      <c r="R52" s="109">
        <f t="shared" si="128"/>
        <v>0.45</v>
      </c>
      <c r="S52" s="109">
        <f t="shared" si="128"/>
        <v>0.4</v>
      </c>
      <c r="T52" s="109">
        <f t="shared" si="128"/>
        <v>0.05</v>
      </c>
      <c r="U52" s="108">
        <f>MAX(U51+(U$56-U$51)*0.2,0)</f>
        <v>0.03</v>
      </c>
      <c r="V52" s="109">
        <f t="shared" ref="V52:V55" si="154">MAX(V51+(V$56-V$51)*0.2,0)</f>
        <v>0.3</v>
      </c>
      <c r="W52" s="109">
        <f t="shared" ref="W52:W55" si="155">MAX(W51+(W$56-W$51)*0.2,0)</f>
        <v>0.35</v>
      </c>
      <c r="X52" s="109">
        <f t="shared" ref="X52:X55" si="156">MAX(X51+(X$56-X$51)*0.2,0)</f>
        <v>0.3</v>
      </c>
      <c r="Y52" s="109">
        <f t="shared" ref="Y52:Y55" si="157">MAX(Y51+(Y$56-Y$51)*0.2,0)</f>
        <v>2.0000000000000018E-2</v>
      </c>
      <c r="Z52" s="115">
        <f t="shared" si="133"/>
        <v>0</v>
      </c>
      <c r="AA52" s="116">
        <f t="shared" si="134"/>
        <v>0.1</v>
      </c>
      <c r="AB52" s="116">
        <f t="shared" si="135"/>
        <v>0.45</v>
      </c>
      <c r="AC52" s="116">
        <f t="shared" si="136"/>
        <v>0.4</v>
      </c>
      <c r="AD52" s="116">
        <f t="shared" si="137"/>
        <v>0.05</v>
      </c>
      <c r="AE52" s="108">
        <f t="shared" si="128"/>
        <v>0</v>
      </c>
      <c r="AF52" s="109">
        <f t="shared" si="128"/>
        <v>0</v>
      </c>
      <c r="AG52" s="109">
        <f t="shared" si="128"/>
        <v>0</v>
      </c>
      <c r="AH52" s="109">
        <f t="shared" si="138"/>
        <v>0</v>
      </c>
      <c r="AI52" s="109">
        <f t="shared" si="138"/>
        <v>1</v>
      </c>
      <c r="AJ52" s="108">
        <f>MAX(AJ51+(AJ$56-AJ$51)*0.2,0)</f>
        <v>0.25</v>
      </c>
      <c r="AK52" s="109">
        <f t="shared" ref="AK52:AK55" si="158">MAX(AK51+(AK$56-AK$51)*0.2,0)</f>
        <v>0.3</v>
      </c>
      <c r="AL52" s="109">
        <f t="shared" ref="AL52:AL55" si="159">MAX(AL51+(AL$56-AL$51)*0.2,0)</f>
        <v>0.35</v>
      </c>
      <c r="AM52" s="109">
        <f t="shared" ref="AM52:AM55" si="160">MAX(AM51+(AM$56-AM$51)*0.2,0)</f>
        <v>0.1</v>
      </c>
      <c r="AN52" s="109">
        <f t="shared" ref="AN52:AN55" si="161">MAX(AN51+(AN$56-AN$51)*0.2,0)</f>
        <v>0</v>
      </c>
      <c r="AO52" s="108">
        <f t="shared" si="138"/>
        <v>0.15</v>
      </c>
      <c r="AP52" s="109">
        <f t="shared" si="138"/>
        <v>0.35</v>
      </c>
      <c r="AQ52" s="109">
        <f t="shared" si="138"/>
        <v>0.45</v>
      </c>
      <c r="AR52" s="109">
        <f t="shared" si="138"/>
        <v>0.05</v>
      </c>
      <c r="AS52" s="109">
        <f t="shared" si="138"/>
        <v>0</v>
      </c>
      <c r="AT52" s="108">
        <f t="shared" si="138"/>
        <v>0.2</v>
      </c>
      <c r="AU52" s="109">
        <f t="shared" si="138"/>
        <v>0.3</v>
      </c>
      <c r="AV52" s="109">
        <f t="shared" si="138"/>
        <v>0.4</v>
      </c>
      <c r="AW52" s="109">
        <f t="shared" si="138"/>
        <v>0.1</v>
      </c>
      <c r="AX52" s="109">
        <f t="shared" si="143"/>
        <v>0</v>
      </c>
      <c r="AY52" s="108">
        <f t="shared" si="143"/>
        <v>0</v>
      </c>
      <c r="AZ52" s="109">
        <f t="shared" si="143"/>
        <v>0</v>
      </c>
      <c r="BA52" s="109">
        <f t="shared" si="143"/>
        <v>0</v>
      </c>
      <c r="BB52" s="121">
        <v>0.5</v>
      </c>
      <c r="BC52" s="121">
        <v>0.5</v>
      </c>
      <c r="BD52" s="110">
        <f t="shared" si="5"/>
        <v>1.0000000000000002</v>
      </c>
      <c r="BE52" s="110">
        <f t="shared" si="6"/>
        <v>9</v>
      </c>
    </row>
    <row r="53" spans="1:57" customFormat="1" ht="12.75" x14ac:dyDescent="0.2">
      <c r="A53" s="12">
        <v>2047</v>
      </c>
      <c r="B53" s="100">
        <v>0.28864019503786142</v>
      </c>
      <c r="C53" s="66">
        <v>1.8365991718662034E-2</v>
      </c>
      <c r="D53" s="66">
        <f t="shared" ref="D53" si="162">MAX(D52+(D$46-D$41)*0.2,0)</f>
        <v>5.0000000000000001E-3</v>
      </c>
      <c r="E53" s="66">
        <f t="shared" si="125"/>
        <v>0</v>
      </c>
      <c r="F53" s="66">
        <f t="shared" si="125"/>
        <v>0</v>
      </c>
      <c r="G53" s="66">
        <v>2.7734003620231897E-2</v>
      </c>
      <c r="H53" s="66">
        <v>0</v>
      </c>
      <c r="I53" s="66">
        <v>0.6602598096232446</v>
      </c>
      <c r="J53" s="66">
        <f t="shared" si="145"/>
        <v>0</v>
      </c>
      <c r="K53" s="108">
        <f t="shared" ref="K53:K55" si="163">MAX(K52+(K$56-K$51)*0.2,0)</f>
        <v>0.05</v>
      </c>
      <c r="L53" s="109">
        <f t="shared" ref="L53:L55" si="164">MAX(L52+(L$56-L$51)*0.2,0)</f>
        <v>0.15</v>
      </c>
      <c r="M53" s="109">
        <f t="shared" ref="M53:M55" si="165">MAX(M52+(M$56-M$51)*0.2,0)</f>
        <v>0.15</v>
      </c>
      <c r="N53" s="109">
        <f t="shared" ref="N53:N55" si="166">MAX(N52+(N$56-N$51)*0.2,0)</f>
        <v>0.35</v>
      </c>
      <c r="O53" s="109">
        <f t="shared" ref="O53:O55" si="167">MAX(O52+(O$56-O$51)*0.2,0)</f>
        <v>0.30000000000000004</v>
      </c>
      <c r="P53" s="108">
        <f t="shared" si="127"/>
        <v>0</v>
      </c>
      <c r="Q53" s="109">
        <f t="shared" si="127"/>
        <v>0.1</v>
      </c>
      <c r="R53" s="109">
        <f t="shared" si="128"/>
        <v>0.45</v>
      </c>
      <c r="S53" s="109">
        <f t="shared" si="128"/>
        <v>0.4</v>
      </c>
      <c r="T53" s="109">
        <f t="shared" si="128"/>
        <v>0.05</v>
      </c>
      <c r="U53" s="108">
        <f t="shared" ref="U53:U55" si="168">MAX(U52+(U$56-U$51)*0.2,0)</f>
        <v>0.03</v>
      </c>
      <c r="V53" s="109">
        <f t="shared" si="154"/>
        <v>0.3</v>
      </c>
      <c r="W53" s="109">
        <f t="shared" si="155"/>
        <v>0.35</v>
      </c>
      <c r="X53" s="109">
        <f t="shared" si="156"/>
        <v>0.3</v>
      </c>
      <c r="Y53" s="109">
        <f t="shared" si="157"/>
        <v>2.0000000000000018E-2</v>
      </c>
      <c r="Z53" s="115">
        <f t="shared" si="133"/>
        <v>0</v>
      </c>
      <c r="AA53" s="116">
        <f t="shared" si="134"/>
        <v>0.1</v>
      </c>
      <c r="AB53" s="116">
        <f t="shared" si="135"/>
        <v>0.45</v>
      </c>
      <c r="AC53" s="116">
        <f t="shared" si="136"/>
        <v>0.4</v>
      </c>
      <c r="AD53" s="116">
        <f t="shared" si="137"/>
        <v>0.05</v>
      </c>
      <c r="AE53" s="108">
        <f t="shared" si="128"/>
        <v>0</v>
      </c>
      <c r="AF53" s="109">
        <f t="shared" si="128"/>
        <v>0</v>
      </c>
      <c r="AG53" s="109">
        <f t="shared" si="128"/>
        <v>0</v>
      </c>
      <c r="AH53" s="109">
        <f t="shared" si="138"/>
        <v>0</v>
      </c>
      <c r="AI53" s="109">
        <f t="shared" si="138"/>
        <v>1</v>
      </c>
      <c r="AJ53" s="108">
        <f t="shared" ref="AJ53:AJ55" si="169">MAX(AJ52+(AJ$56-AJ$51)*0.2,0)</f>
        <v>0.25</v>
      </c>
      <c r="AK53" s="109">
        <f t="shared" si="158"/>
        <v>0.3</v>
      </c>
      <c r="AL53" s="109">
        <f t="shared" si="159"/>
        <v>0.35</v>
      </c>
      <c r="AM53" s="109">
        <f t="shared" si="160"/>
        <v>0.1</v>
      </c>
      <c r="AN53" s="109">
        <f t="shared" si="161"/>
        <v>0</v>
      </c>
      <c r="AO53" s="108">
        <f t="shared" si="138"/>
        <v>0.15</v>
      </c>
      <c r="AP53" s="109">
        <f t="shared" si="138"/>
        <v>0.35</v>
      </c>
      <c r="AQ53" s="109">
        <f t="shared" si="138"/>
        <v>0.45</v>
      </c>
      <c r="AR53" s="109">
        <f t="shared" si="138"/>
        <v>0.05</v>
      </c>
      <c r="AS53" s="109">
        <f t="shared" si="138"/>
        <v>0</v>
      </c>
      <c r="AT53" s="108">
        <f t="shared" si="138"/>
        <v>0.2</v>
      </c>
      <c r="AU53" s="109">
        <f t="shared" si="138"/>
        <v>0.3</v>
      </c>
      <c r="AV53" s="109">
        <f t="shared" si="138"/>
        <v>0.4</v>
      </c>
      <c r="AW53" s="109">
        <f t="shared" si="138"/>
        <v>0.1</v>
      </c>
      <c r="AX53" s="109">
        <f t="shared" si="143"/>
        <v>0</v>
      </c>
      <c r="AY53" s="108">
        <f t="shared" si="143"/>
        <v>0</v>
      </c>
      <c r="AZ53" s="109">
        <f t="shared" si="143"/>
        <v>0</v>
      </c>
      <c r="BA53" s="109">
        <f t="shared" si="143"/>
        <v>0</v>
      </c>
      <c r="BB53" s="121">
        <v>0.5</v>
      </c>
      <c r="BC53" s="121">
        <v>0.5</v>
      </c>
      <c r="BD53" s="110">
        <f t="shared" si="5"/>
        <v>1</v>
      </c>
      <c r="BE53" s="110">
        <f t="shared" si="6"/>
        <v>9</v>
      </c>
    </row>
    <row r="54" spans="1:57" customFormat="1" ht="12.75" x14ac:dyDescent="0.2">
      <c r="A54" s="12">
        <v>2048</v>
      </c>
      <c r="B54" s="100">
        <v>0.29306818843242899</v>
      </c>
      <c r="C54" s="66">
        <v>1.8232812913132137E-2</v>
      </c>
      <c r="D54" s="66">
        <f t="shared" ref="D54" si="170">MAX(D53+(D$46-D$41)*0.2,0)</f>
        <v>5.0000000000000001E-3</v>
      </c>
      <c r="E54" s="66">
        <f t="shared" si="125"/>
        <v>0</v>
      </c>
      <c r="F54" s="66">
        <f t="shared" si="125"/>
        <v>0</v>
      </c>
      <c r="G54" s="66">
        <v>3.0779974046889889E-2</v>
      </c>
      <c r="H54" s="66">
        <v>0</v>
      </c>
      <c r="I54" s="66">
        <v>0.65291902460754891</v>
      </c>
      <c r="J54" s="66">
        <f t="shared" si="145"/>
        <v>0</v>
      </c>
      <c r="K54" s="108">
        <f t="shared" si="163"/>
        <v>0.05</v>
      </c>
      <c r="L54" s="109">
        <f t="shared" si="164"/>
        <v>0.15</v>
      </c>
      <c r="M54" s="109">
        <f t="shared" si="165"/>
        <v>0.15</v>
      </c>
      <c r="N54" s="109">
        <f t="shared" si="166"/>
        <v>0.35</v>
      </c>
      <c r="O54" s="109">
        <f t="shared" si="167"/>
        <v>0.30000000000000004</v>
      </c>
      <c r="P54" s="108">
        <f t="shared" si="127"/>
        <v>0</v>
      </c>
      <c r="Q54" s="109">
        <f t="shared" si="127"/>
        <v>0.1</v>
      </c>
      <c r="R54" s="109">
        <f t="shared" si="128"/>
        <v>0.45</v>
      </c>
      <c r="S54" s="109">
        <f t="shared" si="128"/>
        <v>0.4</v>
      </c>
      <c r="T54" s="109">
        <f t="shared" si="128"/>
        <v>0.05</v>
      </c>
      <c r="U54" s="108">
        <f t="shared" si="168"/>
        <v>0.03</v>
      </c>
      <c r="V54" s="109">
        <f t="shared" si="154"/>
        <v>0.3</v>
      </c>
      <c r="W54" s="109">
        <f t="shared" si="155"/>
        <v>0.35</v>
      </c>
      <c r="X54" s="109">
        <f t="shared" si="156"/>
        <v>0.3</v>
      </c>
      <c r="Y54" s="109">
        <f t="shared" si="157"/>
        <v>2.0000000000000018E-2</v>
      </c>
      <c r="Z54" s="115">
        <f t="shared" si="133"/>
        <v>0</v>
      </c>
      <c r="AA54" s="116">
        <f t="shared" si="134"/>
        <v>0.1</v>
      </c>
      <c r="AB54" s="116">
        <f t="shared" si="135"/>
        <v>0.45</v>
      </c>
      <c r="AC54" s="116">
        <f t="shared" si="136"/>
        <v>0.4</v>
      </c>
      <c r="AD54" s="116">
        <f t="shared" si="137"/>
        <v>0.05</v>
      </c>
      <c r="AE54" s="108">
        <f t="shared" si="128"/>
        <v>0</v>
      </c>
      <c r="AF54" s="109">
        <f t="shared" si="128"/>
        <v>0</v>
      </c>
      <c r="AG54" s="109">
        <f t="shared" si="128"/>
        <v>0</v>
      </c>
      <c r="AH54" s="109">
        <f t="shared" si="138"/>
        <v>0</v>
      </c>
      <c r="AI54" s="109">
        <f t="shared" si="138"/>
        <v>1</v>
      </c>
      <c r="AJ54" s="108">
        <f t="shared" si="169"/>
        <v>0.25</v>
      </c>
      <c r="AK54" s="109">
        <f t="shared" si="158"/>
        <v>0.3</v>
      </c>
      <c r="AL54" s="109">
        <f t="shared" si="159"/>
        <v>0.35</v>
      </c>
      <c r="AM54" s="109">
        <f t="shared" si="160"/>
        <v>0.1</v>
      </c>
      <c r="AN54" s="109">
        <f t="shared" si="161"/>
        <v>0</v>
      </c>
      <c r="AO54" s="108">
        <f t="shared" si="138"/>
        <v>0.15</v>
      </c>
      <c r="AP54" s="109">
        <f t="shared" si="138"/>
        <v>0.35</v>
      </c>
      <c r="AQ54" s="109">
        <f t="shared" si="138"/>
        <v>0.45</v>
      </c>
      <c r="AR54" s="109">
        <f t="shared" si="138"/>
        <v>0.05</v>
      </c>
      <c r="AS54" s="109">
        <f t="shared" si="138"/>
        <v>0</v>
      </c>
      <c r="AT54" s="108">
        <f t="shared" si="138"/>
        <v>0.2</v>
      </c>
      <c r="AU54" s="109">
        <f t="shared" si="138"/>
        <v>0.3</v>
      </c>
      <c r="AV54" s="109">
        <f t="shared" si="138"/>
        <v>0.4</v>
      </c>
      <c r="AW54" s="109">
        <f t="shared" si="138"/>
        <v>0.1</v>
      </c>
      <c r="AX54" s="109">
        <f t="shared" si="143"/>
        <v>0</v>
      </c>
      <c r="AY54" s="108">
        <f t="shared" si="143"/>
        <v>0</v>
      </c>
      <c r="AZ54" s="109">
        <f t="shared" si="143"/>
        <v>0</v>
      </c>
      <c r="BA54" s="109">
        <f t="shared" si="143"/>
        <v>0</v>
      </c>
      <c r="BB54" s="121">
        <v>0.5</v>
      </c>
      <c r="BC54" s="121">
        <v>0.5</v>
      </c>
      <c r="BD54" s="110">
        <f t="shared" si="5"/>
        <v>0.99999999999999989</v>
      </c>
      <c r="BE54" s="110">
        <f t="shared" si="6"/>
        <v>9</v>
      </c>
    </row>
    <row r="55" spans="1:57" customFormat="1" ht="12.75" x14ac:dyDescent="0.2">
      <c r="A55" s="12">
        <v>2049</v>
      </c>
      <c r="B55" s="100">
        <v>0.29736974172154362</v>
      </c>
      <c r="C55" s="66">
        <v>1.8092402165644516E-2</v>
      </c>
      <c r="D55" s="66">
        <f t="shared" ref="D55" si="171">MAX(D54+(D$46-D$41)*0.2,0)</f>
        <v>5.0000000000000001E-3</v>
      </c>
      <c r="E55" s="66">
        <f t="shared" si="125"/>
        <v>0</v>
      </c>
      <c r="F55" s="66">
        <f t="shared" si="125"/>
        <v>0</v>
      </c>
      <c r="G55" s="66">
        <v>3.4211967555766228E-2</v>
      </c>
      <c r="H55" s="66">
        <v>0</v>
      </c>
      <c r="I55" s="66">
        <v>0.64532588855704565</v>
      </c>
      <c r="J55" s="66">
        <f t="shared" si="145"/>
        <v>0</v>
      </c>
      <c r="K55" s="108">
        <f t="shared" si="163"/>
        <v>0.05</v>
      </c>
      <c r="L55" s="109">
        <f t="shared" si="164"/>
        <v>0.15</v>
      </c>
      <c r="M55" s="109">
        <f t="shared" si="165"/>
        <v>0.15</v>
      </c>
      <c r="N55" s="109">
        <f t="shared" si="166"/>
        <v>0.35</v>
      </c>
      <c r="O55" s="109">
        <f t="shared" si="167"/>
        <v>0.30000000000000004</v>
      </c>
      <c r="P55" s="108">
        <f t="shared" si="127"/>
        <v>0</v>
      </c>
      <c r="Q55" s="109">
        <f t="shared" si="127"/>
        <v>0.1</v>
      </c>
      <c r="R55" s="109">
        <f t="shared" si="128"/>
        <v>0.45</v>
      </c>
      <c r="S55" s="109">
        <f t="shared" si="128"/>
        <v>0.4</v>
      </c>
      <c r="T55" s="109">
        <f t="shared" si="128"/>
        <v>0.05</v>
      </c>
      <c r="U55" s="108">
        <f t="shared" si="168"/>
        <v>0.03</v>
      </c>
      <c r="V55" s="109">
        <f t="shared" si="154"/>
        <v>0.3</v>
      </c>
      <c r="W55" s="109">
        <f t="shared" si="155"/>
        <v>0.35</v>
      </c>
      <c r="X55" s="109">
        <f t="shared" si="156"/>
        <v>0.3</v>
      </c>
      <c r="Y55" s="109">
        <f t="shared" si="157"/>
        <v>2.0000000000000018E-2</v>
      </c>
      <c r="Z55" s="115">
        <f t="shared" si="133"/>
        <v>0</v>
      </c>
      <c r="AA55" s="116">
        <f t="shared" si="134"/>
        <v>0.1</v>
      </c>
      <c r="AB55" s="116">
        <f t="shared" si="135"/>
        <v>0.45</v>
      </c>
      <c r="AC55" s="116">
        <f t="shared" si="136"/>
        <v>0.4</v>
      </c>
      <c r="AD55" s="116">
        <f t="shared" si="137"/>
        <v>0.05</v>
      </c>
      <c r="AE55" s="108">
        <f t="shared" si="128"/>
        <v>0</v>
      </c>
      <c r="AF55" s="109">
        <f t="shared" si="128"/>
        <v>0</v>
      </c>
      <c r="AG55" s="109">
        <f t="shared" si="128"/>
        <v>0</v>
      </c>
      <c r="AH55" s="109">
        <f t="shared" si="138"/>
        <v>0</v>
      </c>
      <c r="AI55" s="109">
        <f t="shared" si="138"/>
        <v>1</v>
      </c>
      <c r="AJ55" s="108">
        <f t="shared" si="169"/>
        <v>0.25</v>
      </c>
      <c r="AK55" s="109">
        <f t="shared" si="158"/>
        <v>0.3</v>
      </c>
      <c r="AL55" s="109">
        <f t="shared" si="159"/>
        <v>0.35</v>
      </c>
      <c r="AM55" s="109">
        <f t="shared" si="160"/>
        <v>0.1</v>
      </c>
      <c r="AN55" s="109">
        <f t="shared" si="161"/>
        <v>0</v>
      </c>
      <c r="AO55" s="108">
        <f t="shared" si="138"/>
        <v>0.15</v>
      </c>
      <c r="AP55" s="109">
        <f t="shared" si="138"/>
        <v>0.35</v>
      </c>
      <c r="AQ55" s="109">
        <f t="shared" si="138"/>
        <v>0.45</v>
      </c>
      <c r="AR55" s="109">
        <f t="shared" si="138"/>
        <v>0.05</v>
      </c>
      <c r="AS55" s="109">
        <f t="shared" si="138"/>
        <v>0</v>
      </c>
      <c r="AT55" s="108">
        <f t="shared" si="138"/>
        <v>0.2</v>
      </c>
      <c r="AU55" s="109">
        <f t="shared" si="138"/>
        <v>0.3</v>
      </c>
      <c r="AV55" s="109">
        <f t="shared" si="138"/>
        <v>0.4</v>
      </c>
      <c r="AW55" s="109">
        <f t="shared" si="138"/>
        <v>0.1</v>
      </c>
      <c r="AX55" s="109">
        <f t="shared" si="143"/>
        <v>0</v>
      </c>
      <c r="AY55" s="108">
        <f t="shared" si="143"/>
        <v>0</v>
      </c>
      <c r="AZ55" s="109">
        <f t="shared" si="143"/>
        <v>0</v>
      </c>
      <c r="BA55" s="109">
        <f t="shared" si="143"/>
        <v>0</v>
      </c>
      <c r="BB55" s="121">
        <v>0.5</v>
      </c>
      <c r="BC55" s="121">
        <v>0.5</v>
      </c>
      <c r="BD55" s="110">
        <f t="shared" si="5"/>
        <v>1</v>
      </c>
      <c r="BE55" s="110">
        <f t="shared" si="6"/>
        <v>9</v>
      </c>
    </row>
    <row r="56" spans="1:57" customFormat="1" ht="12.75" x14ac:dyDescent="0.2">
      <c r="A56" s="51">
        <v>2050</v>
      </c>
      <c r="B56" s="101">
        <v>0.30151373161155953</v>
      </c>
      <c r="C56" s="74">
        <v>1.7943363002357687E-2</v>
      </c>
      <c r="D56" s="74">
        <f>0.5%</f>
        <v>5.0000000000000001E-3</v>
      </c>
      <c r="E56" s="74">
        <f t="shared" si="125"/>
        <v>0</v>
      </c>
      <c r="F56" s="74">
        <f t="shared" si="125"/>
        <v>0</v>
      </c>
      <c r="G56" s="74">
        <v>3.8084087754535464E-2</v>
      </c>
      <c r="H56" s="74">
        <v>0</v>
      </c>
      <c r="I56" s="74">
        <v>0.63745881763154733</v>
      </c>
      <c r="J56" s="65">
        <f t="shared" si="145"/>
        <v>0</v>
      </c>
      <c r="K56" s="117">
        <v>0.05</v>
      </c>
      <c r="L56" s="118">
        <v>0.15</v>
      </c>
      <c r="M56" s="118">
        <v>0.15</v>
      </c>
      <c r="N56" s="118">
        <v>0.35</v>
      </c>
      <c r="O56" s="137">
        <v>0.30000000000000004</v>
      </c>
      <c r="P56" s="103">
        <f t="shared" si="127"/>
        <v>0</v>
      </c>
      <c r="Q56" s="105">
        <f t="shared" si="127"/>
        <v>0.1</v>
      </c>
      <c r="R56" s="105">
        <f t="shared" si="128"/>
        <v>0.45</v>
      </c>
      <c r="S56" s="105">
        <f t="shared" si="128"/>
        <v>0.4</v>
      </c>
      <c r="T56" s="105">
        <f t="shared" si="128"/>
        <v>0.05</v>
      </c>
      <c r="U56" s="117">
        <v>0.03</v>
      </c>
      <c r="V56" s="118">
        <v>0.3</v>
      </c>
      <c r="W56" s="118">
        <v>0.35</v>
      </c>
      <c r="X56" s="118">
        <v>0.3</v>
      </c>
      <c r="Y56" s="118">
        <v>2.0000000000000018E-2</v>
      </c>
      <c r="Z56" s="103">
        <f t="shared" si="133"/>
        <v>0</v>
      </c>
      <c r="AA56" s="105">
        <f t="shared" si="134"/>
        <v>0.1</v>
      </c>
      <c r="AB56" s="105">
        <f t="shared" si="135"/>
        <v>0.45</v>
      </c>
      <c r="AC56" s="105">
        <f t="shared" si="136"/>
        <v>0.4</v>
      </c>
      <c r="AD56" s="105">
        <f t="shared" si="137"/>
        <v>0.05</v>
      </c>
      <c r="AE56" s="103">
        <f t="shared" si="128"/>
        <v>0</v>
      </c>
      <c r="AF56" s="105">
        <f t="shared" si="128"/>
        <v>0</v>
      </c>
      <c r="AG56" s="105">
        <f t="shared" si="128"/>
        <v>0</v>
      </c>
      <c r="AH56" s="105">
        <f t="shared" si="138"/>
        <v>0</v>
      </c>
      <c r="AI56" s="105">
        <f t="shared" si="138"/>
        <v>1</v>
      </c>
      <c r="AJ56" s="117">
        <v>0.25</v>
      </c>
      <c r="AK56" s="118">
        <v>0.3</v>
      </c>
      <c r="AL56" s="118">
        <v>0.35</v>
      </c>
      <c r="AM56" s="118">
        <v>0.1</v>
      </c>
      <c r="AN56" s="118">
        <v>0</v>
      </c>
      <c r="AO56" s="103">
        <f t="shared" si="138"/>
        <v>0.15</v>
      </c>
      <c r="AP56" s="105">
        <f t="shared" si="138"/>
        <v>0.35</v>
      </c>
      <c r="AQ56" s="105">
        <f t="shared" si="138"/>
        <v>0.45</v>
      </c>
      <c r="AR56" s="105">
        <f t="shared" si="138"/>
        <v>0.05</v>
      </c>
      <c r="AS56" s="105">
        <f t="shared" si="138"/>
        <v>0</v>
      </c>
      <c r="AT56" s="103">
        <f t="shared" si="138"/>
        <v>0.2</v>
      </c>
      <c r="AU56" s="105">
        <f t="shared" si="138"/>
        <v>0.3</v>
      </c>
      <c r="AV56" s="105">
        <f t="shared" si="138"/>
        <v>0.4</v>
      </c>
      <c r="AW56" s="105">
        <f t="shared" si="138"/>
        <v>0.1</v>
      </c>
      <c r="AX56" s="105">
        <f t="shared" si="143"/>
        <v>0</v>
      </c>
      <c r="AY56" s="103">
        <f t="shared" si="143"/>
        <v>0</v>
      </c>
      <c r="AZ56" s="105">
        <f t="shared" si="143"/>
        <v>0</v>
      </c>
      <c r="BA56" s="105">
        <f t="shared" si="143"/>
        <v>0</v>
      </c>
      <c r="BB56" s="118">
        <v>0.5</v>
      </c>
      <c r="BC56" s="118">
        <v>0.5</v>
      </c>
      <c r="BD56" s="113">
        <f t="shared" si="5"/>
        <v>1</v>
      </c>
      <c r="BE56" s="113">
        <f t="shared" si="6"/>
        <v>9</v>
      </c>
    </row>
    <row r="57" spans="1:57" customFormat="1" ht="12.75" x14ac:dyDescent="0.2">
      <c r="A57" s="12">
        <v>2051</v>
      </c>
      <c r="B57" s="100">
        <v>0.30491110586805975</v>
      </c>
      <c r="C57" s="66">
        <v>1.7793725698003599E-2</v>
      </c>
      <c r="D57" s="66">
        <f>MAX(D56+(D$61-D$56)*0.2,0)</f>
        <v>5.0000000000000001E-3</v>
      </c>
      <c r="E57" s="66">
        <f t="shared" si="125"/>
        <v>0</v>
      </c>
      <c r="F57" s="66">
        <f t="shared" si="125"/>
        <v>0</v>
      </c>
      <c r="G57" s="66">
        <v>4.2504433893700212E-2</v>
      </c>
      <c r="H57" s="66">
        <v>0</v>
      </c>
      <c r="I57" s="66">
        <v>0.62979073454023649</v>
      </c>
      <c r="J57" s="66">
        <f t="shared" si="145"/>
        <v>0</v>
      </c>
      <c r="K57" s="108">
        <f>MAX(K56+(K$61-K$56)*0.2,0)</f>
        <v>0.05</v>
      </c>
      <c r="L57" s="109">
        <f t="shared" ref="L57:O57" si="172">MAX(L56+(L$61-L$56)*0.2,0)</f>
        <v>0.15</v>
      </c>
      <c r="M57" s="109">
        <f t="shared" si="172"/>
        <v>0.15</v>
      </c>
      <c r="N57" s="109">
        <f t="shared" si="172"/>
        <v>0.35</v>
      </c>
      <c r="O57" s="109">
        <f t="shared" si="172"/>
        <v>0.30000000000000004</v>
      </c>
      <c r="P57" s="108">
        <f t="shared" si="127"/>
        <v>0</v>
      </c>
      <c r="Q57" s="109">
        <f t="shared" si="127"/>
        <v>0.1</v>
      </c>
      <c r="R57" s="109">
        <f t="shared" si="128"/>
        <v>0.45</v>
      </c>
      <c r="S57" s="109">
        <f t="shared" si="128"/>
        <v>0.4</v>
      </c>
      <c r="T57" s="109">
        <f t="shared" si="128"/>
        <v>0.05</v>
      </c>
      <c r="U57" s="108">
        <f>MAX(U56+(U$61-U$56)*0.2,0)</f>
        <v>0.03</v>
      </c>
      <c r="V57" s="109">
        <f t="shared" ref="V57:V60" si="173">MAX(V56+(V$61-V$56)*0.2,0)</f>
        <v>0.3</v>
      </c>
      <c r="W57" s="109">
        <f t="shared" ref="W57:W60" si="174">MAX(W56+(W$61-W$56)*0.2,0)</f>
        <v>0.35</v>
      </c>
      <c r="X57" s="109">
        <f t="shared" ref="X57:X60" si="175">MAX(X56+(X$61-X$56)*0.2,0)</f>
        <v>0.3</v>
      </c>
      <c r="Y57" s="109">
        <f t="shared" ref="Y57:Y60" si="176">MAX(Y56+(Y$61-Y$56)*0.2,0)</f>
        <v>2.0000000000000018E-2</v>
      </c>
      <c r="Z57" s="115">
        <f>P57</f>
        <v>0</v>
      </c>
      <c r="AA57" s="116">
        <f t="shared" si="134"/>
        <v>0.1</v>
      </c>
      <c r="AB57" s="116">
        <f t="shared" si="135"/>
        <v>0.45</v>
      </c>
      <c r="AC57" s="116">
        <f t="shared" si="136"/>
        <v>0.4</v>
      </c>
      <c r="AD57" s="116">
        <f t="shared" si="137"/>
        <v>0.05</v>
      </c>
      <c r="AE57" s="108">
        <f t="shared" si="128"/>
        <v>0</v>
      </c>
      <c r="AF57" s="109">
        <f t="shared" si="128"/>
        <v>0</v>
      </c>
      <c r="AG57" s="109">
        <f t="shared" si="128"/>
        <v>0</v>
      </c>
      <c r="AH57" s="109">
        <f t="shared" si="138"/>
        <v>0</v>
      </c>
      <c r="AI57" s="109">
        <f t="shared" si="138"/>
        <v>1</v>
      </c>
      <c r="AJ57" s="108">
        <f>MAX(AJ56+(AJ$61-AJ$56)*0.2,0)</f>
        <v>0.25</v>
      </c>
      <c r="AK57" s="109">
        <f t="shared" ref="AK57:AK60" si="177">MAX(AK56+(AK$61-AK$56)*0.2,0)</f>
        <v>0.3</v>
      </c>
      <c r="AL57" s="109">
        <f t="shared" ref="AL57:AL60" si="178">MAX(AL56+(AL$61-AL$56)*0.2,0)</f>
        <v>0.35</v>
      </c>
      <c r="AM57" s="109">
        <f t="shared" ref="AM57:AM60" si="179">MAX(AM56+(AM$61-AM$56)*0.2,0)</f>
        <v>0.1</v>
      </c>
      <c r="AN57" s="109">
        <f t="shared" ref="AN57:AN60" si="180">MAX(AN56+(AN$61-AN$56)*0.2,0)</f>
        <v>0</v>
      </c>
      <c r="AO57" s="108">
        <f t="shared" si="138"/>
        <v>0.15</v>
      </c>
      <c r="AP57" s="109">
        <f t="shared" si="138"/>
        <v>0.35</v>
      </c>
      <c r="AQ57" s="109">
        <f t="shared" si="138"/>
        <v>0.45</v>
      </c>
      <c r="AR57" s="109">
        <f t="shared" si="138"/>
        <v>0.05</v>
      </c>
      <c r="AS57" s="109">
        <f t="shared" si="138"/>
        <v>0</v>
      </c>
      <c r="AT57" s="108">
        <f t="shared" si="138"/>
        <v>0.2</v>
      </c>
      <c r="AU57" s="109">
        <f t="shared" si="138"/>
        <v>0.3</v>
      </c>
      <c r="AV57" s="109">
        <f t="shared" si="138"/>
        <v>0.4</v>
      </c>
      <c r="AW57" s="109">
        <f t="shared" si="138"/>
        <v>0.1</v>
      </c>
      <c r="AX57" s="109">
        <f t="shared" si="143"/>
        <v>0</v>
      </c>
      <c r="AY57" s="108">
        <f t="shared" si="143"/>
        <v>0</v>
      </c>
      <c r="AZ57" s="109">
        <f t="shared" si="143"/>
        <v>0</v>
      </c>
      <c r="BA57" s="109">
        <f t="shared" si="143"/>
        <v>0</v>
      </c>
      <c r="BB57" s="121">
        <v>0.5</v>
      </c>
      <c r="BC57" s="121">
        <v>0.5</v>
      </c>
      <c r="BD57" s="110">
        <f t="shared" si="5"/>
        <v>1</v>
      </c>
      <c r="BE57" s="110">
        <f t="shared" si="6"/>
        <v>9</v>
      </c>
    </row>
    <row r="58" spans="1:57" customFormat="1" ht="12.75" x14ac:dyDescent="0.2">
      <c r="A58" s="12">
        <v>2052</v>
      </c>
      <c r="B58" s="100">
        <v>0.30807805390658261</v>
      </c>
      <c r="C58" s="66">
        <v>1.7632590952939151E-2</v>
      </c>
      <c r="D58" s="66">
        <f t="shared" ref="D58:D60" si="181">MAX(D57+(D$61-D$56)*0.2,0)</f>
        <v>5.0000000000000001E-3</v>
      </c>
      <c r="E58" s="66">
        <f t="shared" si="125"/>
        <v>0</v>
      </c>
      <c r="F58" s="66">
        <f t="shared" si="125"/>
        <v>0</v>
      </c>
      <c r="G58" s="66">
        <v>4.7508225260523007E-2</v>
      </c>
      <c r="H58" s="66">
        <v>0</v>
      </c>
      <c r="I58" s="66">
        <v>0.62178112987995515</v>
      </c>
      <c r="J58" s="66">
        <f t="shared" si="145"/>
        <v>0</v>
      </c>
      <c r="K58" s="108">
        <f t="shared" ref="K58:K60" si="182">MAX(K57+(K$61-K$56)*0.2,0)</f>
        <v>0.05</v>
      </c>
      <c r="L58" s="109">
        <f t="shared" ref="L58:L60" si="183">MAX(L57+(L$61-L$56)*0.2,0)</f>
        <v>0.15</v>
      </c>
      <c r="M58" s="109">
        <f t="shared" ref="M58:M60" si="184">MAX(M57+(M$61-M$56)*0.2,0)</f>
        <v>0.15</v>
      </c>
      <c r="N58" s="109">
        <f t="shared" ref="N58:N60" si="185">MAX(N57+(N$61-N$56)*0.2,0)</f>
        <v>0.35</v>
      </c>
      <c r="O58" s="109">
        <f t="shared" ref="O58:O60" si="186">MAX(O57+(O$61-O$56)*0.2,0)</f>
        <v>0.30000000000000004</v>
      </c>
      <c r="P58" s="108">
        <f t="shared" si="127"/>
        <v>0</v>
      </c>
      <c r="Q58" s="109">
        <f t="shared" si="127"/>
        <v>0.1</v>
      </c>
      <c r="R58" s="109">
        <f t="shared" si="128"/>
        <v>0.45</v>
      </c>
      <c r="S58" s="109">
        <f t="shared" si="128"/>
        <v>0.4</v>
      </c>
      <c r="T58" s="109">
        <f t="shared" si="128"/>
        <v>0.05</v>
      </c>
      <c r="U58" s="108">
        <f t="shared" ref="U58:U60" si="187">MAX(U57+(U$61-U$56)*0.2,0)</f>
        <v>0.03</v>
      </c>
      <c r="V58" s="109">
        <f t="shared" si="173"/>
        <v>0.3</v>
      </c>
      <c r="W58" s="109">
        <f t="shared" si="174"/>
        <v>0.35</v>
      </c>
      <c r="X58" s="109">
        <f t="shared" si="175"/>
        <v>0.3</v>
      </c>
      <c r="Y58" s="109">
        <f t="shared" si="176"/>
        <v>2.0000000000000018E-2</v>
      </c>
      <c r="Z58" s="115">
        <f t="shared" si="133"/>
        <v>0</v>
      </c>
      <c r="AA58" s="116">
        <f t="shared" si="134"/>
        <v>0.1</v>
      </c>
      <c r="AB58" s="116">
        <f t="shared" si="135"/>
        <v>0.45</v>
      </c>
      <c r="AC58" s="116">
        <f t="shared" si="136"/>
        <v>0.4</v>
      </c>
      <c r="AD58" s="116">
        <f t="shared" si="137"/>
        <v>0.05</v>
      </c>
      <c r="AE58" s="108">
        <f t="shared" si="128"/>
        <v>0</v>
      </c>
      <c r="AF58" s="109">
        <f t="shared" si="128"/>
        <v>0</v>
      </c>
      <c r="AG58" s="109">
        <f t="shared" si="128"/>
        <v>0</v>
      </c>
      <c r="AH58" s="109">
        <f t="shared" si="138"/>
        <v>0</v>
      </c>
      <c r="AI58" s="109">
        <f t="shared" si="138"/>
        <v>1</v>
      </c>
      <c r="AJ58" s="108">
        <f t="shared" ref="AJ58:AJ60" si="188">MAX(AJ57+(AJ$61-AJ$56)*0.2,0)</f>
        <v>0.25</v>
      </c>
      <c r="AK58" s="109">
        <f t="shared" si="177"/>
        <v>0.3</v>
      </c>
      <c r="AL58" s="109">
        <f t="shared" si="178"/>
        <v>0.35</v>
      </c>
      <c r="AM58" s="109">
        <f t="shared" si="179"/>
        <v>0.1</v>
      </c>
      <c r="AN58" s="109">
        <f t="shared" si="180"/>
        <v>0</v>
      </c>
      <c r="AO58" s="108">
        <f t="shared" si="138"/>
        <v>0.15</v>
      </c>
      <c r="AP58" s="109">
        <f t="shared" si="138"/>
        <v>0.35</v>
      </c>
      <c r="AQ58" s="109">
        <f t="shared" si="138"/>
        <v>0.45</v>
      </c>
      <c r="AR58" s="109">
        <f t="shared" si="138"/>
        <v>0.05</v>
      </c>
      <c r="AS58" s="109">
        <f t="shared" si="138"/>
        <v>0</v>
      </c>
      <c r="AT58" s="108">
        <f t="shared" si="138"/>
        <v>0.2</v>
      </c>
      <c r="AU58" s="109">
        <f t="shared" si="138"/>
        <v>0.3</v>
      </c>
      <c r="AV58" s="109">
        <f t="shared" si="138"/>
        <v>0.4</v>
      </c>
      <c r="AW58" s="109">
        <f t="shared" si="138"/>
        <v>0.1</v>
      </c>
      <c r="AX58" s="109">
        <f t="shared" si="143"/>
        <v>0</v>
      </c>
      <c r="AY58" s="108">
        <f t="shared" si="143"/>
        <v>0</v>
      </c>
      <c r="AZ58" s="109">
        <f t="shared" si="143"/>
        <v>0</v>
      </c>
      <c r="BA58" s="109">
        <f t="shared" si="143"/>
        <v>0</v>
      </c>
      <c r="BB58" s="121">
        <v>0.5</v>
      </c>
      <c r="BC58" s="121">
        <v>0.5</v>
      </c>
      <c r="BD58" s="110">
        <f t="shared" si="5"/>
        <v>1</v>
      </c>
      <c r="BE58" s="110">
        <f t="shared" si="6"/>
        <v>9</v>
      </c>
    </row>
    <row r="59" spans="1:57" customFormat="1" ht="12.75" x14ac:dyDescent="0.2">
      <c r="A59" s="12">
        <v>2053</v>
      </c>
      <c r="B59" s="100">
        <v>0.31097173363957337</v>
      </c>
      <c r="C59" s="66">
        <v>1.745812702076361E-2</v>
      </c>
      <c r="D59" s="66">
        <f t="shared" si="181"/>
        <v>5.0000000000000001E-3</v>
      </c>
      <c r="E59" s="66">
        <f t="shared" si="125"/>
        <v>0</v>
      </c>
      <c r="F59" s="66">
        <f t="shared" si="125"/>
        <v>0</v>
      </c>
      <c r="G59" s="66">
        <v>5.3178708979326285E-2</v>
      </c>
      <c r="H59" s="66">
        <v>0</v>
      </c>
      <c r="I59" s="66">
        <v>0.61339143036033661</v>
      </c>
      <c r="J59" s="66">
        <f t="shared" si="145"/>
        <v>0</v>
      </c>
      <c r="K59" s="108">
        <f t="shared" si="182"/>
        <v>0.05</v>
      </c>
      <c r="L59" s="109">
        <f t="shared" si="183"/>
        <v>0.15</v>
      </c>
      <c r="M59" s="109">
        <f t="shared" si="184"/>
        <v>0.15</v>
      </c>
      <c r="N59" s="109">
        <f t="shared" si="185"/>
        <v>0.35</v>
      </c>
      <c r="O59" s="109">
        <f t="shared" si="186"/>
        <v>0.30000000000000004</v>
      </c>
      <c r="P59" s="108">
        <f t="shared" si="127"/>
        <v>0</v>
      </c>
      <c r="Q59" s="109">
        <f t="shared" si="127"/>
        <v>0.1</v>
      </c>
      <c r="R59" s="109">
        <f t="shared" si="128"/>
        <v>0.45</v>
      </c>
      <c r="S59" s="109">
        <f t="shared" si="128"/>
        <v>0.4</v>
      </c>
      <c r="T59" s="109">
        <f t="shared" si="128"/>
        <v>0.05</v>
      </c>
      <c r="U59" s="108">
        <f t="shared" si="187"/>
        <v>0.03</v>
      </c>
      <c r="V59" s="109">
        <f t="shared" si="173"/>
        <v>0.3</v>
      </c>
      <c r="W59" s="109">
        <f t="shared" si="174"/>
        <v>0.35</v>
      </c>
      <c r="X59" s="109">
        <f t="shared" si="175"/>
        <v>0.3</v>
      </c>
      <c r="Y59" s="109">
        <f t="shared" si="176"/>
        <v>2.0000000000000018E-2</v>
      </c>
      <c r="Z59" s="115">
        <f t="shared" si="133"/>
        <v>0</v>
      </c>
      <c r="AA59" s="116">
        <f t="shared" si="134"/>
        <v>0.1</v>
      </c>
      <c r="AB59" s="116">
        <f t="shared" si="135"/>
        <v>0.45</v>
      </c>
      <c r="AC59" s="116">
        <f t="shared" si="136"/>
        <v>0.4</v>
      </c>
      <c r="AD59" s="116">
        <f t="shared" si="137"/>
        <v>0.05</v>
      </c>
      <c r="AE59" s="108">
        <f t="shared" si="128"/>
        <v>0</v>
      </c>
      <c r="AF59" s="109">
        <f t="shared" si="128"/>
        <v>0</v>
      </c>
      <c r="AG59" s="109">
        <f t="shared" si="128"/>
        <v>0</v>
      </c>
      <c r="AH59" s="109">
        <f t="shared" si="138"/>
        <v>0</v>
      </c>
      <c r="AI59" s="109">
        <f t="shared" si="138"/>
        <v>1</v>
      </c>
      <c r="AJ59" s="108">
        <f t="shared" si="188"/>
        <v>0.25</v>
      </c>
      <c r="AK59" s="109">
        <f t="shared" si="177"/>
        <v>0.3</v>
      </c>
      <c r="AL59" s="109">
        <f t="shared" si="178"/>
        <v>0.35</v>
      </c>
      <c r="AM59" s="109">
        <f t="shared" si="179"/>
        <v>0.1</v>
      </c>
      <c r="AN59" s="109">
        <f t="shared" si="180"/>
        <v>0</v>
      </c>
      <c r="AO59" s="108">
        <f t="shared" si="138"/>
        <v>0.15</v>
      </c>
      <c r="AP59" s="109">
        <f t="shared" si="138"/>
        <v>0.35</v>
      </c>
      <c r="AQ59" s="109">
        <f t="shared" si="138"/>
        <v>0.45</v>
      </c>
      <c r="AR59" s="109">
        <f t="shared" si="138"/>
        <v>0.05</v>
      </c>
      <c r="AS59" s="109">
        <f t="shared" si="138"/>
        <v>0</v>
      </c>
      <c r="AT59" s="108">
        <f t="shared" si="138"/>
        <v>0.2</v>
      </c>
      <c r="AU59" s="109">
        <f t="shared" si="138"/>
        <v>0.3</v>
      </c>
      <c r="AV59" s="109">
        <f t="shared" si="138"/>
        <v>0.4</v>
      </c>
      <c r="AW59" s="109">
        <f t="shared" si="138"/>
        <v>0.1</v>
      </c>
      <c r="AX59" s="109">
        <f t="shared" si="143"/>
        <v>0</v>
      </c>
      <c r="AY59" s="108">
        <f t="shared" si="143"/>
        <v>0</v>
      </c>
      <c r="AZ59" s="109">
        <f t="shared" si="143"/>
        <v>0</v>
      </c>
      <c r="BA59" s="109">
        <f t="shared" si="143"/>
        <v>0</v>
      </c>
      <c r="BB59" s="121">
        <v>0.5</v>
      </c>
      <c r="BC59" s="121">
        <v>0.5</v>
      </c>
      <c r="BD59" s="110">
        <f t="shared" si="5"/>
        <v>0.99999999999999989</v>
      </c>
      <c r="BE59" s="110">
        <f t="shared" si="6"/>
        <v>9</v>
      </c>
    </row>
    <row r="60" spans="1:57" customFormat="1" ht="12.75" x14ac:dyDescent="0.2">
      <c r="A60" s="12">
        <v>2054</v>
      </c>
      <c r="B60" s="100">
        <v>0.31354411263632204</v>
      </c>
      <c r="C60" s="66">
        <v>1.7268336855295004E-2</v>
      </c>
      <c r="D60" s="66">
        <f t="shared" si="181"/>
        <v>5.0000000000000001E-3</v>
      </c>
      <c r="E60" s="66">
        <f t="shared" si="125"/>
        <v>0</v>
      </c>
      <c r="F60" s="66">
        <f t="shared" si="125"/>
        <v>0</v>
      </c>
      <c r="G60" s="66">
        <v>5.9611078509884702E-2</v>
      </c>
      <c r="H60" s="66">
        <v>0</v>
      </c>
      <c r="I60" s="66">
        <v>0.60457647199849829</v>
      </c>
      <c r="J60" s="66">
        <f t="shared" si="145"/>
        <v>0</v>
      </c>
      <c r="K60" s="108">
        <f t="shared" si="182"/>
        <v>0.05</v>
      </c>
      <c r="L60" s="109">
        <f t="shared" si="183"/>
        <v>0.15</v>
      </c>
      <c r="M60" s="109">
        <f t="shared" si="184"/>
        <v>0.15</v>
      </c>
      <c r="N60" s="109">
        <f t="shared" si="185"/>
        <v>0.35</v>
      </c>
      <c r="O60" s="109">
        <f t="shared" si="186"/>
        <v>0.30000000000000004</v>
      </c>
      <c r="P60" s="108">
        <f t="shared" si="127"/>
        <v>0</v>
      </c>
      <c r="Q60" s="109">
        <f t="shared" si="127"/>
        <v>0.1</v>
      </c>
      <c r="R60" s="109">
        <f t="shared" si="128"/>
        <v>0.45</v>
      </c>
      <c r="S60" s="109">
        <f t="shared" si="128"/>
        <v>0.4</v>
      </c>
      <c r="T60" s="109">
        <f t="shared" si="128"/>
        <v>0.05</v>
      </c>
      <c r="U60" s="108">
        <f t="shared" si="187"/>
        <v>0.03</v>
      </c>
      <c r="V60" s="109">
        <f t="shared" si="173"/>
        <v>0.3</v>
      </c>
      <c r="W60" s="109">
        <f t="shared" si="174"/>
        <v>0.35</v>
      </c>
      <c r="X60" s="109">
        <f t="shared" si="175"/>
        <v>0.3</v>
      </c>
      <c r="Y60" s="109">
        <f t="shared" si="176"/>
        <v>2.0000000000000018E-2</v>
      </c>
      <c r="Z60" s="115">
        <f t="shared" si="133"/>
        <v>0</v>
      </c>
      <c r="AA60" s="116">
        <f t="shared" si="134"/>
        <v>0.1</v>
      </c>
      <c r="AB60" s="116">
        <f t="shared" si="135"/>
        <v>0.45</v>
      </c>
      <c r="AC60" s="116">
        <f t="shared" si="136"/>
        <v>0.4</v>
      </c>
      <c r="AD60" s="116">
        <f t="shared" si="137"/>
        <v>0.05</v>
      </c>
      <c r="AE60" s="108">
        <f t="shared" si="128"/>
        <v>0</v>
      </c>
      <c r="AF60" s="109">
        <f t="shared" si="128"/>
        <v>0</v>
      </c>
      <c r="AG60" s="109">
        <f t="shared" si="128"/>
        <v>0</v>
      </c>
      <c r="AH60" s="109">
        <f t="shared" si="138"/>
        <v>0</v>
      </c>
      <c r="AI60" s="109">
        <f t="shared" si="138"/>
        <v>1</v>
      </c>
      <c r="AJ60" s="108">
        <f t="shared" si="188"/>
        <v>0.25</v>
      </c>
      <c r="AK60" s="109">
        <f t="shared" si="177"/>
        <v>0.3</v>
      </c>
      <c r="AL60" s="109">
        <f t="shared" si="178"/>
        <v>0.35</v>
      </c>
      <c r="AM60" s="109">
        <f t="shared" si="179"/>
        <v>0.1</v>
      </c>
      <c r="AN60" s="109">
        <f t="shared" si="180"/>
        <v>0</v>
      </c>
      <c r="AO60" s="108">
        <f t="shared" si="138"/>
        <v>0.15</v>
      </c>
      <c r="AP60" s="109">
        <f t="shared" si="138"/>
        <v>0.35</v>
      </c>
      <c r="AQ60" s="109">
        <f t="shared" si="138"/>
        <v>0.45</v>
      </c>
      <c r="AR60" s="109">
        <f t="shared" si="138"/>
        <v>0.05</v>
      </c>
      <c r="AS60" s="109">
        <f t="shared" si="138"/>
        <v>0</v>
      </c>
      <c r="AT60" s="108">
        <f t="shared" si="138"/>
        <v>0.2</v>
      </c>
      <c r="AU60" s="109">
        <f t="shared" si="138"/>
        <v>0.3</v>
      </c>
      <c r="AV60" s="109">
        <f t="shared" si="138"/>
        <v>0.4</v>
      </c>
      <c r="AW60" s="109">
        <f t="shared" si="138"/>
        <v>0.1</v>
      </c>
      <c r="AX60" s="109">
        <f t="shared" si="143"/>
        <v>0</v>
      </c>
      <c r="AY60" s="108">
        <f t="shared" si="143"/>
        <v>0</v>
      </c>
      <c r="AZ60" s="109">
        <f t="shared" si="143"/>
        <v>0</v>
      </c>
      <c r="BA60" s="109">
        <f t="shared" si="143"/>
        <v>0</v>
      </c>
      <c r="BB60" s="121">
        <v>0.5</v>
      </c>
      <c r="BC60" s="121">
        <v>0.5</v>
      </c>
      <c r="BD60" s="110">
        <f t="shared" si="5"/>
        <v>1</v>
      </c>
      <c r="BE60" s="110">
        <f t="shared" si="6"/>
        <v>9</v>
      </c>
    </row>
    <row r="61" spans="1:57" customFormat="1" ht="12.75" x14ac:dyDescent="0.2">
      <c r="A61" s="51">
        <v>2055</v>
      </c>
      <c r="B61" s="101">
        <v>0.31574141221701335</v>
      </c>
      <c r="C61" s="74">
        <v>1.7061041860078743E-2</v>
      </c>
      <c r="D61" s="74">
        <f>0.5%</f>
        <v>5.0000000000000001E-3</v>
      </c>
      <c r="E61" s="74">
        <f t="shared" si="125"/>
        <v>0</v>
      </c>
      <c r="F61" s="74">
        <f t="shared" si="125"/>
        <v>0</v>
      </c>
      <c r="G61" s="74">
        <v>6.6913914337241823E-2</v>
      </c>
      <c r="H61" s="74">
        <v>0</v>
      </c>
      <c r="I61" s="74">
        <v>0.59528363158566611</v>
      </c>
      <c r="J61" s="65">
        <f t="shared" si="145"/>
        <v>0</v>
      </c>
      <c r="K61" s="117">
        <v>0.05</v>
      </c>
      <c r="L61" s="137">
        <v>0.15</v>
      </c>
      <c r="M61" s="137">
        <v>0.15</v>
      </c>
      <c r="N61" s="137">
        <v>0.35</v>
      </c>
      <c r="O61" s="137">
        <v>0.30000000000000004</v>
      </c>
      <c r="P61" s="103">
        <f t="shared" si="127"/>
        <v>0</v>
      </c>
      <c r="Q61" s="105">
        <f t="shared" si="127"/>
        <v>0.1</v>
      </c>
      <c r="R61" s="105">
        <f t="shared" si="128"/>
        <v>0.45</v>
      </c>
      <c r="S61" s="105">
        <f t="shared" si="128"/>
        <v>0.4</v>
      </c>
      <c r="T61" s="105">
        <f t="shared" si="128"/>
        <v>0.05</v>
      </c>
      <c r="U61" s="117">
        <v>0.03</v>
      </c>
      <c r="V61" s="118">
        <v>0.3</v>
      </c>
      <c r="W61" s="118">
        <v>0.35</v>
      </c>
      <c r="X61" s="118">
        <v>0.3</v>
      </c>
      <c r="Y61" s="118">
        <v>2.0000000000000018E-2</v>
      </c>
      <c r="Z61" s="103">
        <f t="shared" si="133"/>
        <v>0</v>
      </c>
      <c r="AA61" s="105">
        <f t="shared" si="134"/>
        <v>0.1</v>
      </c>
      <c r="AB61" s="105">
        <f t="shared" si="135"/>
        <v>0.45</v>
      </c>
      <c r="AC61" s="105">
        <f t="shared" si="136"/>
        <v>0.4</v>
      </c>
      <c r="AD61" s="105">
        <f t="shared" si="137"/>
        <v>0.05</v>
      </c>
      <c r="AE61" s="103">
        <f t="shared" si="128"/>
        <v>0</v>
      </c>
      <c r="AF61" s="105">
        <f t="shared" si="128"/>
        <v>0</v>
      </c>
      <c r="AG61" s="105">
        <f t="shared" si="128"/>
        <v>0</v>
      </c>
      <c r="AH61" s="105">
        <f t="shared" si="138"/>
        <v>0</v>
      </c>
      <c r="AI61" s="105">
        <f t="shared" si="138"/>
        <v>1</v>
      </c>
      <c r="AJ61" s="117">
        <v>0.25</v>
      </c>
      <c r="AK61" s="118">
        <v>0.3</v>
      </c>
      <c r="AL61" s="118">
        <v>0.35</v>
      </c>
      <c r="AM61" s="118">
        <v>0.1</v>
      </c>
      <c r="AN61" s="118">
        <v>0</v>
      </c>
      <c r="AO61" s="103">
        <f t="shared" si="138"/>
        <v>0.15</v>
      </c>
      <c r="AP61" s="105">
        <f t="shared" si="138"/>
        <v>0.35</v>
      </c>
      <c r="AQ61" s="105">
        <f t="shared" si="138"/>
        <v>0.45</v>
      </c>
      <c r="AR61" s="105">
        <f t="shared" si="138"/>
        <v>0.05</v>
      </c>
      <c r="AS61" s="105">
        <f t="shared" si="138"/>
        <v>0</v>
      </c>
      <c r="AT61" s="103">
        <f t="shared" si="138"/>
        <v>0.2</v>
      </c>
      <c r="AU61" s="105">
        <f t="shared" si="138"/>
        <v>0.3</v>
      </c>
      <c r="AV61" s="105">
        <f t="shared" si="138"/>
        <v>0.4</v>
      </c>
      <c r="AW61" s="105">
        <f t="shared" si="138"/>
        <v>0.1</v>
      </c>
      <c r="AX61" s="105">
        <f t="shared" si="143"/>
        <v>0</v>
      </c>
      <c r="AY61" s="103">
        <f t="shared" si="143"/>
        <v>0</v>
      </c>
      <c r="AZ61" s="105">
        <f t="shared" si="143"/>
        <v>0</v>
      </c>
      <c r="BA61" s="105">
        <f t="shared" si="143"/>
        <v>0</v>
      </c>
      <c r="BB61" s="118">
        <v>0.5</v>
      </c>
      <c r="BC61" s="118">
        <v>0.5</v>
      </c>
      <c r="BD61" s="113">
        <f t="shared" si="5"/>
        <v>1</v>
      </c>
      <c r="BE61" s="113">
        <f t="shared" si="6"/>
        <v>9</v>
      </c>
    </row>
    <row r="62" spans="1:57" customFormat="1" ht="12.75" x14ac:dyDescent="0.2">
      <c r="A62" s="51"/>
      <c r="B62" s="83"/>
      <c r="C62" s="83"/>
      <c r="D62" s="83"/>
      <c r="E62" s="83"/>
      <c r="F62" s="83"/>
      <c r="G62" s="83"/>
      <c r="H62" s="83"/>
      <c r="I62" s="83"/>
      <c r="J62" s="67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52"/>
      <c r="BE62" s="52"/>
    </row>
    <row r="63" spans="1:57" s="90" customFormat="1" x14ac:dyDescent="0.2">
      <c r="A63" s="89"/>
      <c r="I63" s="90">
        <f>A6</f>
        <v>2000</v>
      </c>
      <c r="J63" s="91">
        <f>SUM(B6:J6)</f>
        <v>1.0000000001</v>
      </c>
      <c r="O63" s="91">
        <f>SUM(K61:O61)</f>
        <v>1</v>
      </c>
      <c r="T63" s="91">
        <f>SUM(P61:T61)</f>
        <v>1</v>
      </c>
      <c r="Y63" s="91">
        <f>SUM(U61:Y61)</f>
        <v>1</v>
      </c>
      <c r="AD63" s="92">
        <f>SUM(Z61:AD61)</f>
        <v>1</v>
      </c>
      <c r="AI63" s="91">
        <f>SUM(AE61:AI61)</f>
        <v>1</v>
      </c>
      <c r="AN63" s="92">
        <f>SUM(AJ61:AN61)</f>
        <v>1</v>
      </c>
      <c r="AS63" s="91">
        <f>SUM(AO61:AS61)</f>
        <v>1</v>
      </c>
      <c r="AX63" s="91">
        <f>SUM(AT61:AX61)</f>
        <v>1</v>
      </c>
      <c r="BC63" s="91">
        <f>SUM(AY61:BC61)</f>
        <v>1</v>
      </c>
    </row>
    <row r="64" spans="1:57" x14ac:dyDescent="0.2">
      <c r="A64" s="12"/>
      <c r="B64" s="33"/>
      <c r="C64" s="12"/>
      <c r="D64" s="12"/>
      <c r="E64" s="12"/>
      <c r="F64" s="13"/>
      <c r="G64" s="12"/>
      <c r="H64" s="12"/>
      <c r="I64" s="90">
        <f t="shared" ref="I64:I118" si="189">A7</f>
        <v>2001</v>
      </c>
      <c r="J64" s="91">
        <f t="shared" ref="J64:J118" si="190">SUM(B7:J7)</f>
        <v>1</v>
      </c>
      <c r="K64" s="15"/>
      <c r="L64" s="14"/>
      <c r="M64" s="14"/>
      <c r="N64" s="14"/>
      <c r="O64" s="14"/>
      <c r="P64" s="15"/>
      <c r="Q64" s="14"/>
      <c r="R64" s="14"/>
      <c r="S64" s="14"/>
      <c r="T64" s="14"/>
      <c r="U64" s="15"/>
      <c r="V64" s="14"/>
      <c r="W64" s="14"/>
      <c r="X64" s="14"/>
      <c r="Y64" s="14"/>
      <c r="Z64" s="15"/>
      <c r="AA64" s="14"/>
      <c r="AB64" s="14"/>
      <c r="AC64" s="14"/>
      <c r="AD64" s="14"/>
      <c r="AE64" s="34"/>
      <c r="AF64" s="32"/>
      <c r="AG64" s="32"/>
      <c r="AH64" s="32"/>
      <c r="AI64" s="32"/>
      <c r="AJ64" s="15"/>
      <c r="AK64" s="14"/>
      <c r="AL64" s="14"/>
      <c r="AM64" s="14"/>
      <c r="AN64" s="14"/>
      <c r="AO64" s="15"/>
      <c r="AP64" s="14"/>
      <c r="AQ64" s="14"/>
      <c r="AR64" s="14"/>
      <c r="AS64" s="14"/>
      <c r="AT64" s="15"/>
      <c r="AU64" s="15"/>
      <c r="AV64" s="15"/>
      <c r="AW64" s="64"/>
      <c r="AX64" s="15"/>
      <c r="AY64" s="15"/>
      <c r="AZ64" s="14"/>
      <c r="BA64" s="14"/>
      <c r="BB64" s="14"/>
      <c r="BC64" s="14"/>
      <c r="BD64" s="23"/>
      <c r="BE64" s="37"/>
    </row>
    <row r="65" spans="9:10" x14ac:dyDescent="0.2">
      <c r="I65" s="90">
        <f t="shared" si="189"/>
        <v>2002</v>
      </c>
      <c r="J65" s="91">
        <f t="shared" si="190"/>
        <v>0.9999999999000001</v>
      </c>
    </row>
    <row r="66" spans="9:10" x14ac:dyDescent="0.2">
      <c r="I66" s="90">
        <f t="shared" si="189"/>
        <v>2003</v>
      </c>
      <c r="J66" s="91">
        <f t="shared" si="190"/>
        <v>1</v>
      </c>
    </row>
    <row r="67" spans="9:10" x14ac:dyDescent="0.2">
      <c r="I67" s="90">
        <f t="shared" si="189"/>
        <v>2004</v>
      </c>
      <c r="J67" s="91">
        <f t="shared" si="190"/>
        <v>1</v>
      </c>
    </row>
    <row r="68" spans="9:10" x14ac:dyDescent="0.2">
      <c r="I68" s="90">
        <f t="shared" si="189"/>
        <v>2005</v>
      </c>
      <c r="J68" s="91">
        <f t="shared" si="190"/>
        <v>1</v>
      </c>
    </row>
    <row r="69" spans="9:10" x14ac:dyDescent="0.2">
      <c r="I69" s="90">
        <f t="shared" si="189"/>
        <v>2006</v>
      </c>
      <c r="J69" s="91">
        <f t="shared" si="190"/>
        <v>0.99999999999999989</v>
      </c>
    </row>
    <row r="70" spans="9:10" x14ac:dyDescent="0.2">
      <c r="I70" s="90">
        <f t="shared" si="189"/>
        <v>2007</v>
      </c>
      <c r="J70" s="91">
        <f t="shared" si="190"/>
        <v>0.99999999989999999</v>
      </c>
    </row>
    <row r="71" spans="9:10" x14ac:dyDescent="0.2">
      <c r="I71" s="90">
        <f t="shared" si="189"/>
        <v>2008</v>
      </c>
      <c r="J71" s="91">
        <f t="shared" si="190"/>
        <v>1.0000000001</v>
      </c>
    </row>
    <row r="72" spans="9:10" x14ac:dyDescent="0.2">
      <c r="I72" s="90">
        <f t="shared" si="189"/>
        <v>2009</v>
      </c>
      <c r="J72" s="91">
        <f t="shared" si="190"/>
        <v>0.99999999999999989</v>
      </c>
    </row>
    <row r="73" spans="9:10" x14ac:dyDescent="0.2">
      <c r="I73" s="90">
        <f t="shared" si="189"/>
        <v>2010</v>
      </c>
      <c r="J73" s="91">
        <f t="shared" si="190"/>
        <v>1.0000000001</v>
      </c>
    </row>
    <row r="74" spans="9:10" x14ac:dyDescent="0.2">
      <c r="I74" s="90">
        <f t="shared" si="189"/>
        <v>2011</v>
      </c>
      <c r="J74" s="91">
        <f t="shared" si="190"/>
        <v>0.99999999999999989</v>
      </c>
    </row>
    <row r="75" spans="9:10" x14ac:dyDescent="0.2">
      <c r="I75" s="90">
        <f t="shared" si="189"/>
        <v>2012</v>
      </c>
      <c r="J75" s="91">
        <f t="shared" si="190"/>
        <v>1</v>
      </c>
    </row>
    <row r="76" spans="9:10" x14ac:dyDescent="0.2">
      <c r="I76" s="90">
        <f t="shared" si="189"/>
        <v>2013</v>
      </c>
      <c r="J76" s="91">
        <f t="shared" si="190"/>
        <v>0.99999999989999999</v>
      </c>
    </row>
    <row r="77" spans="9:10" x14ac:dyDescent="0.2">
      <c r="I77" s="90">
        <f t="shared" si="189"/>
        <v>2014</v>
      </c>
      <c r="J77" s="91">
        <f t="shared" si="190"/>
        <v>0.99999999999999989</v>
      </c>
    </row>
    <row r="78" spans="9:10" x14ac:dyDescent="0.2">
      <c r="I78" s="90">
        <f t="shared" si="189"/>
        <v>2015</v>
      </c>
      <c r="J78" s="91">
        <f t="shared" si="190"/>
        <v>1.0000000001</v>
      </c>
    </row>
    <row r="79" spans="9:10" x14ac:dyDescent="0.2">
      <c r="I79" s="90">
        <f t="shared" si="189"/>
        <v>2016</v>
      </c>
      <c r="J79" s="91">
        <f t="shared" si="190"/>
        <v>0.99999999989999988</v>
      </c>
    </row>
    <row r="80" spans="9:10" x14ac:dyDescent="0.2">
      <c r="I80" s="90">
        <f t="shared" si="189"/>
        <v>2017</v>
      </c>
      <c r="J80" s="91">
        <f t="shared" si="190"/>
        <v>0.99999999999999989</v>
      </c>
    </row>
    <row r="81" spans="9:27" x14ac:dyDescent="0.2">
      <c r="I81" s="90">
        <f t="shared" si="189"/>
        <v>2018</v>
      </c>
      <c r="J81" s="91">
        <f t="shared" si="190"/>
        <v>1</v>
      </c>
    </row>
    <row r="82" spans="9:27" x14ac:dyDescent="0.2">
      <c r="I82" s="90">
        <f t="shared" si="189"/>
        <v>2019</v>
      </c>
      <c r="J82" s="91">
        <f t="shared" si="190"/>
        <v>0.99999999999999989</v>
      </c>
    </row>
    <row r="83" spans="9:27" x14ac:dyDescent="0.2">
      <c r="I83" s="90">
        <f t="shared" si="189"/>
        <v>2020</v>
      </c>
      <c r="J83" s="91">
        <f t="shared" si="190"/>
        <v>1</v>
      </c>
      <c r="AA83" s="75">
        <f>SUM(G22:I22)</f>
        <v>3.7290839000000001E-3</v>
      </c>
    </row>
    <row r="84" spans="9:27" x14ac:dyDescent="0.2">
      <c r="I84" s="90">
        <f t="shared" si="189"/>
        <v>2021</v>
      </c>
      <c r="J84" s="91">
        <f t="shared" si="190"/>
        <v>1</v>
      </c>
      <c r="AA84" s="75">
        <f>SUM(G23:I23)</f>
        <v>9.0455143999999994E-3</v>
      </c>
    </row>
    <row r="85" spans="9:27" x14ac:dyDescent="0.2">
      <c r="I85" s="90">
        <f t="shared" si="189"/>
        <v>2022</v>
      </c>
      <c r="J85" s="91">
        <f t="shared" si="190"/>
        <v>0.99999999999999989</v>
      </c>
    </row>
    <row r="86" spans="9:27" x14ac:dyDescent="0.2">
      <c r="I86" s="90">
        <f t="shared" si="189"/>
        <v>2023</v>
      </c>
      <c r="J86" s="91">
        <f t="shared" si="190"/>
        <v>1</v>
      </c>
    </row>
    <row r="87" spans="9:27" x14ac:dyDescent="0.2">
      <c r="I87" s="90">
        <f t="shared" si="189"/>
        <v>2024</v>
      </c>
      <c r="J87" s="91">
        <f t="shared" si="190"/>
        <v>1</v>
      </c>
    </row>
    <row r="88" spans="9:27" x14ac:dyDescent="0.2">
      <c r="I88" s="90">
        <f t="shared" si="189"/>
        <v>2025</v>
      </c>
      <c r="J88" s="91">
        <f t="shared" si="190"/>
        <v>1</v>
      </c>
    </row>
    <row r="89" spans="9:27" x14ac:dyDescent="0.2">
      <c r="I89" s="90">
        <f t="shared" si="189"/>
        <v>2026</v>
      </c>
      <c r="J89" s="91">
        <f t="shared" si="190"/>
        <v>1</v>
      </c>
    </row>
    <row r="90" spans="9:27" x14ac:dyDescent="0.2">
      <c r="I90" s="90">
        <f t="shared" si="189"/>
        <v>2027</v>
      </c>
      <c r="J90" s="91">
        <f t="shared" si="190"/>
        <v>1</v>
      </c>
    </row>
    <row r="91" spans="9:27" x14ac:dyDescent="0.2">
      <c r="I91" s="90">
        <f t="shared" si="189"/>
        <v>2028</v>
      </c>
      <c r="J91" s="91">
        <f t="shared" si="190"/>
        <v>1</v>
      </c>
    </row>
    <row r="92" spans="9:27" x14ac:dyDescent="0.2">
      <c r="I92" s="90">
        <f t="shared" si="189"/>
        <v>2029</v>
      </c>
      <c r="J92" s="91">
        <f t="shared" si="190"/>
        <v>1</v>
      </c>
    </row>
    <row r="93" spans="9:27" x14ac:dyDescent="0.2">
      <c r="I93" s="90">
        <f t="shared" si="189"/>
        <v>2030</v>
      </c>
      <c r="J93" s="91">
        <f t="shared" si="190"/>
        <v>1.0000000000000002</v>
      </c>
    </row>
    <row r="94" spans="9:27" x14ac:dyDescent="0.2">
      <c r="I94" s="90">
        <f t="shared" si="189"/>
        <v>2031</v>
      </c>
      <c r="J94" s="91">
        <f t="shared" si="190"/>
        <v>1</v>
      </c>
    </row>
    <row r="95" spans="9:27" x14ac:dyDescent="0.2">
      <c r="I95" s="90">
        <f t="shared" si="189"/>
        <v>2032</v>
      </c>
      <c r="J95" s="91">
        <f t="shared" si="190"/>
        <v>1</v>
      </c>
    </row>
    <row r="96" spans="9:27" x14ac:dyDescent="0.2">
      <c r="I96" s="90">
        <f t="shared" si="189"/>
        <v>2033</v>
      </c>
      <c r="J96" s="91">
        <f t="shared" si="190"/>
        <v>1</v>
      </c>
    </row>
    <row r="97" spans="1:55" x14ac:dyDescent="0.2">
      <c r="I97" s="90">
        <f t="shared" si="189"/>
        <v>2034</v>
      </c>
      <c r="J97" s="91">
        <f t="shared" si="190"/>
        <v>1</v>
      </c>
    </row>
    <row r="98" spans="1:55" x14ac:dyDescent="0.2">
      <c r="I98" s="90">
        <f t="shared" si="189"/>
        <v>2035</v>
      </c>
      <c r="J98" s="91">
        <f t="shared" si="190"/>
        <v>1</v>
      </c>
    </row>
    <row r="99" spans="1:55" x14ac:dyDescent="0.2">
      <c r="I99" s="90">
        <f t="shared" si="189"/>
        <v>2036</v>
      </c>
      <c r="J99" s="91">
        <f t="shared" si="190"/>
        <v>1</v>
      </c>
    </row>
    <row r="100" spans="1:55" x14ac:dyDescent="0.2">
      <c r="I100" s="90">
        <f t="shared" si="189"/>
        <v>2037</v>
      </c>
      <c r="J100" s="91">
        <f t="shared" si="190"/>
        <v>1</v>
      </c>
    </row>
    <row r="101" spans="1:55" x14ac:dyDescent="0.2">
      <c r="I101" s="90">
        <f t="shared" si="189"/>
        <v>2038</v>
      </c>
      <c r="J101" s="91">
        <f t="shared" si="190"/>
        <v>1</v>
      </c>
    </row>
    <row r="102" spans="1:55" x14ac:dyDescent="0.2">
      <c r="A102" s="1">
        <v>1</v>
      </c>
      <c r="B102" s="1">
        <v>2</v>
      </c>
      <c r="C102" s="1">
        <v>3</v>
      </c>
      <c r="D102" s="1">
        <v>4</v>
      </c>
      <c r="E102" s="1">
        <v>5</v>
      </c>
      <c r="F102" s="1">
        <v>6</v>
      </c>
      <c r="G102" s="1">
        <v>7</v>
      </c>
      <c r="H102" s="1">
        <v>8</v>
      </c>
      <c r="I102" s="90">
        <f t="shared" si="189"/>
        <v>2039</v>
      </c>
      <c r="J102" s="91">
        <f t="shared" si="190"/>
        <v>1</v>
      </c>
      <c r="K102" s="1">
        <v>11</v>
      </c>
      <c r="L102" s="1">
        <v>12</v>
      </c>
      <c r="M102" s="1">
        <v>13</v>
      </c>
      <c r="N102" s="1">
        <v>14</v>
      </c>
      <c r="O102" s="1">
        <v>15</v>
      </c>
      <c r="P102" s="1">
        <v>16</v>
      </c>
      <c r="Q102" s="1">
        <v>17</v>
      </c>
      <c r="R102" s="1">
        <v>18</v>
      </c>
      <c r="S102" s="1">
        <v>19</v>
      </c>
      <c r="T102" s="1">
        <v>20</v>
      </c>
      <c r="U102" s="1">
        <v>21</v>
      </c>
      <c r="V102" s="1">
        <v>22</v>
      </c>
      <c r="W102" s="1">
        <v>23</v>
      </c>
      <c r="X102" s="1">
        <v>24</v>
      </c>
      <c r="Y102" s="1">
        <v>25</v>
      </c>
      <c r="Z102" s="1">
        <v>26</v>
      </c>
      <c r="AA102" s="1">
        <v>27</v>
      </c>
      <c r="AB102" s="1">
        <v>28</v>
      </c>
      <c r="AC102" s="1">
        <v>29</v>
      </c>
      <c r="AD102" s="1">
        <v>30</v>
      </c>
      <c r="AE102" s="1">
        <v>31</v>
      </c>
      <c r="AF102" s="1">
        <v>32</v>
      </c>
      <c r="AG102" s="1">
        <v>33</v>
      </c>
      <c r="AH102" s="1">
        <v>34</v>
      </c>
      <c r="AI102" s="1">
        <v>35</v>
      </c>
      <c r="AJ102" s="1">
        <v>36</v>
      </c>
      <c r="AK102" s="1">
        <v>37</v>
      </c>
      <c r="AL102" s="1">
        <v>38</v>
      </c>
      <c r="AM102" s="1">
        <v>39</v>
      </c>
      <c r="AN102" s="1">
        <v>40</v>
      </c>
      <c r="AO102" s="1">
        <v>41</v>
      </c>
      <c r="AP102" s="1">
        <v>42</v>
      </c>
      <c r="AQ102" s="1">
        <v>43</v>
      </c>
      <c r="AR102" s="1">
        <v>44</v>
      </c>
      <c r="AS102" s="1">
        <v>45</v>
      </c>
      <c r="AT102" s="1">
        <v>46</v>
      </c>
      <c r="AU102" s="1">
        <v>47</v>
      </c>
      <c r="AV102" s="1">
        <v>48</v>
      </c>
      <c r="AW102" s="1">
        <v>49</v>
      </c>
      <c r="AX102" s="1">
        <v>50</v>
      </c>
      <c r="AY102" s="1">
        <v>51</v>
      </c>
      <c r="AZ102" s="1">
        <v>52</v>
      </c>
      <c r="BA102" s="1">
        <v>53</v>
      </c>
      <c r="BB102" s="1">
        <v>54</v>
      </c>
      <c r="BC102" s="1">
        <v>55</v>
      </c>
    </row>
    <row r="103" spans="1:55" x14ac:dyDescent="0.2">
      <c r="I103" s="90">
        <f t="shared" si="189"/>
        <v>2040</v>
      </c>
      <c r="J103" s="91">
        <f t="shared" si="190"/>
        <v>1</v>
      </c>
    </row>
    <row r="104" spans="1:55" x14ac:dyDescent="0.2">
      <c r="I104" s="90">
        <f t="shared" si="189"/>
        <v>2041</v>
      </c>
      <c r="J104" s="91">
        <f t="shared" si="190"/>
        <v>1</v>
      </c>
    </row>
    <row r="105" spans="1:55" x14ac:dyDescent="0.2">
      <c r="I105" s="90">
        <f t="shared" si="189"/>
        <v>2042</v>
      </c>
      <c r="J105" s="91">
        <f t="shared" si="190"/>
        <v>1</v>
      </c>
    </row>
    <row r="106" spans="1:55" x14ac:dyDescent="0.2">
      <c r="I106" s="90">
        <f t="shared" si="189"/>
        <v>2043</v>
      </c>
      <c r="J106" s="91">
        <f t="shared" si="190"/>
        <v>1</v>
      </c>
    </row>
    <row r="107" spans="1:55" x14ac:dyDescent="0.2">
      <c r="I107" s="90">
        <f t="shared" si="189"/>
        <v>2044</v>
      </c>
      <c r="J107" s="91">
        <f t="shared" si="190"/>
        <v>1</v>
      </c>
    </row>
    <row r="108" spans="1:55" x14ac:dyDescent="0.2">
      <c r="I108" s="90">
        <f t="shared" si="189"/>
        <v>2045</v>
      </c>
      <c r="J108" s="91">
        <f t="shared" si="190"/>
        <v>0.99999999999999989</v>
      </c>
    </row>
    <row r="109" spans="1:55" x14ac:dyDescent="0.2">
      <c r="I109" s="90">
        <f t="shared" si="189"/>
        <v>2046</v>
      </c>
      <c r="J109" s="91">
        <f t="shared" si="190"/>
        <v>1.0000000000000002</v>
      </c>
    </row>
    <row r="110" spans="1:55" x14ac:dyDescent="0.2">
      <c r="I110" s="90">
        <f t="shared" si="189"/>
        <v>2047</v>
      </c>
      <c r="J110" s="91">
        <f t="shared" si="190"/>
        <v>1</v>
      </c>
    </row>
    <row r="111" spans="1:55" x14ac:dyDescent="0.2">
      <c r="I111" s="90">
        <f t="shared" si="189"/>
        <v>2048</v>
      </c>
      <c r="J111" s="91">
        <f t="shared" si="190"/>
        <v>0.99999999999999989</v>
      </c>
    </row>
    <row r="112" spans="1:55" x14ac:dyDescent="0.2">
      <c r="I112" s="90">
        <f t="shared" si="189"/>
        <v>2049</v>
      </c>
      <c r="J112" s="91">
        <f t="shared" si="190"/>
        <v>1</v>
      </c>
    </row>
    <row r="113" spans="9:10" x14ac:dyDescent="0.2">
      <c r="I113" s="90">
        <f t="shared" si="189"/>
        <v>2050</v>
      </c>
      <c r="J113" s="91">
        <f t="shared" si="190"/>
        <v>1</v>
      </c>
    </row>
    <row r="114" spans="9:10" x14ac:dyDescent="0.2">
      <c r="I114" s="90">
        <f t="shared" si="189"/>
        <v>2051</v>
      </c>
      <c r="J114" s="91">
        <f t="shared" si="190"/>
        <v>1</v>
      </c>
    </row>
    <row r="115" spans="9:10" x14ac:dyDescent="0.2">
      <c r="I115" s="90">
        <f t="shared" si="189"/>
        <v>2052</v>
      </c>
      <c r="J115" s="91">
        <f t="shared" si="190"/>
        <v>1</v>
      </c>
    </row>
    <row r="116" spans="9:10" x14ac:dyDescent="0.2">
      <c r="I116" s="90">
        <f t="shared" si="189"/>
        <v>2053</v>
      </c>
      <c r="J116" s="91">
        <f t="shared" si="190"/>
        <v>0.99999999999999989</v>
      </c>
    </row>
    <row r="117" spans="9:10" x14ac:dyDescent="0.2">
      <c r="I117" s="90">
        <f t="shared" si="189"/>
        <v>2054</v>
      </c>
      <c r="J117" s="91">
        <f t="shared" si="190"/>
        <v>1</v>
      </c>
    </row>
    <row r="118" spans="9:10" x14ac:dyDescent="0.2">
      <c r="I118" s="90">
        <f t="shared" si="189"/>
        <v>2055</v>
      </c>
      <c r="J118" s="91">
        <f t="shared" si="190"/>
        <v>1</v>
      </c>
    </row>
    <row r="119" spans="9:10" ht="12.75" x14ac:dyDescent="0.2">
      <c r="I119"/>
      <c r="J119"/>
    </row>
    <row r="120" spans="9:10" ht="12.75" x14ac:dyDescent="0.2">
      <c r="I120"/>
      <c r="J120"/>
    </row>
    <row r="121" spans="9:10" ht="12.75" x14ac:dyDescent="0.2">
      <c r="I121"/>
      <c r="J121"/>
    </row>
    <row r="122" spans="9:10" ht="12.75" x14ac:dyDescent="0.2">
      <c r="I122"/>
      <c r="J122"/>
    </row>
    <row r="123" spans="9:10" ht="12.75" x14ac:dyDescent="0.2">
      <c r="I123"/>
      <c r="J123"/>
    </row>
    <row r="124" spans="9:10" ht="12.75" x14ac:dyDescent="0.2">
      <c r="I124"/>
      <c r="J124"/>
    </row>
    <row r="125" spans="9:10" ht="12.75" x14ac:dyDescent="0.2">
      <c r="I125"/>
      <c r="J125"/>
    </row>
    <row r="126" spans="9:10" ht="12.75" x14ac:dyDescent="0.2">
      <c r="I126"/>
      <c r="J126"/>
    </row>
    <row r="127" spans="9:10" ht="12.75" x14ac:dyDescent="0.2">
      <c r="I127"/>
      <c r="J127"/>
    </row>
    <row r="128" spans="9:10" ht="12.75" x14ac:dyDescent="0.2">
      <c r="I128"/>
      <c r="J128"/>
    </row>
    <row r="129" spans="9:10" ht="12.75" x14ac:dyDescent="0.2">
      <c r="I129"/>
      <c r="J129"/>
    </row>
    <row r="130" spans="9:10" ht="12.75" x14ac:dyDescent="0.2">
      <c r="I130"/>
      <c r="J130"/>
    </row>
  </sheetData>
  <pageMargins left="0.41" right="0.23" top="0.31496062992125984" bottom="0.27559055118110237" header="0.31496062992125984" footer="0.31496062992125984"/>
  <pageSetup paperSize="8" scale="4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L118"/>
  <sheetViews>
    <sheetView topLeftCell="A19" workbookViewId="0">
      <selection activeCell="B36" sqref="B36"/>
    </sheetView>
  </sheetViews>
  <sheetFormatPr defaultRowHeight="12.75" x14ac:dyDescent="0.2"/>
  <cols>
    <col min="2" max="2" width="9.140625" customWidth="1"/>
    <col min="7" max="7" width="8.5703125" customWidth="1"/>
    <col min="11" max="11" width="8.85546875" customWidth="1"/>
    <col min="16" max="16" width="9.7109375" customWidth="1"/>
    <col min="21" max="21" width="8.85546875" customWidth="1"/>
    <col min="36" max="36" width="9.140625" customWidth="1"/>
  </cols>
  <sheetData>
    <row r="1" spans="1:64" x14ac:dyDescent="0.2">
      <c r="A1" s="18" t="s">
        <v>240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20"/>
      <c r="AV1" s="20"/>
      <c r="AW1" s="20"/>
      <c r="AX1" s="20"/>
      <c r="AY1" s="19"/>
      <c r="AZ1" s="19"/>
      <c r="BA1" s="19"/>
      <c r="BB1" s="19"/>
      <c r="BC1" s="19"/>
      <c r="BD1" s="31"/>
      <c r="BE1" s="22"/>
      <c r="BF1" s="22"/>
      <c r="BG1" s="1"/>
      <c r="BH1" s="1"/>
      <c r="BI1" s="1"/>
      <c r="BJ1" s="1"/>
      <c r="BK1" s="1"/>
      <c r="BL1" s="1"/>
    </row>
    <row r="2" spans="1:64" x14ac:dyDescent="0.2">
      <c r="A2" s="6"/>
      <c r="B2" s="29" t="s">
        <v>11</v>
      </c>
      <c r="C2" s="3"/>
      <c r="D2" s="3"/>
      <c r="E2" s="3"/>
      <c r="F2" s="3"/>
      <c r="G2" s="3"/>
      <c r="H2" s="3"/>
      <c r="I2" s="3"/>
      <c r="J2" s="3"/>
      <c r="K2" s="30" t="s">
        <v>10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8"/>
      <c r="AV2" s="8"/>
      <c r="AW2" s="8"/>
      <c r="AX2" s="8"/>
      <c r="AY2" s="7"/>
      <c r="AZ2" s="7"/>
      <c r="BA2" s="7"/>
      <c r="BB2" s="7"/>
      <c r="BC2" s="7"/>
      <c r="BD2" s="21"/>
      <c r="BE2" s="1"/>
      <c r="BF2" s="1"/>
      <c r="BG2" s="1"/>
      <c r="BH2" s="1"/>
      <c r="BI2" s="1"/>
      <c r="BJ2" s="1"/>
      <c r="BK2" s="1"/>
      <c r="BL2" s="1"/>
    </row>
    <row r="3" spans="1:64" x14ac:dyDescent="0.2">
      <c r="A3" s="1"/>
      <c r="B3" s="17"/>
      <c r="C3" s="16"/>
      <c r="D3" s="16"/>
      <c r="E3" s="16"/>
      <c r="F3" s="16"/>
      <c r="G3" s="16"/>
      <c r="H3" s="16"/>
      <c r="I3" s="16"/>
      <c r="J3" s="16"/>
      <c r="K3" s="9" t="s">
        <v>0</v>
      </c>
      <c r="L3" s="10"/>
      <c r="M3" s="10"/>
      <c r="N3" s="10"/>
      <c r="O3" s="10"/>
      <c r="P3" s="9" t="s">
        <v>1</v>
      </c>
      <c r="Q3" s="10"/>
      <c r="R3" s="10"/>
      <c r="S3" s="10"/>
      <c r="T3" s="10"/>
      <c r="U3" s="9" t="s">
        <v>3</v>
      </c>
      <c r="V3" s="10"/>
      <c r="W3" s="10"/>
      <c r="X3" s="10"/>
      <c r="Y3" s="10"/>
      <c r="Z3" s="9" t="s">
        <v>4</v>
      </c>
      <c r="AA3" s="10"/>
      <c r="AB3" s="10"/>
      <c r="AC3" s="10"/>
      <c r="AD3" s="10"/>
      <c r="AE3" s="9" t="s">
        <v>5</v>
      </c>
      <c r="AF3" s="10"/>
      <c r="AG3" s="10"/>
      <c r="AH3" s="10"/>
      <c r="AI3" s="10"/>
      <c r="AJ3" s="9" t="s">
        <v>6</v>
      </c>
      <c r="AK3" s="10"/>
      <c r="AL3" s="10"/>
      <c r="AM3" s="10"/>
      <c r="AN3" s="10"/>
      <c r="AO3" s="9" t="s">
        <v>7</v>
      </c>
      <c r="AP3" s="10"/>
      <c r="AQ3" s="10"/>
      <c r="AR3" s="10"/>
      <c r="AS3" s="10"/>
      <c r="AT3" s="9" t="s">
        <v>2</v>
      </c>
      <c r="AU3" s="11"/>
      <c r="AV3" s="11"/>
      <c r="AW3" s="11"/>
      <c r="AX3" s="11"/>
      <c r="AY3" s="9" t="s">
        <v>8</v>
      </c>
      <c r="AZ3" s="10"/>
      <c r="BA3" s="10"/>
      <c r="BB3" s="10"/>
      <c r="BC3" s="10"/>
      <c r="BD3" s="22"/>
      <c r="BE3" s="1"/>
      <c r="BF3" s="1"/>
      <c r="BG3" s="1"/>
      <c r="BH3" s="1"/>
      <c r="BI3" s="1"/>
      <c r="BJ3" s="1"/>
      <c r="BK3" s="1"/>
      <c r="BL3" s="1"/>
    </row>
    <row r="4" spans="1:64" ht="87.75" x14ac:dyDescent="0.2">
      <c r="A4" s="24" t="s">
        <v>60</v>
      </c>
      <c r="B4" s="25" t="s">
        <v>0</v>
      </c>
      <c r="C4" s="26" t="s">
        <v>1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2</v>
      </c>
      <c r="J4" s="26" t="s">
        <v>8</v>
      </c>
      <c r="K4" s="27" t="s">
        <v>17</v>
      </c>
      <c r="L4" s="28" t="s">
        <v>18</v>
      </c>
      <c r="M4" s="28" t="s">
        <v>19</v>
      </c>
      <c r="N4" s="28" t="s">
        <v>20</v>
      </c>
      <c r="O4" s="28" t="s">
        <v>21</v>
      </c>
      <c r="P4" s="27" t="s">
        <v>22</v>
      </c>
      <c r="Q4" s="28" t="s">
        <v>23</v>
      </c>
      <c r="R4" s="28" t="s">
        <v>24</v>
      </c>
      <c r="S4" s="28" t="s">
        <v>25</v>
      </c>
      <c r="T4" s="28" t="s">
        <v>26</v>
      </c>
      <c r="U4" s="27" t="s">
        <v>27</v>
      </c>
      <c r="V4" s="28" t="s">
        <v>28</v>
      </c>
      <c r="W4" s="28" t="s">
        <v>29</v>
      </c>
      <c r="X4" s="28" t="s">
        <v>30</v>
      </c>
      <c r="Y4" s="28" t="s">
        <v>31</v>
      </c>
      <c r="Z4" s="27" t="s">
        <v>32</v>
      </c>
      <c r="AA4" s="28" t="s">
        <v>33</v>
      </c>
      <c r="AB4" s="28" t="s">
        <v>34</v>
      </c>
      <c r="AC4" s="28" t="s">
        <v>35</v>
      </c>
      <c r="AD4" s="28" t="s">
        <v>36</v>
      </c>
      <c r="AE4" s="27" t="s">
        <v>37</v>
      </c>
      <c r="AF4" s="28" t="s">
        <v>38</v>
      </c>
      <c r="AG4" s="28" t="s">
        <v>39</v>
      </c>
      <c r="AH4" s="28" t="s">
        <v>40</v>
      </c>
      <c r="AI4" s="28" t="s">
        <v>41</v>
      </c>
      <c r="AJ4" s="27" t="s">
        <v>42</v>
      </c>
      <c r="AK4" s="28" t="s">
        <v>43</v>
      </c>
      <c r="AL4" s="28" t="s">
        <v>44</v>
      </c>
      <c r="AM4" s="28" t="s">
        <v>45</v>
      </c>
      <c r="AN4" s="28" t="s">
        <v>46</v>
      </c>
      <c r="AO4" s="27" t="s">
        <v>47</v>
      </c>
      <c r="AP4" s="28" t="s">
        <v>48</v>
      </c>
      <c r="AQ4" s="28" t="s">
        <v>49</v>
      </c>
      <c r="AR4" s="28" t="s">
        <v>50</v>
      </c>
      <c r="AS4" s="28" t="s">
        <v>51</v>
      </c>
      <c r="AT4" s="27" t="s">
        <v>52</v>
      </c>
      <c r="AU4" s="28" t="s">
        <v>53</v>
      </c>
      <c r="AV4" s="28" t="s">
        <v>54</v>
      </c>
      <c r="AW4" s="28" t="s">
        <v>55</v>
      </c>
      <c r="AX4" s="28" t="s">
        <v>160</v>
      </c>
      <c r="AY4" s="27" t="s">
        <v>161</v>
      </c>
      <c r="AZ4" s="28" t="s">
        <v>57</v>
      </c>
      <c r="BA4" s="28" t="s">
        <v>58</v>
      </c>
      <c r="BB4" s="28" t="s">
        <v>59</v>
      </c>
      <c r="BC4" s="28" t="s">
        <v>56</v>
      </c>
      <c r="BD4" s="35" t="s">
        <v>15</v>
      </c>
      <c r="BE4" s="35" t="s">
        <v>16</v>
      </c>
      <c r="BF4" s="4"/>
      <c r="BG4" s="27" t="s">
        <v>224</v>
      </c>
      <c r="BH4" s="28" t="s">
        <v>225</v>
      </c>
      <c r="BI4" s="28" t="s">
        <v>226</v>
      </c>
      <c r="BJ4" s="28" t="s">
        <v>227</v>
      </c>
      <c r="BK4" s="28" t="s">
        <v>228</v>
      </c>
      <c r="BL4" s="4"/>
    </row>
    <row r="5" spans="1:64" x14ac:dyDescent="0.2">
      <c r="A5" s="49" t="s">
        <v>60</v>
      </c>
      <c r="B5" s="43" t="s">
        <v>163</v>
      </c>
      <c r="C5" s="44" t="s">
        <v>164</v>
      </c>
      <c r="D5" s="44" t="s">
        <v>165</v>
      </c>
      <c r="E5" s="44" t="s">
        <v>166</v>
      </c>
      <c r="F5" s="44" t="s">
        <v>167</v>
      </c>
      <c r="G5" s="44" t="s">
        <v>168</v>
      </c>
      <c r="H5" s="44" t="s">
        <v>169</v>
      </c>
      <c r="I5" s="44" t="s">
        <v>170</v>
      </c>
      <c r="J5" s="44" t="s">
        <v>171</v>
      </c>
      <c r="K5" s="45" t="s">
        <v>172</v>
      </c>
      <c r="L5" s="46" t="s">
        <v>173</v>
      </c>
      <c r="M5" s="46" t="s">
        <v>174</v>
      </c>
      <c r="N5" s="46" t="s">
        <v>175</v>
      </c>
      <c r="O5" s="46" t="s">
        <v>176</v>
      </c>
      <c r="P5" s="45" t="s">
        <v>177</v>
      </c>
      <c r="Q5" s="46" t="s">
        <v>178</v>
      </c>
      <c r="R5" s="46" t="s">
        <v>179</v>
      </c>
      <c r="S5" s="46" t="s">
        <v>180</v>
      </c>
      <c r="T5" s="46" t="s">
        <v>181</v>
      </c>
      <c r="U5" s="45" t="s">
        <v>182</v>
      </c>
      <c r="V5" s="46" t="s">
        <v>183</v>
      </c>
      <c r="W5" s="46" t="s">
        <v>184</v>
      </c>
      <c r="X5" s="46" t="s">
        <v>185</v>
      </c>
      <c r="Y5" s="46" t="s">
        <v>186</v>
      </c>
      <c r="Z5" s="45" t="s">
        <v>187</v>
      </c>
      <c r="AA5" s="46" t="s">
        <v>188</v>
      </c>
      <c r="AB5" s="46" t="s">
        <v>189</v>
      </c>
      <c r="AC5" s="46" t="s">
        <v>190</v>
      </c>
      <c r="AD5" s="46" t="s">
        <v>191</v>
      </c>
      <c r="AE5" s="45" t="s">
        <v>192</v>
      </c>
      <c r="AF5" s="46" t="s">
        <v>193</v>
      </c>
      <c r="AG5" s="46" t="s">
        <v>194</v>
      </c>
      <c r="AH5" s="46" t="s">
        <v>195</v>
      </c>
      <c r="AI5" s="46" t="s">
        <v>196</v>
      </c>
      <c r="AJ5" s="45" t="s">
        <v>197</v>
      </c>
      <c r="AK5" s="46" t="s">
        <v>198</v>
      </c>
      <c r="AL5" s="46" t="s">
        <v>199</v>
      </c>
      <c r="AM5" s="46" t="s">
        <v>200</v>
      </c>
      <c r="AN5" s="46" t="s">
        <v>201</v>
      </c>
      <c r="AO5" s="45" t="s">
        <v>202</v>
      </c>
      <c r="AP5" s="46" t="s">
        <v>203</v>
      </c>
      <c r="AQ5" s="46" t="s">
        <v>204</v>
      </c>
      <c r="AR5" s="46" t="s">
        <v>205</v>
      </c>
      <c r="AS5" s="46" t="s">
        <v>206</v>
      </c>
      <c r="AT5" s="45" t="s">
        <v>207</v>
      </c>
      <c r="AU5" s="46" t="s">
        <v>208</v>
      </c>
      <c r="AV5" s="46" t="s">
        <v>209</v>
      </c>
      <c r="AW5" s="46" t="s">
        <v>210</v>
      </c>
      <c r="AX5" s="46" t="s">
        <v>211</v>
      </c>
      <c r="AY5" s="45" t="s">
        <v>212</v>
      </c>
      <c r="AZ5" s="46" t="s">
        <v>213</v>
      </c>
      <c r="BA5" s="46" t="s">
        <v>214</v>
      </c>
      <c r="BB5" s="46" t="s">
        <v>215</v>
      </c>
      <c r="BC5" s="46" t="s">
        <v>216</v>
      </c>
      <c r="BD5" s="41"/>
      <c r="BE5" s="41"/>
      <c r="BF5" s="4"/>
      <c r="BG5" s="4"/>
      <c r="BH5" s="4"/>
      <c r="BI5" s="4"/>
      <c r="BJ5" s="4"/>
      <c r="BK5" s="4"/>
      <c r="BL5" s="4"/>
    </row>
    <row r="6" spans="1:64" x14ac:dyDescent="0.2">
      <c r="A6" s="2">
        <v>2000</v>
      </c>
      <c r="B6" s="95">
        <f>feedin_new_car!B6</f>
        <v>0.94872720399999999</v>
      </c>
      <c r="C6" s="80">
        <f>feedin_new_car!C6</f>
        <v>5.0293061100000001E-2</v>
      </c>
      <c r="D6" s="80">
        <f>feedin_new_car!D6</f>
        <v>0</v>
      </c>
      <c r="E6" s="80">
        <f>feedin_new_car!E6</f>
        <v>0</v>
      </c>
      <c r="F6" s="80">
        <f>feedin_new_car!F6</f>
        <v>9.4535829999999998E-4</v>
      </c>
      <c r="G6" s="80">
        <f>feedin_new_car!G6</f>
        <v>0</v>
      </c>
      <c r="H6" s="80">
        <f>feedin_new_car!H6</f>
        <v>0</v>
      </c>
      <c r="I6" s="80">
        <f>feedin_new_car!I6</f>
        <v>3.4376699999999999E-5</v>
      </c>
      <c r="J6" s="80">
        <f>feedin_new_car!J6</f>
        <v>0</v>
      </c>
      <c r="K6" s="99">
        <f>feedin_new_car!K6</f>
        <v>7.3030654400000006E-2</v>
      </c>
      <c r="L6" s="102">
        <f>feedin_new_car!L6</f>
        <v>0.2021342126</v>
      </c>
      <c r="M6" s="102">
        <f>feedin_new_car!M6</f>
        <v>0.28339010069999998</v>
      </c>
      <c r="N6" s="102">
        <f>feedin_new_car!N6</f>
        <v>0.2034567722</v>
      </c>
      <c r="O6" s="102">
        <f>feedin_new_car!O6</f>
        <v>0.23798826000000001</v>
      </c>
      <c r="P6" s="99">
        <f>feedin_new_car!P6</f>
        <v>0</v>
      </c>
      <c r="Q6" s="102">
        <f>feedin_new_car!Q6</f>
        <v>3.4176349999999998E-4</v>
      </c>
      <c r="R6" s="102">
        <f>feedin_new_car!R6</f>
        <v>0.15789473679999999</v>
      </c>
      <c r="S6" s="102">
        <f>feedin_new_car!S6</f>
        <v>0.53861927549999999</v>
      </c>
      <c r="T6" s="102">
        <f>feedin_new_car!T6</f>
        <v>0.30314422419999998</v>
      </c>
      <c r="U6" s="99">
        <f>feedin_new_car!U6</f>
        <v>0</v>
      </c>
      <c r="V6" s="102">
        <f>feedin_new_car!V6</f>
        <v>0</v>
      </c>
      <c r="W6" s="102">
        <f>feedin_new_car!W6</f>
        <v>0</v>
      </c>
      <c r="X6" s="102">
        <f>feedin_new_car!X6</f>
        <v>0</v>
      </c>
      <c r="Y6" s="102">
        <f>feedin_new_car!Y6</f>
        <v>0</v>
      </c>
      <c r="Z6" s="99">
        <f>feedin_new_car!Z6</f>
        <v>0</v>
      </c>
      <c r="AA6" s="102">
        <f>feedin_new_car!AA6</f>
        <v>0</v>
      </c>
      <c r="AB6" s="102">
        <f>feedin_new_car!AB6</f>
        <v>0</v>
      </c>
      <c r="AC6" s="102">
        <f>feedin_new_car!AC6</f>
        <v>0</v>
      </c>
      <c r="AD6" s="102">
        <f>feedin_new_car!AD6</f>
        <v>0</v>
      </c>
      <c r="AE6" s="99">
        <f>feedin_new_car!AE6</f>
        <v>0</v>
      </c>
      <c r="AF6" s="102">
        <f>feedin_new_car!AF6</f>
        <v>0</v>
      </c>
      <c r="AG6" s="102">
        <f>feedin_new_car!AG6</f>
        <v>0</v>
      </c>
      <c r="AH6" s="102">
        <f>feedin_new_car!AH6</f>
        <v>0</v>
      </c>
      <c r="AI6" s="102">
        <f>feedin_new_car!AI6</f>
        <v>1</v>
      </c>
      <c r="AJ6" s="99">
        <f>feedin_new_car!AJ6</f>
        <v>0</v>
      </c>
      <c r="AK6" s="102">
        <f>feedin_new_car!AK6</f>
        <v>0</v>
      </c>
      <c r="AL6" s="102">
        <f>feedin_new_car!AL6</f>
        <v>0</v>
      </c>
      <c r="AM6" s="102">
        <f>feedin_new_car!AM6</f>
        <v>0</v>
      </c>
      <c r="AN6" s="102">
        <f>feedin_new_car!AN6</f>
        <v>0</v>
      </c>
      <c r="AO6" s="99">
        <f>feedin_new_car!AO6</f>
        <v>0</v>
      </c>
      <c r="AP6" s="102">
        <f>feedin_new_car!AP6</f>
        <v>0</v>
      </c>
      <c r="AQ6" s="102">
        <f>feedin_new_car!AQ6</f>
        <v>0</v>
      </c>
      <c r="AR6" s="102">
        <f>feedin_new_car!AR6</f>
        <v>0</v>
      </c>
      <c r="AS6" s="102">
        <f>feedin_new_car!AS6</f>
        <v>0</v>
      </c>
      <c r="AT6" s="99">
        <f>feedin_new_car!AT6</f>
        <v>1</v>
      </c>
      <c r="AU6" s="102">
        <f>feedin_new_car!AU6</f>
        <v>0</v>
      </c>
      <c r="AV6" s="102">
        <f>feedin_new_car!AV6</f>
        <v>0</v>
      </c>
      <c r="AW6" s="102">
        <f>feedin_new_car!AW6</f>
        <v>0</v>
      </c>
      <c r="AX6" s="102">
        <f>feedin_new_car!AX6</f>
        <v>0</v>
      </c>
      <c r="AY6" s="99">
        <f>feedin_new_car!AY6</f>
        <v>0</v>
      </c>
      <c r="AZ6" s="102">
        <f>feedin_new_car!AZ6</f>
        <v>0</v>
      </c>
      <c r="BA6" s="102">
        <f>feedin_new_car!BA6</f>
        <v>0</v>
      </c>
      <c r="BB6" s="102">
        <f>feedin_new_car!BB6</f>
        <v>0</v>
      </c>
      <c r="BC6" s="102">
        <f>feedin_new_car!BC6</f>
        <v>0</v>
      </c>
      <c r="BD6" s="36">
        <f>SUM(B6:J6)</f>
        <v>1.0000000001</v>
      </c>
      <c r="BE6" s="36">
        <f>SUM(K6:BC6)</f>
        <v>3.9999999999</v>
      </c>
      <c r="BF6" s="4"/>
      <c r="BG6" s="60">
        <f>$B6*K6+$C6*P6+$D6*U6+$E6*Z6+$F6*AE6+$G6*AJ6+$H6*AO6+$I6*AT6+$J6*AY6</f>
        <v>6.9320545255202301E-2</v>
      </c>
      <c r="BH6" s="60">
        <f t="shared" ref="BH6:BK46" si="0">$B6*L6+$C6*Q6+$D6*V6+$E6*AA6+$F6*AF6+$G6*AK6+$H6*AP6+$I6*AU6+$J6*AZ6</f>
        <v>0.19178741468532681</v>
      </c>
      <c r="BI6" s="60">
        <f t="shared" si="0"/>
        <v>0.27680090752364023</v>
      </c>
      <c r="BJ6" s="60">
        <f t="shared" si="0"/>
        <v>0.22011378675653015</v>
      </c>
      <c r="BK6" s="60">
        <f t="shared" si="0"/>
        <v>0.24197734578442776</v>
      </c>
      <c r="BL6" s="57">
        <f t="shared" ref="BL6:BL46" si="1">SUM(BG6:BK6)</f>
        <v>1.0000000000051272</v>
      </c>
    </row>
    <row r="7" spans="1:64" x14ac:dyDescent="0.2">
      <c r="A7" s="2">
        <v>2001</v>
      </c>
      <c r="B7" s="95">
        <f>feedin_new_car!B7</f>
        <v>0.95235502309999998</v>
      </c>
      <c r="C7" s="80">
        <f>feedin_new_car!C7</f>
        <v>4.4956438899999999E-2</v>
      </c>
      <c r="D7" s="80">
        <f>feedin_new_car!D7</f>
        <v>0</v>
      </c>
      <c r="E7" s="80">
        <f>feedin_new_car!E7</f>
        <v>0</v>
      </c>
      <c r="F7" s="80">
        <f>feedin_new_car!F7</f>
        <v>2.6885379999999999E-3</v>
      </c>
      <c r="G7" s="80">
        <f>feedin_new_car!G7</f>
        <v>0</v>
      </c>
      <c r="H7" s="80">
        <f>feedin_new_car!H7</f>
        <v>0</v>
      </c>
      <c r="I7" s="80">
        <f>feedin_new_car!I7</f>
        <v>0</v>
      </c>
      <c r="J7" s="80">
        <f>feedin_new_car!J7</f>
        <v>0</v>
      </c>
      <c r="K7" s="99">
        <f>feedin_new_car!K7</f>
        <v>5.0100057199999999E-2</v>
      </c>
      <c r="L7" s="102">
        <f>feedin_new_car!L7</f>
        <v>0.1517474271</v>
      </c>
      <c r="M7" s="102">
        <f>feedin_new_car!M7</f>
        <v>0.30578187540000001</v>
      </c>
      <c r="N7" s="102">
        <f>feedin_new_car!N7</f>
        <v>0.24151300740000001</v>
      </c>
      <c r="O7" s="102">
        <f>feedin_new_car!O7</f>
        <v>0.25085763290000002</v>
      </c>
      <c r="P7" s="99">
        <f>feedin_new_car!P7</f>
        <v>0</v>
      </c>
      <c r="Q7" s="102">
        <f>feedin_new_car!Q7</f>
        <v>3.7850109999999998E-4</v>
      </c>
      <c r="R7" s="102">
        <f>feedin_new_car!R7</f>
        <v>0.24489023469999999</v>
      </c>
      <c r="S7" s="102">
        <f>feedin_new_car!S7</f>
        <v>0.46479939440000001</v>
      </c>
      <c r="T7" s="102">
        <f>feedin_new_car!T7</f>
        <v>0.28993186980000002</v>
      </c>
      <c r="U7" s="99">
        <f>feedin_new_car!U7</f>
        <v>0</v>
      </c>
      <c r="V7" s="102">
        <f>feedin_new_car!V7</f>
        <v>0</v>
      </c>
      <c r="W7" s="102">
        <f>feedin_new_car!W7</f>
        <v>0</v>
      </c>
      <c r="X7" s="102">
        <f>feedin_new_car!X7</f>
        <v>0</v>
      </c>
      <c r="Y7" s="102">
        <f>feedin_new_car!Y7</f>
        <v>0</v>
      </c>
      <c r="Z7" s="99">
        <f>feedin_new_car!Z7</f>
        <v>0</v>
      </c>
      <c r="AA7" s="102">
        <f>feedin_new_car!AA7</f>
        <v>0</v>
      </c>
      <c r="AB7" s="102">
        <f>feedin_new_car!AB7</f>
        <v>0</v>
      </c>
      <c r="AC7" s="102">
        <f>feedin_new_car!AC7</f>
        <v>0</v>
      </c>
      <c r="AD7" s="102">
        <f>feedin_new_car!AD7</f>
        <v>0</v>
      </c>
      <c r="AE7" s="99">
        <f>feedin_new_car!AE7</f>
        <v>0</v>
      </c>
      <c r="AF7" s="102">
        <f>feedin_new_car!AF7</f>
        <v>0</v>
      </c>
      <c r="AG7" s="102">
        <f>feedin_new_car!AG7</f>
        <v>0</v>
      </c>
      <c r="AH7" s="102">
        <f>feedin_new_car!AH7</f>
        <v>0</v>
      </c>
      <c r="AI7" s="102">
        <f>feedin_new_car!AI7</f>
        <v>1</v>
      </c>
      <c r="AJ7" s="99">
        <f>feedin_new_car!AJ7</f>
        <v>0</v>
      </c>
      <c r="AK7" s="102">
        <f>feedin_new_car!AK7</f>
        <v>0</v>
      </c>
      <c r="AL7" s="102">
        <f>feedin_new_car!AL7</f>
        <v>0</v>
      </c>
      <c r="AM7" s="102">
        <f>feedin_new_car!AM7</f>
        <v>0</v>
      </c>
      <c r="AN7" s="102">
        <f>feedin_new_car!AN7</f>
        <v>0</v>
      </c>
      <c r="AO7" s="99">
        <f>feedin_new_car!AO7</f>
        <v>0</v>
      </c>
      <c r="AP7" s="102">
        <f>feedin_new_car!AP7</f>
        <v>0</v>
      </c>
      <c r="AQ7" s="102">
        <f>feedin_new_car!AQ7</f>
        <v>0</v>
      </c>
      <c r="AR7" s="102">
        <f>feedin_new_car!AR7</f>
        <v>0</v>
      </c>
      <c r="AS7" s="102">
        <f>feedin_new_car!AS7</f>
        <v>0</v>
      </c>
      <c r="AT7" s="99">
        <f>feedin_new_car!AT7</f>
        <v>0</v>
      </c>
      <c r="AU7" s="102">
        <f>feedin_new_car!AU7</f>
        <v>0</v>
      </c>
      <c r="AV7" s="102">
        <f>feedin_new_car!AV7</f>
        <v>0</v>
      </c>
      <c r="AW7" s="102">
        <f>feedin_new_car!AW7</f>
        <v>0</v>
      </c>
      <c r="AX7" s="102">
        <f>feedin_new_car!AX7</f>
        <v>0</v>
      </c>
      <c r="AY7" s="99">
        <f>feedin_new_car!AY7</f>
        <v>0</v>
      </c>
      <c r="AZ7" s="102">
        <f>feedin_new_car!AZ7</f>
        <v>0</v>
      </c>
      <c r="BA7" s="102">
        <f>feedin_new_car!BA7</f>
        <v>0</v>
      </c>
      <c r="BB7" s="102">
        <f>feedin_new_car!BB7</f>
        <v>0</v>
      </c>
      <c r="BC7" s="102">
        <f>feedin_new_car!BC7</f>
        <v>0</v>
      </c>
      <c r="BD7" s="36">
        <f t="shared" ref="BD7:BD61" si="2">SUM(B7:J7)</f>
        <v>1</v>
      </c>
      <c r="BE7" s="36">
        <f t="shared" ref="BE7:BE61" si="3">SUM(K7:BC7)</f>
        <v>3</v>
      </c>
      <c r="BF7" s="4"/>
      <c r="BG7" s="60">
        <f t="shared" ref="BG7:BG46" si="4">$B7*K7+$C7*P7+$D7*U7+$E7*Z7+$F7*AE7+$G7*AJ7+$H7*AO7+$I7*AT7+$J7*AY7</f>
        <v>4.7713041132017318E-2</v>
      </c>
      <c r="BH7" s="60">
        <f t="shared" si="0"/>
        <v>0.14453444050276179</v>
      </c>
      <c r="BI7" s="60">
        <f t="shared" si="0"/>
        <v>0.30222229788362553</v>
      </c>
      <c r="BJ7" s="60">
        <f t="shared" si="0"/>
        <v>0.25090185131647808</v>
      </c>
      <c r="BK7" s="60">
        <f t="shared" si="0"/>
        <v>0.25462836916511733</v>
      </c>
      <c r="BL7" s="57">
        <f t="shared" si="1"/>
        <v>1</v>
      </c>
    </row>
    <row r="8" spans="1:64" x14ac:dyDescent="0.2">
      <c r="A8" s="2">
        <v>2002</v>
      </c>
      <c r="B8" s="95">
        <f>feedin_new_car!B8</f>
        <v>0.95770906060000005</v>
      </c>
      <c r="C8" s="80">
        <f>feedin_new_car!C8</f>
        <v>4.0360198899999998E-2</v>
      </c>
      <c r="D8" s="80">
        <f>feedin_new_car!D8</f>
        <v>3.0891800000000001E-5</v>
      </c>
      <c r="E8" s="80">
        <f>feedin_new_car!E8</f>
        <v>0</v>
      </c>
      <c r="F8" s="80">
        <f>feedin_new_car!F8</f>
        <v>1.8998486E-3</v>
      </c>
      <c r="G8" s="80">
        <f>feedin_new_car!G8</f>
        <v>0</v>
      </c>
      <c r="H8" s="80">
        <f>feedin_new_car!H8</f>
        <v>0</v>
      </c>
      <c r="I8" s="80">
        <f>feedin_new_car!I8</f>
        <v>0</v>
      </c>
      <c r="J8" s="80">
        <f>feedin_new_car!J8</f>
        <v>0</v>
      </c>
      <c r="K8" s="99">
        <f>feedin_new_car!K8</f>
        <v>6.0044513299999998E-2</v>
      </c>
      <c r="L8" s="102">
        <f>feedin_new_car!L8</f>
        <v>8.7026643400000006E-2</v>
      </c>
      <c r="M8" s="102">
        <f>feedin_new_car!M8</f>
        <v>0.33739758730000002</v>
      </c>
      <c r="N8" s="102">
        <f>feedin_new_car!N8</f>
        <v>0.25416102190000001</v>
      </c>
      <c r="O8" s="102">
        <f>feedin_new_car!O8</f>
        <v>0.2613702342</v>
      </c>
      <c r="P8" s="99">
        <f>feedin_new_car!P8</f>
        <v>0</v>
      </c>
      <c r="Q8" s="102">
        <f>feedin_new_car!Q8</f>
        <v>0</v>
      </c>
      <c r="R8" s="102">
        <f>feedin_new_car!R8</f>
        <v>0.24186758520000001</v>
      </c>
      <c r="S8" s="102">
        <f>feedin_new_car!S8</f>
        <v>0.50554917720000003</v>
      </c>
      <c r="T8" s="102">
        <f>feedin_new_car!T8</f>
        <v>0.25258323770000002</v>
      </c>
      <c r="U8" s="99">
        <f>feedin_new_car!U8</f>
        <v>1</v>
      </c>
      <c r="V8" s="102">
        <f>feedin_new_car!V8</f>
        <v>0</v>
      </c>
      <c r="W8" s="102">
        <f>feedin_new_car!W8</f>
        <v>0</v>
      </c>
      <c r="X8" s="102">
        <f>feedin_new_car!X8</f>
        <v>0</v>
      </c>
      <c r="Y8" s="102">
        <f>feedin_new_car!Y8</f>
        <v>0</v>
      </c>
      <c r="Z8" s="99">
        <f>feedin_new_car!Z8</f>
        <v>0</v>
      </c>
      <c r="AA8" s="102">
        <f>feedin_new_car!AA8</f>
        <v>0</v>
      </c>
      <c r="AB8" s="102">
        <f>feedin_new_car!AB8</f>
        <v>0</v>
      </c>
      <c r="AC8" s="102">
        <f>feedin_new_car!AC8</f>
        <v>0</v>
      </c>
      <c r="AD8" s="102">
        <f>feedin_new_car!AD8</f>
        <v>0</v>
      </c>
      <c r="AE8" s="99">
        <f>feedin_new_car!AE8</f>
        <v>0</v>
      </c>
      <c r="AF8" s="102">
        <f>feedin_new_car!AF8</f>
        <v>0</v>
      </c>
      <c r="AG8" s="102">
        <f>feedin_new_car!AG8</f>
        <v>8.1300812999999996E-3</v>
      </c>
      <c r="AH8" s="102">
        <f>feedin_new_car!AH8</f>
        <v>0</v>
      </c>
      <c r="AI8" s="102">
        <f>feedin_new_car!AI8</f>
        <v>0.99186991869999996</v>
      </c>
      <c r="AJ8" s="99">
        <f>feedin_new_car!AJ8</f>
        <v>0</v>
      </c>
      <c r="AK8" s="102">
        <f>feedin_new_car!AK8</f>
        <v>0</v>
      </c>
      <c r="AL8" s="102">
        <f>feedin_new_car!AL8</f>
        <v>0</v>
      </c>
      <c r="AM8" s="102">
        <f>feedin_new_car!AM8</f>
        <v>0</v>
      </c>
      <c r="AN8" s="102">
        <f>feedin_new_car!AN8</f>
        <v>0</v>
      </c>
      <c r="AO8" s="99">
        <f>feedin_new_car!AO8</f>
        <v>0</v>
      </c>
      <c r="AP8" s="102">
        <f>feedin_new_car!AP8</f>
        <v>0</v>
      </c>
      <c r="AQ8" s="102">
        <f>feedin_new_car!AQ8</f>
        <v>0</v>
      </c>
      <c r="AR8" s="102">
        <f>feedin_new_car!AR8</f>
        <v>0</v>
      </c>
      <c r="AS8" s="102">
        <f>feedin_new_car!AS8</f>
        <v>0</v>
      </c>
      <c r="AT8" s="99">
        <f>feedin_new_car!AT8</f>
        <v>0</v>
      </c>
      <c r="AU8" s="102">
        <f>feedin_new_car!AU8</f>
        <v>0</v>
      </c>
      <c r="AV8" s="102">
        <f>feedin_new_car!AV8</f>
        <v>0</v>
      </c>
      <c r="AW8" s="102">
        <f>feedin_new_car!AW8</f>
        <v>0</v>
      </c>
      <c r="AX8" s="102">
        <f>feedin_new_car!AX8</f>
        <v>0</v>
      </c>
      <c r="AY8" s="99">
        <f>feedin_new_car!AY8</f>
        <v>0</v>
      </c>
      <c r="AZ8" s="102">
        <f>feedin_new_car!AZ8</f>
        <v>0</v>
      </c>
      <c r="BA8" s="102">
        <f>feedin_new_car!BA8</f>
        <v>0</v>
      </c>
      <c r="BB8" s="102">
        <f>feedin_new_car!BB8</f>
        <v>0</v>
      </c>
      <c r="BC8" s="102">
        <f>feedin_new_car!BC8</f>
        <v>0</v>
      </c>
      <c r="BD8" s="36">
        <f t="shared" si="2"/>
        <v>0.9999999999000001</v>
      </c>
      <c r="BE8" s="36">
        <f t="shared" si="3"/>
        <v>4.0000000002</v>
      </c>
      <c r="BF8" s="4"/>
      <c r="BG8" s="60">
        <f t="shared" si="4"/>
        <v>5.753606622672721E-2</v>
      </c>
      <c r="BH8" s="60">
        <f t="shared" si="0"/>
        <v>8.33462048977852E-2</v>
      </c>
      <c r="BI8" s="60">
        <f t="shared" si="0"/>
        <v>0.33290599615149996</v>
      </c>
      <c r="BJ8" s="60">
        <f t="shared" si="0"/>
        <v>0.26381637887050841</v>
      </c>
      <c r="BK8" s="60">
        <f t="shared" si="0"/>
        <v>0.26239535385328633</v>
      </c>
      <c r="BL8" s="57">
        <f t="shared" si="1"/>
        <v>0.99999999999980704</v>
      </c>
    </row>
    <row r="9" spans="1:64" x14ac:dyDescent="0.2">
      <c r="A9" s="2">
        <v>2003</v>
      </c>
      <c r="B9" s="95">
        <f>feedin_new_car!B9</f>
        <v>0.96285513359999997</v>
      </c>
      <c r="C9" s="80">
        <f>feedin_new_car!C9</f>
        <v>3.4824191300000001E-2</v>
      </c>
      <c r="D9" s="80">
        <f>feedin_new_car!D9</f>
        <v>2.5316459999999999E-4</v>
      </c>
      <c r="E9" s="80">
        <f>feedin_new_car!E9</f>
        <v>0</v>
      </c>
      <c r="F9" s="80">
        <f>feedin_new_car!F9</f>
        <v>2.0675105E-3</v>
      </c>
      <c r="G9" s="80">
        <f>feedin_new_car!G9</f>
        <v>0</v>
      </c>
      <c r="H9" s="80">
        <f>feedin_new_car!H9</f>
        <v>0</v>
      </c>
      <c r="I9" s="80">
        <f>feedin_new_car!I9</f>
        <v>0</v>
      </c>
      <c r="J9" s="80">
        <f>feedin_new_car!J9</f>
        <v>0</v>
      </c>
      <c r="K9" s="99">
        <f>feedin_new_car!K9</f>
        <v>7.4409500599999998E-2</v>
      </c>
      <c r="L9" s="102">
        <f>feedin_new_car!L9</f>
        <v>8.0237806600000003E-2</v>
      </c>
      <c r="M9" s="102">
        <f>feedin_new_car!M9</f>
        <v>0.30850582100000001</v>
      </c>
      <c r="N9" s="102">
        <f>feedin_new_car!N9</f>
        <v>0.2329423451</v>
      </c>
      <c r="O9" s="102">
        <f>feedin_new_car!O9</f>
        <v>0.30390452680000002</v>
      </c>
      <c r="P9" s="99">
        <f>feedin_new_car!P9</f>
        <v>0</v>
      </c>
      <c r="Q9" s="102">
        <f>feedin_new_car!Q9</f>
        <v>7.2697899999999999E-3</v>
      </c>
      <c r="R9" s="102">
        <f>feedin_new_car!R9</f>
        <v>0.19022617119999999</v>
      </c>
      <c r="S9" s="102">
        <f>feedin_new_car!S9</f>
        <v>0.57633279479999999</v>
      </c>
      <c r="T9" s="102">
        <f>feedin_new_car!T9</f>
        <v>0.22617124390000001</v>
      </c>
      <c r="U9" s="99">
        <f>feedin_new_car!U9</f>
        <v>0</v>
      </c>
      <c r="V9" s="102">
        <f>feedin_new_car!V9</f>
        <v>0.94444444439999997</v>
      </c>
      <c r="W9" s="102">
        <f>feedin_new_car!W9</f>
        <v>5.5555555600000001E-2</v>
      </c>
      <c r="X9" s="102">
        <f>feedin_new_car!X9</f>
        <v>0</v>
      </c>
      <c r="Y9" s="102">
        <f>feedin_new_car!Y9</f>
        <v>0</v>
      </c>
      <c r="Z9" s="99">
        <f>feedin_new_car!Z9</f>
        <v>0</v>
      </c>
      <c r="AA9" s="102">
        <f>feedin_new_car!AA9</f>
        <v>0</v>
      </c>
      <c r="AB9" s="102">
        <f>feedin_new_car!AB9</f>
        <v>0</v>
      </c>
      <c r="AC9" s="102">
        <f>feedin_new_car!AC9</f>
        <v>0</v>
      </c>
      <c r="AD9" s="102">
        <f>feedin_new_car!AD9</f>
        <v>0</v>
      </c>
      <c r="AE9" s="99">
        <f>feedin_new_car!AE9</f>
        <v>0</v>
      </c>
      <c r="AF9" s="102">
        <f>feedin_new_car!AF9</f>
        <v>0</v>
      </c>
      <c r="AG9" s="102">
        <f>feedin_new_car!AG9</f>
        <v>0</v>
      </c>
      <c r="AH9" s="102">
        <f>feedin_new_car!AH9</f>
        <v>0</v>
      </c>
      <c r="AI9" s="102">
        <f>feedin_new_car!AI9</f>
        <v>1</v>
      </c>
      <c r="AJ9" s="99">
        <f>feedin_new_car!AJ9</f>
        <v>0</v>
      </c>
      <c r="AK9" s="102">
        <f>feedin_new_car!AK9</f>
        <v>0</v>
      </c>
      <c r="AL9" s="102">
        <f>feedin_new_car!AL9</f>
        <v>0</v>
      </c>
      <c r="AM9" s="102">
        <f>feedin_new_car!AM9</f>
        <v>0</v>
      </c>
      <c r="AN9" s="102">
        <f>feedin_new_car!AN9</f>
        <v>0</v>
      </c>
      <c r="AO9" s="99">
        <f>feedin_new_car!AO9</f>
        <v>0</v>
      </c>
      <c r="AP9" s="102">
        <f>feedin_new_car!AP9</f>
        <v>0</v>
      </c>
      <c r="AQ9" s="102">
        <f>feedin_new_car!AQ9</f>
        <v>0</v>
      </c>
      <c r="AR9" s="102">
        <f>feedin_new_car!AR9</f>
        <v>0</v>
      </c>
      <c r="AS9" s="102">
        <f>feedin_new_car!AS9</f>
        <v>0</v>
      </c>
      <c r="AT9" s="99">
        <f>feedin_new_car!AT9</f>
        <v>0</v>
      </c>
      <c r="AU9" s="102">
        <f>feedin_new_car!AU9</f>
        <v>0</v>
      </c>
      <c r="AV9" s="102">
        <f>feedin_new_car!AV9</f>
        <v>0</v>
      </c>
      <c r="AW9" s="102">
        <f>feedin_new_car!AW9</f>
        <v>0</v>
      </c>
      <c r="AX9" s="102">
        <f>feedin_new_car!AX9</f>
        <v>0</v>
      </c>
      <c r="AY9" s="99">
        <f>feedin_new_car!AY9</f>
        <v>0</v>
      </c>
      <c r="AZ9" s="102">
        <f>feedin_new_car!AZ9</f>
        <v>0</v>
      </c>
      <c r="BA9" s="102">
        <f>feedin_new_car!BA9</f>
        <v>0</v>
      </c>
      <c r="BB9" s="102">
        <f>feedin_new_car!BB9</f>
        <v>0</v>
      </c>
      <c r="BC9" s="102">
        <f>feedin_new_car!BC9</f>
        <v>0</v>
      </c>
      <c r="BD9" s="36">
        <f t="shared" si="2"/>
        <v>1</v>
      </c>
      <c r="BE9" s="36">
        <f t="shared" si="3"/>
        <v>4</v>
      </c>
      <c r="BF9" s="4"/>
      <c r="BG9" s="60">
        <f t="shared" si="4"/>
        <v>7.1645569641322279E-2</v>
      </c>
      <c r="BH9" s="60">
        <f t="shared" si="0"/>
        <v>7.7749648451273537E-2</v>
      </c>
      <c r="BI9" s="60">
        <f t="shared" si="0"/>
        <v>0.30368495077147928</v>
      </c>
      <c r="BJ9" s="60">
        <f t="shared" si="0"/>
        <v>0.24436005631093666</v>
      </c>
      <c r="BK9" s="60">
        <f t="shared" si="0"/>
        <v>0.30255977491779135</v>
      </c>
      <c r="BL9" s="57">
        <f t="shared" si="1"/>
        <v>1.0000000000928031</v>
      </c>
    </row>
    <row r="10" spans="1:64" x14ac:dyDescent="0.2">
      <c r="A10" s="2">
        <v>2004</v>
      </c>
      <c r="B10" s="95">
        <f>feedin_new_car!B10</f>
        <v>0.958379918</v>
      </c>
      <c r="C10" s="80">
        <f>feedin_new_car!C10</f>
        <v>3.8079646500000001E-2</v>
      </c>
      <c r="D10" s="80">
        <f>feedin_new_car!D10</f>
        <v>2.5954319999999999E-3</v>
      </c>
      <c r="E10" s="80">
        <f>feedin_new_car!E10</f>
        <v>0</v>
      </c>
      <c r="F10" s="80">
        <f>feedin_new_car!F10</f>
        <v>9.4500349999999999E-4</v>
      </c>
      <c r="G10" s="80">
        <f>feedin_new_car!G10</f>
        <v>0</v>
      </c>
      <c r="H10" s="80">
        <f>feedin_new_car!H10</f>
        <v>0</v>
      </c>
      <c r="I10" s="80">
        <f>feedin_new_car!I10</f>
        <v>0</v>
      </c>
      <c r="J10" s="80">
        <f>feedin_new_car!J10</f>
        <v>0</v>
      </c>
      <c r="K10" s="99">
        <f>feedin_new_car!K10</f>
        <v>7.6564127499999995E-2</v>
      </c>
      <c r="L10" s="102">
        <f>feedin_new_car!L10</f>
        <v>8.3327546700000005E-2</v>
      </c>
      <c r="M10" s="102">
        <f>feedin_new_car!M10</f>
        <v>0.28704951049999999</v>
      </c>
      <c r="N10" s="102">
        <f>feedin_new_car!N10</f>
        <v>0.22205402399999999</v>
      </c>
      <c r="O10" s="102">
        <f>feedin_new_car!O10</f>
        <v>0.33100479129999999</v>
      </c>
      <c r="P10" s="99">
        <f>feedin_new_car!P10</f>
        <v>0</v>
      </c>
      <c r="Q10" s="102">
        <f>feedin_new_car!Q10</f>
        <v>7.689619E-3</v>
      </c>
      <c r="R10" s="102">
        <f>feedin_new_car!R10</f>
        <v>0.19713386929999999</v>
      </c>
      <c r="S10" s="102">
        <f>feedin_new_car!S10</f>
        <v>0.60747990210000002</v>
      </c>
      <c r="T10" s="102">
        <f>feedin_new_car!T10</f>
        <v>0.18769660960000001</v>
      </c>
      <c r="U10" s="99">
        <f>feedin_new_car!U10</f>
        <v>0.31794871790000001</v>
      </c>
      <c r="V10" s="102">
        <f>feedin_new_car!V10</f>
        <v>0.68205128209999999</v>
      </c>
      <c r="W10" s="102">
        <f>feedin_new_car!W10</f>
        <v>0</v>
      </c>
      <c r="X10" s="102">
        <f>feedin_new_car!X10</f>
        <v>0</v>
      </c>
      <c r="Y10" s="102">
        <f>feedin_new_car!Y10</f>
        <v>0</v>
      </c>
      <c r="Z10" s="99">
        <f>feedin_new_car!Z10</f>
        <v>0</v>
      </c>
      <c r="AA10" s="102">
        <f>feedin_new_car!AA10</f>
        <v>0</v>
      </c>
      <c r="AB10" s="102">
        <f>feedin_new_car!AB10</f>
        <v>0</v>
      </c>
      <c r="AC10" s="102">
        <f>feedin_new_car!AC10</f>
        <v>0</v>
      </c>
      <c r="AD10" s="102">
        <f>feedin_new_car!AD10</f>
        <v>0</v>
      </c>
      <c r="AE10" s="99">
        <f>feedin_new_car!AE10</f>
        <v>0</v>
      </c>
      <c r="AF10" s="102">
        <f>feedin_new_car!AF10</f>
        <v>0</v>
      </c>
      <c r="AG10" s="102">
        <f>feedin_new_car!AG10</f>
        <v>0</v>
      </c>
      <c r="AH10" s="102">
        <f>feedin_new_car!AH10</f>
        <v>0</v>
      </c>
      <c r="AI10" s="102">
        <f>feedin_new_car!AI10</f>
        <v>1</v>
      </c>
      <c r="AJ10" s="99">
        <f>feedin_new_car!AJ10</f>
        <v>0</v>
      </c>
      <c r="AK10" s="102">
        <f>feedin_new_car!AK10</f>
        <v>0</v>
      </c>
      <c r="AL10" s="102">
        <f>feedin_new_car!AL10</f>
        <v>0</v>
      </c>
      <c r="AM10" s="102">
        <f>feedin_new_car!AM10</f>
        <v>0</v>
      </c>
      <c r="AN10" s="102">
        <f>feedin_new_car!AN10</f>
        <v>0</v>
      </c>
      <c r="AO10" s="99">
        <f>feedin_new_car!AO10</f>
        <v>0</v>
      </c>
      <c r="AP10" s="102">
        <f>feedin_new_car!AP10</f>
        <v>0</v>
      </c>
      <c r="AQ10" s="102">
        <f>feedin_new_car!AQ10</f>
        <v>0</v>
      </c>
      <c r="AR10" s="102">
        <f>feedin_new_car!AR10</f>
        <v>0</v>
      </c>
      <c r="AS10" s="102">
        <f>feedin_new_car!AS10</f>
        <v>0</v>
      </c>
      <c r="AT10" s="99">
        <f>feedin_new_car!AT10</f>
        <v>0</v>
      </c>
      <c r="AU10" s="102">
        <f>feedin_new_car!AU10</f>
        <v>0</v>
      </c>
      <c r="AV10" s="102">
        <f>feedin_new_car!AV10</f>
        <v>0</v>
      </c>
      <c r="AW10" s="102">
        <f>feedin_new_car!AW10</f>
        <v>0</v>
      </c>
      <c r="AX10" s="102">
        <f>feedin_new_car!AX10</f>
        <v>0</v>
      </c>
      <c r="AY10" s="99">
        <f>feedin_new_car!AY10</f>
        <v>0</v>
      </c>
      <c r="AZ10" s="102">
        <f>feedin_new_car!AZ10</f>
        <v>0</v>
      </c>
      <c r="BA10" s="102">
        <f>feedin_new_car!BA10</f>
        <v>0</v>
      </c>
      <c r="BB10" s="102">
        <f>feedin_new_car!BB10</f>
        <v>0</v>
      </c>
      <c r="BC10" s="102">
        <f>feedin_new_car!BC10</f>
        <v>0</v>
      </c>
      <c r="BD10" s="36">
        <f t="shared" si="2"/>
        <v>1</v>
      </c>
      <c r="BE10" s="36">
        <f t="shared" si="3"/>
        <v>4</v>
      </c>
      <c r="BF10" s="4"/>
      <c r="BG10" s="60">
        <f t="shared" si="4"/>
        <v>7.4202736511988165E-2</v>
      </c>
      <c r="BH10" s="60">
        <f t="shared" si="0"/>
        <v>8.1922483069930219E-2</v>
      </c>
      <c r="BI10" s="60">
        <f t="shared" si="0"/>
        <v>0.28260927439105132</v>
      </c>
      <c r="BJ10" s="60">
        <f t="shared" si="0"/>
        <v>0.23594473724051263</v>
      </c>
      <c r="BK10" s="60">
        <f t="shared" si="0"/>
        <v>0.32532076878651761</v>
      </c>
      <c r="BL10" s="57">
        <f t="shared" si="1"/>
        <v>1</v>
      </c>
    </row>
    <row r="11" spans="1:64" x14ac:dyDescent="0.2">
      <c r="A11" s="2">
        <v>2005</v>
      </c>
      <c r="B11" s="95">
        <f>feedin_new_car!B11</f>
        <v>0.9375216582</v>
      </c>
      <c r="C11" s="80">
        <f>feedin_new_car!C11</f>
        <v>5.7383045600000002E-2</v>
      </c>
      <c r="D11" s="80">
        <f>feedin_new_car!D11</f>
        <v>3.6321633E-3</v>
      </c>
      <c r="E11" s="80">
        <f>feedin_new_car!E11</f>
        <v>0</v>
      </c>
      <c r="F11" s="80">
        <f>feedin_new_car!F11</f>
        <v>1.4502984E-3</v>
      </c>
      <c r="G11" s="80">
        <f>feedin_new_car!G11</f>
        <v>0</v>
      </c>
      <c r="H11" s="80">
        <f>feedin_new_car!H11</f>
        <v>0</v>
      </c>
      <c r="I11" s="80">
        <f>feedin_new_car!I11</f>
        <v>1.2834500000000001E-5</v>
      </c>
      <c r="J11" s="80">
        <f>feedin_new_car!J11</f>
        <v>0</v>
      </c>
      <c r="K11" s="99">
        <f>feedin_new_car!K11</f>
        <v>7.5430887000000002E-2</v>
      </c>
      <c r="L11" s="102">
        <f>feedin_new_car!L11</f>
        <v>0.105658001</v>
      </c>
      <c r="M11" s="102">
        <f>feedin_new_car!M11</f>
        <v>0.30366750170000001</v>
      </c>
      <c r="N11" s="102">
        <f>feedin_new_car!N11</f>
        <v>0.22106315109999999</v>
      </c>
      <c r="O11" s="102">
        <f>feedin_new_car!O11</f>
        <v>0.29418045920000002</v>
      </c>
      <c r="P11" s="99">
        <f>feedin_new_car!P11</f>
        <v>0</v>
      </c>
      <c r="Q11" s="102">
        <f>feedin_new_car!Q11</f>
        <v>1.92350705E-2</v>
      </c>
      <c r="R11" s="102">
        <f>feedin_new_car!R11</f>
        <v>0.26012077830000002</v>
      </c>
      <c r="S11" s="102">
        <f>feedin_new_car!S11</f>
        <v>0.58577499440000003</v>
      </c>
      <c r="T11" s="102">
        <f>feedin_new_car!T11</f>
        <v>0.1348691568</v>
      </c>
      <c r="U11" s="99">
        <f>feedin_new_car!U11</f>
        <v>0.2190812721</v>
      </c>
      <c r="V11" s="102">
        <f>feedin_new_car!V11</f>
        <v>0.77738515900000005</v>
      </c>
      <c r="W11" s="102">
        <f>feedin_new_car!W11</f>
        <v>3.5335688999999998E-3</v>
      </c>
      <c r="X11" s="102">
        <f>feedin_new_car!X11</f>
        <v>0</v>
      </c>
      <c r="Y11" s="102">
        <f>feedin_new_car!Y11</f>
        <v>0</v>
      </c>
      <c r="Z11" s="99">
        <f>feedin_new_car!Z11</f>
        <v>0</v>
      </c>
      <c r="AA11" s="102">
        <f>feedin_new_car!AA11</f>
        <v>0</v>
      </c>
      <c r="AB11" s="102">
        <f>feedin_new_car!AB11</f>
        <v>0</v>
      </c>
      <c r="AC11" s="102">
        <f>feedin_new_car!AC11</f>
        <v>0</v>
      </c>
      <c r="AD11" s="102">
        <f>feedin_new_car!AD11</f>
        <v>0</v>
      </c>
      <c r="AE11" s="99">
        <f>feedin_new_car!AE11</f>
        <v>0</v>
      </c>
      <c r="AF11" s="102">
        <f>feedin_new_car!AF11</f>
        <v>0</v>
      </c>
      <c r="AG11" s="102">
        <f>feedin_new_car!AG11</f>
        <v>0</v>
      </c>
      <c r="AH11" s="102">
        <f>feedin_new_car!AH11</f>
        <v>1.7699115000000001E-2</v>
      </c>
      <c r="AI11" s="102">
        <f>feedin_new_car!AI11</f>
        <v>0.98230088500000001</v>
      </c>
      <c r="AJ11" s="99">
        <f>feedin_new_car!AJ11</f>
        <v>0</v>
      </c>
      <c r="AK11" s="102">
        <f>feedin_new_car!AK11</f>
        <v>0</v>
      </c>
      <c r="AL11" s="102">
        <f>feedin_new_car!AL11</f>
        <v>0</v>
      </c>
      <c r="AM11" s="102">
        <f>feedin_new_car!AM11</f>
        <v>0</v>
      </c>
      <c r="AN11" s="102">
        <f>feedin_new_car!AN11</f>
        <v>0</v>
      </c>
      <c r="AO11" s="99">
        <f>feedin_new_car!AO11</f>
        <v>0</v>
      </c>
      <c r="AP11" s="102">
        <f>feedin_new_car!AP11</f>
        <v>0</v>
      </c>
      <c r="AQ11" s="102">
        <f>feedin_new_car!AQ11</f>
        <v>0</v>
      </c>
      <c r="AR11" s="102">
        <f>feedin_new_car!AR11</f>
        <v>0</v>
      </c>
      <c r="AS11" s="102">
        <f>feedin_new_car!AS11</f>
        <v>0</v>
      </c>
      <c r="AT11" s="99">
        <f>feedin_new_car!AT11</f>
        <v>0</v>
      </c>
      <c r="AU11" s="102">
        <f>feedin_new_car!AU11</f>
        <v>0</v>
      </c>
      <c r="AV11" s="102">
        <f>feedin_new_car!AV11</f>
        <v>0</v>
      </c>
      <c r="AW11" s="102">
        <f>feedin_new_car!AW11</f>
        <v>0</v>
      </c>
      <c r="AX11" s="102">
        <f>feedin_new_car!AX11</f>
        <v>1</v>
      </c>
      <c r="AY11" s="99">
        <f>feedin_new_car!AY11</f>
        <v>0</v>
      </c>
      <c r="AZ11" s="102">
        <f>feedin_new_car!AZ11</f>
        <v>0</v>
      </c>
      <c r="BA11" s="102">
        <f>feedin_new_car!BA11</f>
        <v>0</v>
      </c>
      <c r="BB11" s="102">
        <f>feedin_new_car!BB11</f>
        <v>0</v>
      </c>
      <c r="BC11" s="102">
        <f>feedin_new_car!BC11</f>
        <v>0</v>
      </c>
      <c r="BD11" s="36">
        <f t="shared" si="2"/>
        <v>1</v>
      </c>
      <c r="BE11" s="36">
        <f t="shared" si="3"/>
        <v>5</v>
      </c>
      <c r="BF11" s="4"/>
      <c r="BG11" s="60">
        <f t="shared" si="4"/>
        <v>7.1513829215975766E-2</v>
      </c>
      <c r="BH11" s="60">
        <f t="shared" si="0"/>
        <v>0.10298402107172244</v>
      </c>
      <c r="BI11" s="60">
        <f t="shared" si="0"/>
        <v>0.2996342167172083</v>
      </c>
      <c r="BJ11" s="60">
        <f t="shared" si="0"/>
        <v>0.24089071419935001</v>
      </c>
      <c r="BK11" s="60">
        <f t="shared" si="0"/>
        <v>0.2849772187957435</v>
      </c>
      <c r="BL11" s="57">
        <f t="shared" si="1"/>
        <v>1</v>
      </c>
    </row>
    <row r="12" spans="1:64" x14ac:dyDescent="0.2">
      <c r="A12" s="2">
        <v>2006</v>
      </c>
      <c r="B12" s="95">
        <f>feedin_new_car!B12</f>
        <v>0.91343482170000001</v>
      </c>
      <c r="C12" s="80">
        <f>feedin_new_car!C12</f>
        <v>7.8542636900000004E-2</v>
      </c>
      <c r="D12" s="80">
        <f>feedin_new_car!D12</f>
        <v>5.9875553E-3</v>
      </c>
      <c r="E12" s="80">
        <f>feedin_new_car!E12</f>
        <v>0</v>
      </c>
      <c r="F12" s="80">
        <f>feedin_new_car!F12</f>
        <v>2.0349860999999999E-3</v>
      </c>
      <c r="G12" s="80">
        <f>feedin_new_car!G12</f>
        <v>0</v>
      </c>
      <c r="H12" s="80">
        <f>feedin_new_car!H12</f>
        <v>0</v>
      </c>
      <c r="I12" s="80">
        <f>feedin_new_car!I12</f>
        <v>0</v>
      </c>
      <c r="J12" s="80">
        <f>feedin_new_car!J12</f>
        <v>0</v>
      </c>
      <c r="K12" s="99">
        <f>feedin_new_car!K12</f>
        <v>7.0034131599999994E-2</v>
      </c>
      <c r="L12" s="102">
        <f>feedin_new_car!L12</f>
        <v>0.119717807</v>
      </c>
      <c r="M12" s="102">
        <f>feedin_new_car!M12</f>
        <v>0.31266869460000002</v>
      </c>
      <c r="N12" s="102">
        <f>feedin_new_car!N12</f>
        <v>0.22936749349999999</v>
      </c>
      <c r="O12" s="102">
        <f>feedin_new_car!O12</f>
        <v>0.26821187320000001</v>
      </c>
      <c r="P12" s="99">
        <f>feedin_new_car!P12</f>
        <v>7.8060122999999999E-3</v>
      </c>
      <c r="Q12" s="102">
        <f>feedin_new_car!Q12</f>
        <v>2.7071914999999998E-2</v>
      </c>
      <c r="R12" s="102">
        <f>feedin_new_car!R12</f>
        <v>0.32054475999999998</v>
      </c>
      <c r="S12" s="102">
        <f>feedin_new_car!S12</f>
        <v>0.5452582627</v>
      </c>
      <c r="T12" s="102">
        <f>feedin_new_car!T12</f>
        <v>9.9319050000000006E-2</v>
      </c>
      <c r="U12" s="99">
        <f>feedin_new_car!U12</f>
        <v>0.42047930280000001</v>
      </c>
      <c r="V12" s="102">
        <f>feedin_new_car!V12</f>
        <v>0.45315904140000002</v>
      </c>
      <c r="W12" s="102">
        <f>feedin_new_car!W12</f>
        <v>0</v>
      </c>
      <c r="X12" s="102">
        <f>feedin_new_car!X12</f>
        <v>0</v>
      </c>
      <c r="Y12" s="102">
        <f>feedin_new_car!Y12</f>
        <v>0.1263616558</v>
      </c>
      <c r="Z12" s="99">
        <f>feedin_new_car!Z12</f>
        <v>0</v>
      </c>
      <c r="AA12" s="102">
        <f>feedin_new_car!AA12</f>
        <v>0</v>
      </c>
      <c r="AB12" s="102">
        <f>feedin_new_car!AB12</f>
        <v>0</v>
      </c>
      <c r="AC12" s="102">
        <f>feedin_new_car!AC12</f>
        <v>0</v>
      </c>
      <c r="AD12" s="102">
        <f>feedin_new_car!AD12</f>
        <v>0</v>
      </c>
      <c r="AE12" s="99">
        <f>feedin_new_car!AE12</f>
        <v>0</v>
      </c>
      <c r="AF12" s="102">
        <f>feedin_new_car!AF12</f>
        <v>0</v>
      </c>
      <c r="AG12" s="102">
        <f>feedin_new_car!AG12</f>
        <v>1.2820512799999999E-2</v>
      </c>
      <c r="AH12" s="102">
        <f>feedin_new_car!AH12</f>
        <v>0</v>
      </c>
      <c r="AI12" s="102">
        <f>feedin_new_car!AI12</f>
        <v>0.98717948720000004</v>
      </c>
      <c r="AJ12" s="99">
        <f>feedin_new_car!AJ12</f>
        <v>0</v>
      </c>
      <c r="AK12" s="102">
        <f>feedin_new_car!AK12</f>
        <v>0</v>
      </c>
      <c r="AL12" s="102">
        <f>feedin_new_car!AL12</f>
        <v>0</v>
      </c>
      <c r="AM12" s="102">
        <f>feedin_new_car!AM12</f>
        <v>0</v>
      </c>
      <c r="AN12" s="102">
        <f>feedin_new_car!AN12</f>
        <v>0</v>
      </c>
      <c r="AO12" s="99">
        <f>feedin_new_car!AO12</f>
        <v>0</v>
      </c>
      <c r="AP12" s="102">
        <f>feedin_new_car!AP12</f>
        <v>0</v>
      </c>
      <c r="AQ12" s="102">
        <f>feedin_new_car!AQ12</f>
        <v>0</v>
      </c>
      <c r="AR12" s="102">
        <f>feedin_new_car!AR12</f>
        <v>0</v>
      </c>
      <c r="AS12" s="102">
        <f>feedin_new_car!AS12</f>
        <v>0</v>
      </c>
      <c r="AT12" s="99">
        <f>feedin_new_car!AT12</f>
        <v>0</v>
      </c>
      <c r="AU12" s="102">
        <f>feedin_new_car!AU12</f>
        <v>0</v>
      </c>
      <c r="AV12" s="102">
        <f>feedin_new_car!AV12</f>
        <v>0</v>
      </c>
      <c r="AW12" s="102">
        <f>feedin_new_car!AW12</f>
        <v>0</v>
      </c>
      <c r="AX12" s="102">
        <f>feedin_new_car!AX12</f>
        <v>0</v>
      </c>
      <c r="AY12" s="99">
        <f>feedin_new_car!AY12</f>
        <v>0</v>
      </c>
      <c r="AZ12" s="102">
        <f>feedin_new_car!AZ12</f>
        <v>0</v>
      </c>
      <c r="BA12" s="102">
        <f>feedin_new_car!BA12</f>
        <v>0</v>
      </c>
      <c r="BB12" s="102">
        <f>feedin_new_car!BB12</f>
        <v>0</v>
      </c>
      <c r="BC12" s="102">
        <f>feedin_new_car!BC12</f>
        <v>0</v>
      </c>
      <c r="BD12" s="36">
        <f t="shared" si="2"/>
        <v>0.99999999999999989</v>
      </c>
      <c r="BE12" s="36">
        <f t="shared" si="3"/>
        <v>3.9999999999000004</v>
      </c>
      <c r="BF12" s="4"/>
      <c r="BG12" s="60">
        <f t="shared" si="4"/>
        <v>6.7102362378696614E-2</v>
      </c>
      <c r="BH12" s="60">
        <f t="shared" si="0"/>
        <v>0.11419402810147015</v>
      </c>
      <c r="BI12" s="60">
        <f t="shared" si="0"/>
        <v>0.31080499356334329</v>
      </c>
      <c r="BJ12" s="60">
        <f t="shared" si="0"/>
        <v>0.2523382772729193</v>
      </c>
      <c r="BK12" s="60">
        <f t="shared" si="0"/>
        <v>0.25556033859222715</v>
      </c>
      <c r="BL12" s="57">
        <f t="shared" si="1"/>
        <v>0.99999999990865651</v>
      </c>
    </row>
    <row r="13" spans="1:64" x14ac:dyDescent="0.2">
      <c r="A13" s="2">
        <v>2007</v>
      </c>
      <c r="B13" s="95">
        <f>feedin_new_car!B13</f>
        <v>0.88903333760000003</v>
      </c>
      <c r="C13" s="80">
        <f>feedin_new_car!C13</f>
        <v>0.10191787870000001</v>
      </c>
      <c r="D13" s="80">
        <f>feedin_new_car!D13</f>
        <v>7.3368516000000003E-3</v>
      </c>
      <c r="E13" s="80">
        <f>feedin_new_car!E13</f>
        <v>0</v>
      </c>
      <c r="F13" s="80">
        <f>feedin_new_car!F13</f>
        <v>1.711932E-3</v>
      </c>
      <c r="G13" s="80">
        <f>feedin_new_car!G13</f>
        <v>0</v>
      </c>
      <c r="H13" s="80">
        <f>feedin_new_car!H13</f>
        <v>0</v>
      </c>
      <c r="I13" s="80">
        <f>feedin_new_car!I13</f>
        <v>0</v>
      </c>
      <c r="J13" s="80">
        <f>feedin_new_car!J13</f>
        <v>0</v>
      </c>
      <c r="K13" s="99">
        <f>feedin_new_car!K13</f>
        <v>5.88107545E-2</v>
      </c>
      <c r="L13" s="102">
        <f>feedin_new_car!L13</f>
        <v>0.14514471039999999</v>
      </c>
      <c r="M13" s="102">
        <f>feedin_new_car!M13</f>
        <v>0.27893845290000002</v>
      </c>
      <c r="N13" s="102">
        <f>feedin_new_car!N13</f>
        <v>0.25308025309999999</v>
      </c>
      <c r="O13" s="102">
        <f>feedin_new_car!O13</f>
        <v>0.26402582920000001</v>
      </c>
      <c r="P13" s="99">
        <f>feedin_new_car!P13</f>
        <v>6.9461985000000004E-3</v>
      </c>
      <c r="Q13" s="102">
        <f>feedin_new_car!Q13</f>
        <v>5.9232129299999998E-2</v>
      </c>
      <c r="R13" s="102">
        <f>feedin_new_car!R13</f>
        <v>0.35892902249999997</v>
      </c>
      <c r="S13" s="102">
        <f>feedin_new_car!S13</f>
        <v>0.4604698156</v>
      </c>
      <c r="T13" s="102">
        <f>feedin_new_car!T13</f>
        <v>0.114422834</v>
      </c>
      <c r="U13" s="99">
        <f>feedin_new_car!U13</f>
        <v>0.29473684210000001</v>
      </c>
      <c r="V13" s="102">
        <f>feedin_new_car!V13</f>
        <v>0.41403508770000003</v>
      </c>
      <c r="W13" s="102">
        <f>feedin_new_car!W13</f>
        <v>0</v>
      </c>
      <c r="X13" s="102">
        <f>feedin_new_car!X13</f>
        <v>3.5087718999999998E-3</v>
      </c>
      <c r="Y13" s="102">
        <f>feedin_new_car!Y13</f>
        <v>0.28771929819999997</v>
      </c>
      <c r="Z13" s="99">
        <f>feedin_new_car!Z13</f>
        <v>0</v>
      </c>
      <c r="AA13" s="102">
        <f>feedin_new_car!AA13</f>
        <v>0</v>
      </c>
      <c r="AB13" s="102">
        <f>feedin_new_car!AB13</f>
        <v>0</v>
      </c>
      <c r="AC13" s="102">
        <f>feedin_new_car!AC13</f>
        <v>0</v>
      </c>
      <c r="AD13" s="102">
        <f>feedin_new_car!AD13</f>
        <v>0</v>
      </c>
      <c r="AE13" s="99">
        <f>feedin_new_car!AE13</f>
        <v>0</v>
      </c>
      <c r="AF13" s="102">
        <f>feedin_new_car!AF13</f>
        <v>0</v>
      </c>
      <c r="AG13" s="102">
        <f>feedin_new_car!AG13</f>
        <v>0</v>
      </c>
      <c r="AH13" s="102">
        <f>feedin_new_car!AH13</f>
        <v>0</v>
      </c>
      <c r="AI13" s="102">
        <f>feedin_new_car!AI13</f>
        <v>1</v>
      </c>
      <c r="AJ13" s="99">
        <f>feedin_new_car!AJ13</f>
        <v>0</v>
      </c>
      <c r="AK13" s="102">
        <f>feedin_new_car!AK13</f>
        <v>0</v>
      </c>
      <c r="AL13" s="102">
        <f>feedin_new_car!AL13</f>
        <v>0</v>
      </c>
      <c r="AM13" s="102">
        <f>feedin_new_car!AM13</f>
        <v>0</v>
      </c>
      <c r="AN13" s="102">
        <f>feedin_new_car!AN13</f>
        <v>0</v>
      </c>
      <c r="AO13" s="99">
        <f>feedin_new_car!AO13</f>
        <v>0</v>
      </c>
      <c r="AP13" s="102">
        <f>feedin_new_car!AP13</f>
        <v>0</v>
      </c>
      <c r="AQ13" s="102">
        <f>feedin_new_car!AQ13</f>
        <v>0</v>
      </c>
      <c r="AR13" s="102">
        <f>feedin_new_car!AR13</f>
        <v>0</v>
      </c>
      <c r="AS13" s="102">
        <f>feedin_new_car!AS13</f>
        <v>0</v>
      </c>
      <c r="AT13" s="99">
        <f>feedin_new_car!AT13</f>
        <v>0</v>
      </c>
      <c r="AU13" s="102">
        <f>feedin_new_car!AU13</f>
        <v>0</v>
      </c>
      <c r="AV13" s="102">
        <f>feedin_new_car!AV13</f>
        <v>0</v>
      </c>
      <c r="AW13" s="102">
        <f>feedin_new_car!AW13</f>
        <v>0</v>
      </c>
      <c r="AX13" s="102">
        <f>feedin_new_car!AX13</f>
        <v>0</v>
      </c>
      <c r="AY13" s="99">
        <f>feedin_new_car!AY13</f>
        <v>0</v>
      </c>
      <c r="AZ13" s="102">
        <f>feedin_new_car!AZ13</f>
        <v>0</v>
      </c>
      <c r="BA13" s="102">
        <f>feedin_new_car!BA13</f>
        <v>0</v>
      </c>
      <c r="BB13" s="102">
        <f>feedin_new_car!BB13</f>
        <v>0</v>
      </c>
      <c r="BC13" s="102">
        <f>feedin_new_car!BC13</f>
        <v>0</v>
      </c>
      <c r="BD13" s="36">
        <f t="shared" si="2"/>
        <v>0.99999999989999999</v>
      </c>
      <c r="BE13" s="36">
        <f t="shared" si="3"/>
        <v>3.9999999998999995</v>
      </c>
      <c r="BF13" s="4"/>
      <c r="BG13" s="60">
        <f t="shared" si="4"/>
        <v>5.515510364759868E-2</v>
      </c>
      <c r="BH13" s="60">
        <f t="shared" si="0"/>
        <v>0.13811301328668543</v>
      </c>
      <c r="BI13" s="60">
        <f t="shared" si="0"/>
        <v>0.28456686834373202</v>
      </c>
      <c r="BJ13" s="60">
        <f t="shared" si="0"/>
        <v>0.27195263224420646</v>
      </c>
      <c r="BK13" s="60">
        <f t="shared" si="0"/>
        <v>0.25021238245575533</v>
      </c>
      <c r="BL13" s="57">
        <f t="shared" si="1"/>
        <v>0.99999999997797806</v>
      </c>
    </row>
    <row r="14" spans="1:64" x14ac:dyDescent="0.2">
      <c r="A14" s="2">
        <v>2008</v>
      </c>
      <c r="B14" s="95">
        <f>feedin_new_car!B14</f>
        <v>0.85885996009999999</v>
      </c>
      <c r="C14" s="80">
        <f>feedin_new_car!C14</f>
        <v>0.13156500839999999</v>
      </c>
      <c r="D14" s="80">
        <f>feedin_new_car!D14</f>
        <v>8.5971559999999999E-3</v>
      </c>
      <c r="E14" s="80">
        <f>feedin_new_car!E14</f>
        <v>0</v>
      </c>
      <c r="F14" s="80">
        <f>feedin_new_car!F14</f>
        <v>9.6429399999999998E-4</v>
      </c>
      <c r="G14" s="80">
        <f>feedin_new_car!G14</f>
        <v>0</v>
      </c>
      <c r="H14" s="80">
        <f>feedin_new_car!H14</f>
        <v>0</v>
      </c>
      <c r="I14" s="80">
        <f>feedin_new_car!I14</f>
        <v>1.3581600000000001E-5</v>
      </c>
      <c r="J14" s="80">
        <f>feedin_new_car!J14</f>
        <v>0</v>
      </c>
      <c r="K14" s="99">
        <f>feedin_new_car!K14</f>
        <v>6.0281164499999998E-2</v>
      </c>
      <c r="L14" s="102">
        <f>feedin_new_car!L14</f>
        <v>0.2148425763</v>
      </c>
      <c r="M14" s="102">
        <f>feedin_new_car!M14</f>
        <v>0.27333681230000001</v>
      </c>
      <c r="N14" s="102">
        <f>feedin_new_car!N14</f>
        <v>0.22864778529999999</v>
      </c>
      <c r="O14" s="102">
        <f>feedin_new_car!O14</f>
        <v>0.2228916615</v>
      </c>
      <c r="P14" s="99">
        <f>feedin_new_car!P14</f>
        <v>4.8518633000000002E-3</v>
      </c>
      <c r="Q14" s="102">
        <f>feedin_new_car!Q14</f>
        <v>0.12800660680000001</v>
      </c>
      <c r="R14" s="102">
        <f>feedin_new_car!R14</f>
        <v>0.41209868900000002</v>
      </c>
      <c r="S14" s="102">
        <f>feedin_new_car!S14</f>
        <v>0.3623412821</v>
      </c>
      <c r="T14" s="102">
        <f>feedin_new_car!T14</f>
        <v>9.27015588E-2</v>
      </c>
      <c r="U14" s="99">
        <f>feedin_new_car!U14</f>
        <v>0.26856240129999998</v>
      </c>
      <c r="V14" s="102">
        <f>feedin_new_car!V14</f>
        <v>0.57503949450000003</v>
      </c>
      <c r="W14" s="102">
        <f>feedin_new_car!W14</f>
        <v>0</v>
      </c>
      <c r="X14" s="102">
        <f>feedin_new_car!X14</f>
        <v>0</v>
      </c>
      <c r="Y14" s="102">
        <f>feedin_new_car!Y14</f>
        <v>0.15639810430000001</v>
      </c>
      <c r="Z14" s="99">
        <f>feedin_new_car!Z14</f>
        <v>0</v>
      </c>
      <c r="AA14" s="102">
        <f>feedin_new_car!AA14</f>
        <v>0</v>
      </c>
      <c r="AB14" s="102">
        <f>feedin_new_car!AB14</f>
        <v>0</v>
      </c>
      <c r="AC14" s="102">
        <f>feedin_new_car!AC14</f>
        <v>0</v>
      </c>
      <c r="AD14" s="102">
        <f>feedin_new_car!AD14</f>
        <v>0</v>
      </c>
      <c r="AE14" s="99">
        <f>feedin_new_car!AE14</f>
        <v>0</v>
      </c>
      <c r="AF14" s="102">
        <f>feedin_new_car!AF14</f>
        <v>0</v>
      </c>
      <c r="AG14" s="102">
        <f>feedin_new_car!AG14</f>
        <v>0</v>
      </c>
      <c r="AH14" s="102">
        <f>feedin_new_car!AH14</f>
        <v>0</v>
      </c>
      <c r="AI14" s="102">
        <f>feedin_new_car!AI14</f>
        <v>1</v>
      </c>
      <c r="AJ14" s="99">
        <f>feedin_new_car!AJ14</f>
        <v>0</v>
      </c>
      <c r="AK14" s="102">
        <f>feedin_new_car!AK14</f>
        <v>0</v>
      </c>
      <c r="AL14" s="102">
        <f>feedin_new_car!AL14</f>
        <v>0</v>
      </c>
      <c r="AM14" s="102">
        <f>feedin_new_car!AM14</f>
        <v>0</v>
      </c>
      <c r="AN14" s="102">
        <f>feedin_new_car!AN14</f>
        <v>0</v>
      </c>
      <c r="AO14" s="99">
        <f>feedin_new_car!AO14</f>
        <v>0</v>
      </c>
      <c r="AP14" s="102">
        <f>feedin_new_car!AP14</f>
        <v>0</v>
      </c>
      <c r="AQ14" s="102">
        <f>feedin_new_car!AQ14</f>
        <v>0</v>
      </c>
      <c r="AR14" s="102">
        <f>feedin_new_car!AR14</f>
        <v>0</v>
      </c>
      <c r="AS14" s="102">
        <f>feedin_new_car!AS14</f>
        <v>0</v>
      </c>
      <c r="AT14" s="99">
        <f>feedin_new_car!AT14</f>
        <v>0</v>
      </c>
      <c r="AU14" s="102">
        <f>feedin_new_car!AU14</f>
        <v>1</v>
      </c>
      <c r="AV14" s="102">
        <f>feedin_new_car!AV14</f>
        <v>0</v>
      </c>
      <c r="AW14" s="102">
        <f>feedin_new_car!AW14</f>
        <v>0</v>
      </c>
      <c r="AX14" s="102">
        <f>feedin_new_car!AX14</f>
        <v>0</v>
      </c>
      <c r="AY14" s="99">
        <f>feedin_new_car!AY14</f>
        <v>0</v>
      </c>
      <c r="AZ14" s="102">
        <f>feedin_new_car!AZ14</f>
        <v>0</v>
      </c>
      <c r="BA14" s="102">
        <f>feedin_new_car!BA14</f>
        <v>0</v>
      </c>
      <c r="BB14" s="102">
        <f>feedin_new_car!BB14</f>
        <v>0</v>
      </c>
      <c r="BC14" s="102">
        <f>feedin_new_car!BC14</f>
        <v>0</v>
      </c>
      <c r="BD14" s="36">
        <f t="shared" si="2"/>
        <v>1.0000000001</v>
      </c>
      <c r="BE14" s="36">
        <f t="shared" si="3"/>
        <v>5</v>
      </c>
      <c r="BF14" s="4"/>
      <c r="BG14" s="60">
        <f t="shared" si="4"/>
        <v>5.4720286832782392E-2</v>
      </c>
      <c r="BH14" s="60">
        <f t="shared" si="0"/>
        <v>0.20631816264807437</v>
      </c>
      <c r="BI14" s="60">
        <f t="shared" si="0"/>
        <v>0.28897581118575316</v>
      </c>
      <c r="BJ14" s="60">
        <f t="shared" si="0"/>
        <v>0.24404786158286462</v>
      </c>
      <c r="BK14" s="60">
        <f t="shared" si="0"/>
        <v>0.20593787776549916</v>
      </c>
      <c r="BL14" s="57">
        <f t="shared" si="1"/>
        <v>1.0000000000149736</v>
      </c>
    </row>
    <row r="15" spans="1:64" x14ac:dyDescent="0.2">
      <c r="A15" s="2">
        <v>2009</v>
      </c>
      <c r="B15" s="95">
        <f>feedin_new_car!B15</f>
        <v>0.82991503079999995</v>
      </c>
      <c r="C15" s="80">
        <f>feedin_new_car!C15</f>
        <v>0.1588411954</v>
      </c>
      <c r="D15" s="80">
        <f>feedin_new_car!D15</f>
        <v>1.05112804E-2</v>
      </c>
      <c r="E15" s="80">
        <f>feedin_new_car!E15</f>
        <v>0</v>
      </c>
      <c r="F15" s="80">
        <f>feedin_new_car!F15</f>
        <v>6.5924410000000005E-4</v>
      </c>
      <c r="G15" s="80">
        <f>feedin_new_car!G15</f>
        <v>0</v>
      </c>
      <c r="H15" s="80">
        <f>feedin_new_car!H15</f>
        <v>0</v>
      </c>
      <c r="I15" s="80">
        <f>feedin_new_car!I15</f>
        <v>7.3249299999999997E-5</v>
      </c>
      <c r="J15" s="80">
        <f>feedin_new_car!J15</f>
        <v>0</v>
      </c>
      <c r="K15" s="99">
        <f>feedin_new_car!K15</f>
        <v>5.3331862299999998E-2</v>
      </c>
      <c r="L15" s="102">
        <f>feedin_new_car!L15</f>
        <v>0.2301191527</v>
      </c>
      <c r="M15" s="102">
        <f>feedin_new_car!M15</f>
        <v>0.28097969989999999</v>
      </c>
      <c r="N15" s="102">
        <f>feedin_new_car!N15</f>
        <v>0.22502206529999999</v>
      </c>
      <c r="O15" s="102">
        <f>feedin_new_car!O15</f>
        <v>0.21054721979999999</v>
      </c>
      <c r="P15" s="99">
        <f>feedin_new_car!P15</f>
        <v>2.9974636999999999E-3</v>
      </c>
      <c r="Q15" s="102">
        <f>feedin_new_car!Q15</f>
        <v>0.1222042887</v>
      </c>
      <c r="R15" s="102">
        <f>feedin_new_car!R15</f>
        <v>0.47590500349999998</v>
      </c>
      <c r="S15" s="102">
        <f>feedin_new_car!S15</f>
        <v>0.35266313119999998</v>
      </c>
      <c r="T15" s="102">
        <f>feedin_new_car!T15</f>
        <v>4.6230113000000003E-2</v>
      </c>
      <c r="U15" s="99">
        <f>feedin_new_car!U15</f>
        <v>0.1236933798</v>
      </c>
      <c r="V15" s="102">
        <f>feedin_new_car!V15</f>
        <v>0.31881533099999998</v>
      </c>
      <c r="W15" s="102">
        <f>feedin_new_car!W15</f>
        <v>0.38501742160000002</v>
      </c>
      <c r="X15" s="102">
        <f>feedin_new_car!X15</f>
        <v>0</v>
      </c>
      <c r="Y15" s="102">
        <f>feedin_new_car!Y15</f>
        <v>0.1724738676</v>
      </c>
      <c r="Z15" s="99">
        <f>feedin_new_car!Z15</f>
        <v>0</v>
      </c>
      <c r="AA15" s="102">
        <f>feedin_new_car!AA15</f>
        <v>0</v>
      </c>
      <c r="AB15" s="102">
        <f>feedin_new_car!AB15</f>
        <v>0</v>
      </c>
      <c r="AC15" s="102">
        <f>feedin_new_car!AC15</f>
        <v>0</v>
      </c>
      <c r="AD15" s="102">
        <f>feedin_new_car!AD15</f>
        <v>0</v>
      </c>
      <c r="AE15" s="99">
        <f>feedin_new_car!AE15</f>
        <v>0</v>
      </c>
      <c r="AF15" s="102">
        <f>feedin_new_car!AF15</f>
        <v>0</v>
      </c>
      <c r="AG15" s="102">
        <f>feedin_new_car!AG15</f>
        <v>0</v>
      </c>
      <c r="AH15" s="102">
        <f>feedin_new_car!AH15</f>
        <v>0</v>
      </c>
      <c r="AI15" s="102">
        <f>feedin_new_car!AI15</f>
        <v>1</v>
      </c>
      <c r="AJ15" s="99">
        <f>feedin_new_car!AJ15</f>
        <v>0</v>
      </c>
      <c r="AK15" s="102">
        <f>feedin_new_car!AK15</f>
        <v>0</v>
      </c>
      <c r="AL15" s="102">
        <f>feedin_new_car!AL15</f>
        <v>0</v>
      </c>
      <c r="AM15" s="102">
        <f>feedin_new_car!AM15</f>
        <v>0</v>
      </c>
      <c r="AN15" s="102">
        <f>feedin_new_car!AN15</f>
        <v>0</v>
      </c>
      <c r="AO15" s="99">
        <f>feedin_new_car!AO15</f>
        <v>0</v>
      </c>
      <c r="AP15" s="102">
        <f>feedin_new_car!AP15</f>
        <v>0</v>
      </c>
      <c r="AQ15" s="102">
        <f>feedin_new_car!AQ15</f>
        <v>0</v>
      </c>
      <c r="AR15" s="102">
        <f>feedin_new_car!AR15</f>
        <v>0</v>
      </c>
      <c r="AS15" s="102">
        <f>feedin_new_car!AS15</f>
        <v>0</v>
      </c>
      <c r="AT15" s="99">
        <f>feedin_new_car!AT15</f>
        <v>0.5</v>
      </c>
      <c r="AU15" s="102">
        <f>feedin_new_car!AU15</f>
        <v>0.5</v>
      </c>
      <c r="AV15" s="102">
        <f>feedin_new_car!AV15</f>
        <v>0</v>
      </c>
      <c r="AW15" s="102">
        <f>feedin_new_car!AW15</f>
        <v>0</v>
      </c>
      <c r="AX15" s="102">
        <f>feedin_new_car!AX15</f>
        <v>0</v>
      </c>
      <c r="AY15" s="99">
        <f>feedin_new_car!AY15</f>
        <v>0</v>
      </c>
      <c r="AZ15" s="102">
        <f>feedin_new_car!AZ15</f>
        <v>0</v>
      </c>
      <c r="BA15" s="102">
        <f>feedin_new_car!BA15</f>
        <v>0</v>
      </c>
      <c r="BB15" s="102">
        <f>feedin_new_car!BB15</f>
        <v>0</v>
      </c>
      <c r="BC15" s="102">
        <f>feedin_new_car!BC15</f>
        <v>0</v>
      </c>
      <c r="BD15" s="36">
        <f t="shared" si="2"/>
        <v>0.99999999999999989</v>
      </c>
      <c r="BE15" s="36">
        <f t="shared" si="3"/>
        <v>5.0000000001</v>
      </c>
      <c r="BF15" s="4"/>
      <c r="BG15" s="60">
        <f t="shared" si="4"/>
        <v>4.6073835309303458E-2</v>
      </c>
      <c r="BH15" s="60">
        <f t="shared" si="0"/>
        <v>0.21377820099076492</v>
      </c>
      <c r="BI15" s="60">
        <f t="shared" si="0"/>
        <v>0.31282962202678705</v>
      </c>
      <c r="BJ15" s="60">
        <f t="shared" si="0"/>
        <v>0.24276662758744411</v>
      </c>
      <c r="BK15" s="60">
        <f t="shared" si="0"/>
        <v>0.18455171410158452</v>
      </c>
      <c r="BL15" s="57">
        <f t="shared" si="1"/>
        <v>1.000000000015884</v>
      </c>
    </row>
    <row r="16" spans="1:64" x14ac:dyDescent="0.2">
      <c r="A16" s="2">
        <v>2010</v>
      </c>
      <c r="B16" s="95">
        <f>feedin_new_car!B16</f>
        <v>0.82781722310000005</v>
      </c>
      <c r="C16" s="80">
        <f>feedin_new_car!C16</f>
        <v>0.15601109099999999</v>
      </c>
      <c r="D16" s="80">
        <f>feedin_new_car!D16</f>
        <v>1.5658807899999998E-2</v>
      </c>
      <c r="E16" s="80">
        <f>feedin_new_car!E16</f>
        <v>0</v>
      </c>
      <c r="F16" s="80">
        <f>feedin_new_car!F16</f>
        <v>3.5260370000000002E-4</v>
      </c>
      <c r="G16" s="80">
        <f>feedin_new_car!G16</f>
        <v>0</v>
      </c>
      <c r="H16" s="80">
        <f>feedin_new_car!H16</f>
        <v>0</v>
      </c>
      <c r="I16" s="80">
        <f>feedin_new_car!I16</f>
        <v>1.6027439999999999E-4</v>
      </c>
      <c r="J16" s="80">
        <f>feedin_new_car!J16</f>
        <v>0</v>
      </c>
      <c r="K16" s="99">
        <f>feedin_new_car!K16</f>
        <v>5.1674733799999997E-2</v>
      </c>
      <c r="L16" s="102">
        <f>feedin_new_car!L16</f>
        <v>0.21893514040000001</v>
      </c>
      <c r="M16" s="102">
        <f>feedin_new_car!M16</f>
        <v>0.29423039690000002</v>
      </c>
      <c r="N16" s="102">
        <f>feedin_new_car!N16</f>
        <v>0.25446272990000002</v>
      </c>
      <c r="O16" s="102">
        <f>feedin_new_car!O16</f>
        <v>0.180696999</v>
      </c>
      <c r="P16" s="99">
        <f>feedin_new_car!P16</f>
        <v>1.1300596000000001E-3</v>
      </c>
      <c r="Q16" s="102">
        <f>feedin_new_car!Q16</f>
        <v>8.7939182199999993E-2</v>
      </c>
      <c r="R16" s="102">
        <f>feedin_new_car!R16</f>
        <v>0.42140949249999998</v>
      </c>
      <c r="S16" s="102">
        <f>feedin_new_car!S16</f>
        <v>0.43620299979999999</v>
      </c>
      <c r="T16" s="102">
        <f>feedin_new_car!T16</f>
        <v>5.3318265900000002E-2</v>
      </c>
      <c r="U16" s="99">
        <f>feedin_new_car!U16</f>
        <v>0.13920163769999999</v>
      </c>
      <c r="V16" s="102">
        <f>feedin_new_car!V16</f>
        <v>7.5742067600000004E-2</v>
      </c>
      <c r="W16" s="102">
        <f>feedin_new_car!W16</f>
        <v>0.29375639710000001</v>
      </c>
      <c r="X16" s="102">
        <f>feedin_new_car!X16</f>
        <v>0.38485158650000001</v>
      </c>
      <c r="Y16" s="102">
        <f>feedin_new_car!Y16</f>
        <v>0.10644831120000001</v>
      </c>
      <c r="Z16" s="99">
        <f>feedin_new_car!Z16</f>
        <v>0</v>
      </c>
      <c r="AA16" s="102">
        <f>feedin_new_car!AA16</f>
        <v>0</v>
      </c>
      <c r="AB16" s="102">
        <f>feedin_new_car!AB16</f>
        <v>0</v>
      </c>
      <c r="AC16" s="102">
        <f>feedin_new_car!AC16</f>
        <v>0</v>
      </c>
      <c r="AD16" s="102">
        <f>feedin_new_car!AD16</f>
        <v>0</v>
      </c>
      <c r="AE16" s="99">
        <f>feedin_new_car!AE16</f>
        <v>0</v>
      </c>
      <c r="AF16" s="102">
        <f>feedin_new_car!AF16</f>
        <v>0</v>
      </c>
      <c r="AG16" s="102">
        <f>feedin_new_car!AG16</f>
        <v>0</v>
      </c>
      <c r="AH16" s="102">
        <f>feedin_new_car!AH16</f>
        <v>0</v>
      </c>
      <c r="AI16" s="102">
        <f>feedin_new_car!AI16</f>
        <v>1</v>
      </c>
      <c r="AJ16" s="99">
        <f>feedin_new_car!AJ16</f>
        <v>0</v>
      </c>
      <c r="AK16" s="102">
        <f>feedin_new_car!AK16</f>
        <v>0</v>
      </c>
      <c r="AL16" s="102">
        <f>feedin_new_car!AL16</f>
        <v>0</v>
      </c>
      <c r="AM16" s="102">
        <f>feedin_new_car!AM16</f>
        <v>0</v>
      </c>
      <c r="AN16" s="102">
        <f>feedin_new_car!AN16</f>
        <v>0</v>
      </c>
      <c r="AO16" s="99">
        <f>feedin_new_car!AO16</f>
        <v>0</v>
      </c>
      <c r="AP16" s="102">
        <f>feedin_new_car!AP16</f>
        <v>0</v>
      </c>
      <c r="AQ16" s="102">
        <f>feedin_new_car!AQ16</f>
        <v>0</v>
      </c>
      <c r="AR16" s="102">
        <f>feedin_new_car!AR16</f>
        <v>0</v>
      </c>
      <c r="AS16" s="102">
        <f>feedin_new_car!AS16</f>
        <v>0</v>
      </c>
      <c r="AT16" s="99">
        <f>feedin_new_car!AT16</f>
        <v>1</v>
      </c>
      <c r="AU16" s="102">
        <f>feedin_new_car!AU16</f>
        <v>0</v>
      </c>
      <c r="AV16" s="102">
        <f>feedin_new_car!AV16</f>
        <v>0</v>
      </c>
      <c r="AW16" s="102">
        <f>feedin_new_car!AW16</f>
        <v>0</v>
      </c>
      <c r="AX16" s="102">
        <f>feedin_new_car!AX16</f>
        <v>0</v>
      </c>
      <c r="AY16" s="99">
        <f>feedin_new_car!AY16</f>
        <v>0</v>
      </c>
      <c r="AZ16" s="102">
        <f>feedin_new_car!AZ16</f>
        <v>0</v>
      </c>
      <c r="BA16" s="102">
        <f>feedin_new_car!BA16</f>
        <v>0</v>
      </c>
      <c r="BB16" s="102">
        <f>feedin_new_car!BB16</f>
        <v>0</v>
      </c>
      <c r="BC16" s="102">
        <f>feedin_new_car!BC16</f>
        <v>0</v>
      </c>
      <c r="BD16" s="36">
        <f t="shared" si="2"/>
        <v>1.0000000001</v>
      </c>
      <c r="BE16" s="36">
        <f t="shared" si="3"/>
        <v>5.0000000001</v>
      </c>
      <c r="BF16" s="1"/>
      <c r="BG16" s="60">
        <f t="shared" si="4"/>
        <v>4.5293542573948437E-2</v>
      </c>
      <c r="BH16" s="60">
        <f t="shared" si="0"/>
        <v>0.19614379820810363</v>
      </c>
      <c r="BI16" s="60">
        <f t="shared" si="0"/>
        <v>0.31391341978763526</v>
      </c>
      <c r="BJ16" s="60">
        <f t="shared" si="0"/>
        <v>0.28472745340754785</v>
      </c>
      <c r="BK16" s="60">
        <f t="shared" si="0"/>
        <v>0.15992178612433078</v>
      </c>
      <c r="BL16" s="57">
        <f t="shared" si="1"/>
        <v>1.0000000001015659</v>
      </c>
    </row>
    <row r="17" spans="1:64" x14ac:dyDescent="0.2">
      <c r="A17" s="2">
        <v>2011</v>
      </c>
      <c r="B17" s="95">
        <f>feedin_new_car!B17</f>
        <v>0.81064306379999995</v>
      </c>
      <c r="C17" s="80">
        <f>feedin_new_car!C17</f>
        <v>0.1699125782</v>
      </c>
      <c r="D17" s="80">
        <f>feedin_new_car!D17</f>
        <v>1.9117692799999999E-2</v>
      </c>
      <c r="E17" s="80">
        <f>feedin_new_car!E17</f>
        <v>0</v>
      </c>
      <c r="F17" s="80">
        <f>feedin_new_car!F17</f>
        <v>1.0888840000000001E-4</v>
      </c>
      <c r="G17" s="80">
        <f>feedin_new_car!G17</f>
        <v>0</v>
      </c>
      <c r="H17" s="80">
        <f>feedin_new_car!H17</f>
        <v>0</v>
      </c>
      <c r="I17" s="80">
        <f>feedin_new_car!I17</f>
        <v>2.1777680000000001E-4</v>
      </c>
      <c r="J17" s="80">
        <f>feedin_new_car!J17</f>
        <v>0</v>
      </c>
      <c r="K17" s="99">
        <f>feedin_new_car!K17</f>
        <v>7.7658165900000006E-2</v>
      </c>
      <c r="L17" s="102">
        <f>feedin_new_car!L17</f>
        <v>0.24443037249999999</v>
      </c>
      <c r="M17" s="102">
        <f>feedin_new_car!M17</f>
        <v>0.26826319729999998</v>
      </c>
      <c r="N17" s="102">
        <f>feedin_new_car!N17</f>
        <v>0.25745975090000001</v>
      </c>
      <c r="O17" s="102">
        <f>feedin_new_car!O17</f>
        <v>0.1521885134</v>
      </c>
      <c r="P17" s="99">
        <f>feedin_new_car!P17</f>
        <v>9.1549899999999996E-5</v>
      </c>
      <c r="Q17" s="102">
        <f>feedin_new_car!Q17</f>
        <v>7.9282248499999999E-2</v>
      </c>
      <c r="R17" s="102">
        <f>feedin_new_car!R17</f>
        <v>0.35411516980000002</v>
      </c>
      <c r="S17" s="102">
        <f>feedin_new_car!S17</f>
        <v>0.50517257159999995</v>
      </c>
      <c r="T17" s="102">
        <f>feedin_new_car!T17</f>
        <v>6.1338460099999999E-2</v>
      </c>
      <c r="U17" s="99">
        <f>feedin_new_car!U17</f>
        <v>0.1822620016</v>
      </c>
      <c r="V17" s="102">
        <f>feedin_new_car!V17</f>
        <v>6.2652563100000003E-2</v>
      </c>
      <c r="W17" s="102">
        <f>feedin_new_car!W17</f>
        <v>0.33767290480000001</v>
      </c>
      <c r="X17" s="102">
        <f>feedin_new_car!X17</f>
        <v>0.35964198539999997</v>
      </c>
      <c r="Y17" s="102">
        <f>feedin_new_car!Y17</f>
        <v>5.7770545200000002E-2</v>
      </c>
      <c r="Z17" s="99">
        <f>feedin_new_car!Z17</f>
        <v>0</v>
      </c>
      <c r="AA17" s="102">
        <f>feedin_new_car!AA17</f>
        <v>0</v>
      </c>
      <c r="AB17" s="102">
        <f>feedin_new_car!AB17</f>
        <v>0</v>
      </c>
      <c r="AC17" s="102">
        <f>feedin_new_car!AC17</f>
        <v>0</v>
      </c>
      <c r="AD17" s="102">
        <f>feedin_new_car!AD17</f>
        <v>0</v>
      </c>
      <c r="AE17" s="99">
        <f>feedin_new_car!AE17</f>
        <v>0</v>
      </c>
      <c r="AF17" s="102">
        <f>feedin_new_car!AF17</f>
        <v>0</v>
      </c>
      <c r="AG17" s="102">
        <f>feedin_new_car!AG17</f>
        <v>0</v>
      </c>
      <c r="AH17" s="102">
        <f>feedin_new_car!AH17</f>
        <v>0</v>
      </c>
      <c r="AI17" s="102">
        <f>feedin_new_car!AI17</f>
        <v>1</v>
      </c>
      <c r="AJ17" s="99">
        <f>feedin_new_car!AJ17</f>
        <v>0</v>
      </c>
      <c r="AK17" s="102">
        <f>feedin_new_car!AK17</f>
        <v>0</v>
      </c>
      <c r="AL17" s="102">
        <f>feedin_new_car!AL17</f>
        <v>0</v>
      </c>
      <c r="AM17" s="102">
        <f>feedin_new_car!AM17</f>
        <v>0</v>
      </c>
      <c r="AN17" s="102">
        <f>feedin_new_car!AN17</f>
        <v>0</v>
      </c>
      <c r="AO17" s="99">
        <f>feedin_new_car!AO17</f>
        <v>0</v>
      </c>
      <c r="AP17" s="102">
        <f>feedin_new_car!AP17</f>
        <v>0</v>
      </c>
      <c r="AQ17" s="102">
        <f>feedin_new_car!AQ17</f>
        <v>0</v>
      </c>
      <c r="AR17" s="102">
        <f>feedin_new_car!AR17</f>
        <v>0</v>
      </c>
      <c r="AS17" s="102">
        <f>feedin_new_car!AS17</f>
        <v>0</v>
      </c>
      <c r="AT17" s="99">
        <f>feedin_new_car!AT17</f>
        <v>1</v>
      </c>
      <c r="AU17" s="102">
        <f>feedin_new_car!AU17</f>
        <v>0</v>
      </c>
      <c r="AV17" s="102">
        <f>feedin_new_car!AV17</f>
        <v>0</v>
      </c>
      <c r="AW17" s="102">
        <f>feedin_new_car!AW17</f>
        <v>0</v>
      </c>
      <c r="AX17" s="102">
        <f>feedin_new_car!AX17</f>
        <v>0</v>
      </c>
      <c r="AY17" s="99">
        <f>feedin_new_car!AY17</f>
        <v>0</v>
      </c>
      <c r="AZ17" s="102">
        <f>feedin_new_car!AZ17</f>
        <v>0</v>
      </c>
      <c r="BA17" s="102">
        <f>feedin_new_car!BA17</f>
        <v>0</v>
      </c>
      <c r="BB17" s="102">
        <f>feedin_new_car!BB17</f>
        <v>0</v>
      </c>
      <c r="BC17" s="102">
        <f>feedin_new_car!BC17</f>
        <v>0</v>
      </c>
      <c r="BD17" s="36">
        <f t="shared" si="2"/>
        <v>0.99999999999999989</v>
      </c>
      <c r="BE17" s="36">
        <f t="shared" si="3"/>
        <v>5</v>
      </c>
      <c r="BF17" s="1"/>
      <c r="BG17" s="60">
        <f t="shared" si="4"/>
        <v>6.6670814769509534E-2</v>
      </c>
      <c r="BH17" s="60">
        <f t="shared" si="0"/>
        <v>0.21281460975178174</v>
      </c>
      <c r="BI17" s="60">
        <f t="shared" si="0"/>
        <v>0.28408984850535468</v>
      </c>
      <c r="BJ17" s="60">
        <f t="shared" si="0"/>
        <v>0.30141866034610015</v>
      </c>
      <c r="BK17" s="60">
        <f t="shared" si="0"/>
        <v>0.13500606661217432</v>
      </c>
      <c r="BL17" s="57">
        <f t="shared" si="1"/>
        <v>0.9999999999849204</v>
      </c>
    </row>
    <row r="18" spans="1:64" x14ac:dyDescent="0.2">
      <c r="A18" s="2">
        <v>2012</v>
      </c>
      <c r="B18" s="95">
        <f>feedin_new_car!B18</f>
        <v>0.79630085669999995</v>
      </c>
      <c r="C18" s="80">
        <f>feedin_new_car!C18</f>
        <v>0.18306481929999999</v>
      </c>
      <c r="D18" s="80">
        <f>feedin_new_car!D18</f>
        <v>1.9752958399999999E-2</v>
      </c>
      <c r="E18" s="80">
        <f>feedin_new_car!E18</f>
        <v>0</v>
      </c>
      <c r="F18" s="80">
        <f>feedin_new_car!F18</f>
        <v>5.5733409999999997E-4</v>
      </c>
      <c r="G18" s="80">
        <f>feedin_new_car!G18</f>
        <v>6.4806299999999996E-5</v>
      </c>
      <c r="H18" s="80">
        <f>feedin_new_car!H18</f>
        <v>0</v>
      </c>
      <c r="I18" s="80">
        <f>feedin_new_car!I18</f>
        <v>2.5922519999999999E-4</v>
      </c>
      <c r="J18" s="80">
        <f>feedin_new_car!J18</f>
        <v>0</v>
      </c>
      <c r="K18" s="99">
        <f>feedin_new_car!K18</f>
        <v>6.3870306200000004E-2</v>
      </c>
      <c r="L18" s="102">
        <f>feedin_new_car!L18</f>
        <v>0.26357081240000002</v>
      </c>
      <c r="M18" s="102">
        <f>feedin_new_car!M18</f>
        <v>0.33173820339999999</v>
      </c>
      <c r="N18" s="102">
        <f>feedin_new_car!N18</f>
        <v>0.20380226900000001</v>
      </c>
      <c r="O18" s="102">
        <f>feedin_new_car!O18</f>
        <v>0.13701840909999999</v>
      </c>
      <c r="P18" s="99">
        <f>feedin_new_car!P18</f>
        <v>2.9028603999999999E-3</v>
      </c>
      <c r="Q18" s="102">
        <f>feedin_new_car!Q18</f>
        <v>5.0906258900000001E-2</v>
      </c>
      <c r="R18" s="102">
        <f>feedin_new_car!R18</f>
        <v>0.34876805440000003</v>
      </c>
      <c r="S18" s="102">
        <f>feedin_new_car!S18</f>
        <v>0.5525346927</v>
      </c>
      <c r="T18" s="102">
        <f>feedin_new_car!T18</f>
        <v>4.4888133699999999E-2</v>
      </c>
      <c r="U18" s="99">
        <f>feedin_new_car!U18</f>
        <v>0.1417322835</v>
      </c>
      <c r="V18" s="102">
        <f>feedin_new_car!V18</f>
        <v>0.28018372699999999</v>
      </c>
      <c r="W18" s="102">
        <f>feedin_new_car!W18</f>
        <v>0.22572178479999999</v>
      </c>
      <c r="X18" s="102">
        <f>feedin_new_car!X18</f>
        <v>0.27952755909999999</v>
      </c>
      <c r="Y18" s="102">
        <f>feedin_new_car!Y18</f>
        <v>7.2834645700000006E-2</v>
      </c>
      <c r="Z18" s="99">
        <f>feedin_new_car!Z18</f>
        <v>0</v>
      </c>
      <c r="AA18" s="102">
        <f>feedin_new_car!AA18</f>
        <v>0</v>
      </c>
      <c r="AB18" s="102">
        <f>feedin_new_car!AB18</f>
        <v>0</v>
      </c>
      <c r="AC18" s="102">
        <f>feedin_new_car!AC18</f>
        <v>0</v>
      </c>
      <c r="AD18" s="102">
        <f>feedin_new_car!AD18</f>
        <v>0</v>
      </c>
      <c r="AE18" s="99">
        <f>feedin_new_car!AE18</f>
        <v>0</v>
      </c>
      <c r="AF18" s="102">
        <f>feedin_new_car!AF18</f>
        <v>0</v>
      </c>
      <c r="AG18" s="102">
        <f>feedin_new_car!AG18</f>
        <v>0</v>
      </c>
      <c r="AH18" s="102">
        <f>feedin_new_car!AH18</f>
        <v>0</v>
      </c>
      <c r="AI18" s="102">
        <f>feedin_new_car!AI18</f>
        <v>1</v>
      </c>
      <c r="AJ18" s="99">
        <f>feedin_new_car!AJ18</f>
        <v>0</v>
      </c>
      <c r="AK18" s="102">
        <f>feedin_new_car!AK18</f>
        <v>1</v>
      </c>
      <c r="AL18" s="102">
        <f>feedin_new_car!AL18</f>
        <v>0</v>
      </c>
      <c r="AM18" s="102">
        <f>feedin_new_car!AM18</f>
        <v>0</v>
      </c>
      <c r="AN18" s="102">
        <f>feedin_new_car!AN18</f>
        <v>0</v>
      </c>
      <c r="AO18" s="99">
        <f>feedin_new_car!AO18</f>
        <v>0</v>
      </c>
      <c r="AP18" s="102">
        <f>feedin_new_car!AP18</f>
        <v>0</v>
      </c>
      <c r="AQ18" s="102">
        <f>feedin_new_car!AQ18</f>
        <v>0</v>
      </c>
      <c r="AR18" s="102">
        <f>feedin_new_car!AR18</f>
        <v>0</v>
      </c>
      <c r="AS18" s="102">
        <f>feedin_new_car!AS18</f>
        <v>0</v>
      </c>
      <c r="AT18" s="99">
        <f>feedin_new_car!AT18</f>
        <v>1</v>
      </c>
      <c r="AU18" s="102">
        <f>feedin_new_car!AU18</f>
        <v>0</v>
      </c>
      <c r="AV18" s="102">
        <f>feedin_new_car!AV18</f>
        <v>0</v>
      </c>
      <c r="AW18" s="102">
        <f>feedin_new_car!AW18</f>
        <v>0</v>
      </c>
      <c r="AX18" s="102">
        <f>feedin_new_car!AX18</f>
        <v>0</v>
      </c>
      <c r="AY18" s="99">
        <f>feedin_new_car!AY18</f>
        <v>0</v>
      </c>
      <c r="AZ18" s="102">
        <f>feedin_new_car!AZ18</f>
        <v>0</v>
      </c>
      <c r="BA18" s="102">
        <f>feedin_new_car!BA18</f>
        <v>0</v>
      </c>
      <c r="BB18" s="102">
        <f>feedin_new_car!BB18</f>
        <v>0</v>
      </c>
      <c r="BC18" s="102">
        <f>feedin_new_car!BC18</f>
        <v>0</v>
      </c>
      <c r="BD18" s="36">
        <f t="shared" si="2"/>
        <v>1</v>
      </c>
      <c r="BE18" s="36">
        <f t="shared" si="3"/>
        <v>6.0000000003</v>
      </c>
      <c r="BF18" s="1"/>
      <c r="BG18" s="60">
        <f t="shared" si="4"/>
        <v>5.4450248259242953E-2</v>
      </c>
      <c r="BH18" s="60">
        <f t="shared" si="0"/>
        <v>0.22480007260579044</v>
      </c>
      <c r="BI18" s="60">
        <f t="shared" si="0"/>
        <v>0.33246924944901551</v>
      </c>
      <c r="BJ18" s="60">
        <f t="shared" si="0"/>
        <v>0.2689590813247662</v>
      </c>
      <c r="BK18" s="60">
        <f t="shared" si="0"/>
        <v>0.11932134846109665</v>
      </c>
      <c r="BL18" s="57">
        <f t="shared" si="1"/>
        <v>1.0000000000999116</v>
      </c>
    </row>
    <row r="19" spans="1:64" x14ac:dyDescent="0.2">
      <c r="A19" s="2">
        <v>2013</v>
      </c>
      <c r="B19" s="95">
        <f>feedin_new_car!B19</f>
        <v>0.79639917569999996</v>
      </c>
      <c r="C19" s="80">
        <f>feedin_new_car!C19</f>
        <v>0.18499415529999999</v>
      </c>
      <c r="D19" s="80">
        <f>feedin_new_car!D19</f>
        <v>1.7775153299999999E-2</v>
      </c>
      <c r="E19" s="80">
        <f>feedin_new_car!E19</f>
        <v>0</v>
      </c>
      <c r="F19" s="80">
        <f>feedin_new_car!F19</f>
        <v>6.3870039999999999E-4</v>
      </c>
      <c r="G19" s="80">
        <f>feedin_new_car!G19</f>
        <v>7.2305700000000001E-5</v>
      </c>
      <c r="H19" s="80">
        <f>feedin_new_car!H19</f>
        <v>0</v>
      </c>
      <c r="I19" s="80">
        <f>feedin_new_car!I19</f>
        <v>1.205095E-4</v>
      </c>
      <c r="J19" s="80">
        <f>feedin_new_car!J19</f>
        <v>0</v>
      </c>
      <c r="K19" s="99">
        <f>feedin_new_car!K19</f>
        <v>8.42992464E-2</v>
      </c>
      <c r="L19" s="102">
        <f>feedin_new_car!L19</f>
        <v>0.2458160579</v>
      </c>
      <c r="M19" s="102">
        <f>feedin_new_car!M19</f>
        <v>0.35143600759999999</v>
      </c>
      <c r="N19" s="102">
        <f>feedin_new_car!N19</f>
        <v>0.1950337439</v>
      </c>
      <c r="O19" s="102">
        <f>feedin_new_car!O19</f>
        <v>0.1234149442</v>
      </c>
      <c r="P19" s="99">
        <f>feedin_new_car!P19</f>
        <v>8.2730766999999997E-3</v>
      </c>
      <c r="Q19" s="102">
        <f>feedin_new_car!Q19</f>
        <v>4.3319653399999998E-2</v>
      </c>
      <c r="R19" s="102">
        <f>feedin_new_car!R19</f>
        <v>0.32095628949999999</v>
      </c>
      <c r="S19" s="102">
        <f>feedin_new_car!S19</f>
        <v>0.58777929780000004</v>
      </c>
      <c r="T19" s="102">
        <f>feedin_new_car!T19</f>
        <v>3.9671682600000001E-2</v>
      </c>
      <c r="U19" s="99">
        <f>feedin_new_car!U19</f>
        <v>2.5762711899999999E-2</v>
      </c>
      <c r="V19" s="102">
        <f>feedin_new_car!V19</f>
        <v>0.44338983050000003</v>
      </c>
      <c r="W19" s="102">
        <f>feedin_new_car!W19</f>
        <v>0.1742372881</v>
      </c>
      <c r="X19" s="102">
        <f>feedin_new_car!X19</f>
        <v>0.29084745760000003</v>
      </c>
      <c r="Y19" s="102">
        <f>feedin_new_car!Y19</f>
        <v>6.5762711900000007E-2</v>
      </c>
      <c r="Z19" s="99">
        <f>feedin_new_car!Z19</f>
        <v>0</v>
      </c>
      <c r="AA19" s="102">
        <f>feedin_new_car!AA19</f>
        <v>0</v>
      </c>
      <c r="AB19" s="102">
        <f>feedin_new_car!AB19</f>
        <v>0</v>
      </c>
      <c r="AC19" s="102">
        <f>feedin_new_car!AC19</f>
        <v>0</v>
      </c>
      <c r="AD19" s="102">
        <f>feedin_new_car!AD19</f>
        <v>0</v>
      </c>
      <c r="AE19" s="99">
        <f>feedin_new_car!AE19</f>
        <v>0</v>
      </c>
      <c r="AF19" s="102">
        <f>feedin_new_car!AF19</f>
        <v>0</v>
      </c>
      <c r="AG19" s="102">
        <f>feedin_new_car!AG19</f>
        <v>0</v>
      </c>
      <c r="AH19" s="102">
        <f>feedin_new_car!AH19</f>
        <v>0</v>
      </c>
      <c r="AI19" s="102">
        <f>feedin_new_car!AI19</f>
        <v>1</v>
      </c>
      <c r="AJ19" s="99">
        <f>feedin_new_car!AJ19</f>
        <v>0</v>
      </c>
      <c r="AK19" s="102">
        <f>feedin_new_car!AK19</f>
        <v>0.83333333330000003</v>
      </c>
      <c r="AL19" s="102">
        <f>feedin_new_car!AL19</f>
        <v>0.16666666669999999</v>
      </c>
      <c r="AM19" s="102">
        <f>feedin_new_car!AM19</f>
        <v>0</v>
      </c>
      <c r="AN19" s="102">
        <f>feedin_new_car!AN19</f>
        <v>0</v>
      </c>
      <c r="AO19" s="99">
        <f>feedin_new_car!AO19</f>
        <v>0</v>
      </c>
      <c r="AP19" s="102">
        <f>feedin_new_car!AP19</f>
        <v>0</v>
      </c>
      <c r="AQ19" s="102">
        <f>feedin_new_car!AQ19</f>
        <v>0</v>
      </c>
      <c r="AR19" s="102">
        <f>feedin_new_car!AR19</f>
        <v>0</v>
      </c>
      <c r="AS19" s="102">
        <f>feedin_new_car!AS19</f>
        <v>0</v>
      </c>
      <c r="AT19" s="99">
        <f>feedin_new_car!AT19</f>
        <v>1</v>
      </c>
      <c r="AU19" s="102">
        <f>feedin_new_car!AU19</f>
        <v>0</v>
      </c>
      <c r="AV19" s="102">
        <f>feedin_new_car!AV19</f>
        <v>0</v>
      </c>
      <c r="AW19" s="102">
        <f>feedin_new_car!AW19</f>
        <v>0</v>
      </c>
      <c r="AX19" s="102">
        <f>feedin_new_car!AX19</f>
        <v>0</v>
      </c>
      <c r="AY19" s="99">
        <f>feedin_new_car!AY19</f>
        <v>0</v>
      </c>
      <c r="AZ19" s="102">
        <f>feedin_new_car!AZ19</f>
        <v>0</v>
      </c>
      <c r="BA19" s="102">
        <f>feedin_new_car!BA19</f>
        <v>0</v>
      </c>
      <c r="BB19" s="102">
        <f>feedin_new_car!BB19</f>
        <v>0</v>
      </c>
      <c r="BC19" s="102">
        <f>feedin_new_car!BC19</f>
        <v>0</v>
      </c>
      <c r="BD19" s="36">
        <f t="shared" si="2"/>
        <v>0.99999999989999999</v>
      </c>
      <c r="BE19" s="36">
        <f t="shared" si="3"/>
        <v>6.0000000000000009</v>
      </c>
      <c r="BF19" s="1"/>
      <c r="BG19" s="60">
        <f t="shared" si="4"/>
        <v>6.9244766834386032E-2</v>
      </c>
      <c r="BH19" s="60">
        <f t="shared" si="0"/>
        <v>0.21172316553280135</v>
      </c>
      <c r="BI19" s="60">
        <f t="shared" si="0"/>
        <v>0.34236752988476982</v>
      </c>
      <c r="BJ19" s="60">
        <f t="shared" si="0"/>
        <v>0.26923030572073831</v>
      </c>
      <c r="BK19" s="60">
        <f t="shared" si="0"/>
        <v>0.10743423192730442</v>
      </c>
      <c r="BL19" s="57">
        <f t="shared" si="1"/>
        <v>0.99999999989999988</v>
      </c>
    </row>
    <row r="20" spans="1:64" x14ac:dyDescent="0.2">
      <c r="A20" s="2">
        <v>2014</v>
      </c>
      <c r="B20" s="95">
        <f>feedin_new_car!B20</f>
        <v>0.81642760869999997</v>
      </c>
      <c r="C20" s="80">
        <f>feedin_new_car!C20</f>
        <v>0.1643308752</v>
      </c>
      <c r="D20" s="80">
        <f>feedin_new_car!D20</f>
        <v>1.5494022600000001E-2</v>
      </c>
      <c r="E20" s="80">
        <f>feedin_new_car!E20</f>
        <v>0</v>
      </c>
      <c r="F20" s="80">
        <f>feedin_new_car!F20</f>
        <v>9.9714009999999991E-4</v>
      </c>
      <c r="G20" s="80">
        <f>feedin_new_car!G20</f>
        <v>2.3449228E-3</v>
      </c>
      <c r="H20" s="80">
        <f>feedin_new_car!H20</f>
        <v>0</v>
      </c>
      <c r="I20" s="80">
        <f>feedin_new_car!I20</f>
        <v>4.0543060000000001E-4</v>
      </c>
      <c r="J20" s="80">
        <f>feedin_new_car!J20</f>
        <v>0</v>
      </c>
      <c r="K20" s="99">
        <f>feedin_new_car!K20</f>
        <v>7.9843775199999995E-2</v>
      </c>
      <c r="L20" s="102">
        <f>feedin_new_car!L20</f>
        <v>0.25182530730000002</v>
      </c>
      <c r="M20" s="102">
        <f>feedin_new_car!M20</f>
        <v>0.36494067749999998</v>
      </c>
      <c r="N20" s="102">
        <f>feedin_new_car!N20</f>
        <v>0.18450367749999999</v>
      </c>
      <c r="O20" s="102">
        <f>feedin_new_car!O20</f>
        <v>0.1188865625</v>
      </c>
      <c r="P20" s="99">
        <f>feedin_new_car!P20</f>
        <v>6.0011999999999999E-4</v>
      </c>
      <c r="Q20" s="102">
        <f>feedin_new_car!Q20</f>
        <v>3.4340201399999999E-2</v>
      </c>
      <c r="R20" s="102">
        <f>feedin_new_car!R20</f>
        <v>0.2829899313</v>
      </c>
      <c r="S20" s="102">
        <f>feedin_new_car!S20</f>
        <v>0.6193905448</v>
      </c>
      <c r="T20" s="102">
        <f>feedin_new_car!T20</f>
        <v>6.2679202500000003E-2</v>
      </c>
      <c r="U20" s="99">
        <f>feedin_new_car!U20</f>
        <v>7.0721360000000004E-4</v>
      </c>
      <c r="V20" s="102">
        <f>feedin_new_car!V20</f>
        <v>0.49363507779999999</v>
      </c>
      <c r="W20" s="102">
        <f>feedin_new_car!W20</f>
        <v>0.1463932107</v>
      </c>
      <c r="X20" s="102">
        <f>feedin_new_car!X20</f>
        <v>0.3132956153</v>
      </c>
      <c r="Y20" s="102">
        <f>feedin_new_car!Y20</f>
        <v>4.5968882599999997E-2</v>
      </c>
      <c r="Z20" s="99">
        <f>feedin_new_car!Z20</f>
        <v>0</v>
      </c>
      <c r="AA20" s="102">
        <f>feedin_new_car!AA20</f>
        <v>0</v>
      </c>
      <c r="AB20" s="102">
        <f>feedin_new_car!AB20</f>
        <v>0</v>
      </c>
      <c r="AC20" s="102">
        <f>feedin_new_car!AC20</f>
        <v>0</v>
      </c>
      <c r="AD20" s="102">
        <f>feedin_new_car!AD20</f>
        <v>0</v>
      </c>
      <c r="AE20" s="99">
        <f>feedin_new_car!AE20</f>
        <v>0</v>
      </c>
      <c r="AF20" s="102">
        <f>feedin_new_car!AF20</f>
        <v>0</v>
      </c>
      <c r="AG20" s="102">
        <f>feedin_new_car!AG20</f>
        <v>0</v>
      </c>
      <c r="AH20" s="102">
        <f>feedin_new_car!AH20</f>
        <v>0</v>
      </c>
      <c r="AI20" s="102">
        <f>feedin_new_car!AI20</f>
        <v>1</v>
      </c>
      <c r="AJ20" s="99">
        <f>feedin_new_car!AJ20</f>
        <v>3.27102804E-2</v>
      </c>
      <c r="AK20" s="102">
        <f>feedin_new_car!AK20</f>
        <v>5.1401869199999999E-2</v>
      </c>
      <c r="AL20" s="102">
        <f>feedin_new_car!AL20</f>
        <v>0.91588785049999999</v>
      </c>
      <c r="AM20" s="102">
        <f>feedin_new_car!AM20</f>
        <v>0</v>
      </c>
      <c r="AN20" s="102">
        <f>feedin_new_car!AN20</f>
        <v>0</v>
      </c>
      <c r="AO20" s="99">
        <f>feedin_new_car!AO20</f>
        <v>0</v>
      </c>
      <c r="AP20" s="102">
        <f>feedin_new_car!AP20</f>
        <v>0</v>
      </c>
      <c r="AQ20" s="102">
        <f>feedin_new_car!AQ20</f>
        <v>0</v>
      </c>
      <c r="AR20" s="102">
        <f>feedin_new_car!AR20</f>
        <v>0</v>
      </c>
      <c r="AS20" s="102">
        <f>feedin_new_car!AS20</f>
        <v>0</v>
      </c>
      <c r="AT20" s="99">
        <f>feedin_new_car!AT20</f>
        <v>1</v>
      </c>
      <c r="AU20" s="102">
        <f>feedin_new_car!AU20</f>
        <v>0</v>
      </c>
      <c r="AV20" s="102">
        <f>feedin_new_car!AV20</f>
        <v>0</v>
      </c>
      <c r="AW20" s="102">
        <f>feedin_new_car!AW20</f>
        <v>0</v>
      </c>
      <c r="AX20" s="102">
        <f>feedin_new_car!AX20</f>
        <v>0</v>
      </c>
      <c r="AY20" s="99">
        <f>feedin_new_car!AY20</f>
        <v>0</v>
      </c>
      <c r="AZ20" s="102">
        <f>feedin_new_car!AZ20</f>
        <v>0</v>
      </c>
      <c r="BA20" s="102">
        <f>feedin_new_car!BA20</f>
        <v>0</v>
      </c>
      <c r="BB20" s="102">
        <f>feedin_new_car!BB20</f>
        <v>0</v>
      </c>
      <c r="BC20" s="102">
        <f>feedin_new_car!BC20</f>
        <v>0</v>
      </c>
      <c r="BD20" s="36">
        <f t="shared" si="2"/>
        <v>0.99999999999999989</v>
      </c>
      <c r="BE20" s="36">
        <f t="shared" si="3"/>
        <v>6.0000000001</v>
      </c>
      <c r="BF20" s="1"/>
      <c r="BG20" s="60">
        <f t="shared" si="4"/>
        <v>6.5778371966747184E-2</v>
      </c>
      <c r="BH20" s="60">
        <f t="shared" si="0"/>
        <v>0.21900921526632361</v>
      </c>
      <c r="BI20" s="60">
        <f t="shared" si="0"/>
        <v>0.3488675337499525</v>
      </c>
      <c r="BJ20" s="60">
        <f t="shared" si="0"/>
        <v>0.25727309587920888</v>
      </c>
      <c r="BK20" s="60">
        <f t="shared" si="0"/>
        <v>0.10907178313800228</v>
      </c>
      <c r="BL20" s="57">
        <f t="shared" si="1"/>
        <v>1.0000000000002345</v>
      </c>
    </row>
    <row r="21" spans="1:64" x14ac:dyDescent="0.2">
      <c r="A21" s="2">
        <v>2015</v>
      </c>
      <c r="B21" s="95">
        <f>feedin_new_car!B21</f>
        <v>0.81750854340000001</v>
      </c>
      <c r="C21" s="80">
        <f>feedin_new_car!C21</f>
        <v>0.16025261499999999</v>
      </c>
      <c r="D21" s="80">
        <f>feedin_new_car!D21</f>
        <v>1.8686443800000001E-2</v>
      </c>
      <c r="E21" s="80">
        <f>feedin_new_car!E21</f>
        <v>0</v>
      </c>
      <c r="F21" s="80">
        <f>feedin_new_car!F21</f>
        <v>5.9206630000000003E-4</v>
      </c>
      <c r="G21" s="80">
        <f>feedin_new_car!G21</f>
        <v>2.3474910000000002E-3</v>
      </c>
      <c r="H21" s="80">
        <f>feedin_new_car!H21</f>
        <v>0</v>
      </c>
      <c r="I21" s="80">
        <f>feedin_new_car!I21</f>
        <v>6.1284060000000001E-4</v>
      </c>
      <c r="J21" s="80">
        <f>feedin_new_car!J21</f>
        <v>0</v>
      </c>
      <c r="K21" s="99">
        <f>feedin_new_car!K21</f>
        <v>7.6921122199999997E-2</v>
      </c>
      <c r="L21" s="102">
        <f>feedin_new_car!L21</f>
        <v>0.23232618420000001</v>
      </c>
      <c r="M21" s="102">
        <f>feedin_new_car!M21</f>
        <v>0.3780494003</v>
      </c>
      <c r="N21" s="102">
        <f>feedin_new_car!N21</f>
        <v>0.19305244969999999</v>
      </c>
      <c r="O21" s="102">
        <f>feedin_new_car!O21</f>
        <v>0.1196508437</v>
      </c>
      <c r="P21" s="99">
        <f>feedin_new_car!P21</f>
        <v>6.48172E-5</v>
      </c>
      <c r="Q21" s="102">
        <f>feedin_new_car!Q21</f>
        <v>3.2603059400000002E-2</v>
      </c>
      <c r="R21" s="102">
        <f>feedin_new_car!R21</f>
        <v>0.23671247079999999</v>
      </c>
      <c r="S21" s="102">
        <f>feedin_new_car!S21</f>
        <v>0.65996888769999995</v>
      </c>
      <c r="T21" s="102">
        <f>feedin_new_car!T21</f>
        <v>7.0650764800000002E-2</v>
      </c>
      <c r="U21" s="99">
        <f>feedin_new_car!U21</f>
        <v>8.3379655000000007E-3</v>
      </c>
      <c r="V21" s="102">
        <f>feedin_new_car!V21</f>
        <v>0.4652584769</v>
      </c>
      <c r="W21" s="102">
        <f>feedin_new_car!W21</f>
        <v>0.17342968319999999</v>
      </c>
      <c r="X21" s="102">
        <f>feedin_new_car!X21</f>
        <v>0.30850472480000002</v>
      </c>
      <c r="Y21" s="102">
        <f>feedin_new_car!Y21</f>
        <v>4.4469149499999999E-2</v>
      </c>
      <c r="Z21" s="99">
        <f>feedin_new_car!Z21</f>
        <v>0</v>
      </c>
      <c r="AA21" s="102">
        <f>feedin_new_car!AA21</f>
        <v>0</v>
      </c>
      <c r="AB21" s="102">
        <f>feedin_new_car!AB21</f>
        <v>0</v>
      </c>
      <c r="AC21" s="102">
        <f>feedin_new_car!AC21</f>
        <v>0</v>
      </c>
      <c r="AD21" s="102">
        <f>feedin_new_car!AD21</f>
        <v>0</v>
      </c>
      <c r="AE21" s="99">
        <f>feedin_new_car!AE21</f>
        <v>0</v>
      </c>
      <c r="AF21" s="102">
        <f>feedin_new_car!AF21</f>
        <v>0</v>
      </c>
      <c r="AG21" s="102">
        <f>feedin_new_car!AG21</f>
        <v>1.75438596E-2</v>
      </c>
      <c r="AH21" s="102">
        <f>feedin_new_car!AH21</f>
        <v>0</v>
      </c>
      <c r="AI21" s="102">
        <f>feedin_new_car!AI21</f>
        <v>0.98245614039999996</v>
      </c>
      <c r="AJ21" s="99">
        <f>feedin_new_car!AJ21</f>
        <v>0.14601769910000001</v>
      </c>
      <c r="AK21" s="102">
        <f>feedin_new_car!AK21</f>
        <v>0.20353982300000001</v>
      </c>
      <c r="AL21" s="102">
        <f>feedin_new_car!AL21</f>
        <v>0.6150442478</v>
      </c>
      <c r="AM21" s="102">
        <f>feedin_new_car!AM21</f>
        <v>0</v>
      </c>
      <c r="AN21" s="102">
        <f>feedin_new_car!AN21</f>
        <v>3.5398230099999997E-2</v>
      </c>
      <c r="AO21" s="99">
        <f>feedin_new_car!AO21</f>
        <v>0</v>
      </c>
      <c r="AP21" s="102">
        <f>feedin_new_car!AP21</f>
        <v>0</v>
      </c>
      <c r="AQ21" s="102">
        <f>feedin_new_car!AQ21</f>
        <v>0</v>
      </c>
      <c r="AR21" s="102">
        <f>feedin_new_car!AR21</f>
        <v>0</v>
      </c>
      <c r="AS21" s="102">
        <f>feedin_new_car!AS21</f>
        <v>0</v>
      </c>
      <c r="AT21" s="99">
        <f>feedin_new_car!AT21</f>
        <v>0.98305084750000005</v>
      </c>
      <c r="AU21" s="102">
        <f>feedin_new_car!AU21</f>
        <v>0</v>
      </c>
      <c r="AV21" s="102">
        <f>feedin_new_car!AV21</f>
        <v>0</v>
      </c>
      <c r="AW21" s="102">
        <f>feedin_new_car!AW21</f>
        <v>1.6949152499999998E-2</v>
      </c>
      <c r="AX21" s="102">
        <f>feedin_new_car!AX21</f>
        <v>0</v>
      </c>
      <c r="AY21" s="99">
        <f>feedin_new_car!AY21</f>
        <v>0</v>
      </c>
      <c r="AZ21" s="102">
        <f>feedin_new_car!AZ21</f>
        <v>0</v>
      </c>
      <c r="BA21" s="102">
        <f>feedin_new_car!BA21</f>
        <v>0</v>
      </c>
      <c r="BB21" s="102">
        <f>feedin_new_car!BB21</f>
        <v>0</v>
      </c>
      <c r="BC21" s="102">
        <f>feedin_new_car!BC21</f>
        <v>0</v>
      </c>
      <c r="BD21" s="36">
        <f t="shared" si="2"/>
        <v>1.0000000001</v>
      </c>
      <c r="BE21" s="36">
        <f t="shared" si="3"/>
        <v>5.9999999999</v>
      </c>
      <c r="BF21" s="1"/>
      <c r="BG21" s="60">
        <f t="shared" si="4"/>
        <v>6.3995097321624839E-2</v>
      </c>
      <c r="BH21" s="60">
        <f t="shared" si="0"/>
        <v>0.20432520024857198</v>
      </c>
      <c r="BI21" s="60">
        <f t="shared" si="0"/>
        <v>0.35168738901402957</v>
      </c>
      <c r="BJ21" s="60">
        <f t="shared" si="0"/>
        <v>0.26935901035741233</v>
      </c>
      <c r="BK21" s="60">
        <f t="shared" si="0"/>
        <v>0.11063330322221815</v>
      </c>
      <c r="BL21" s="57">
        <f t="shared" si="1"/>
        <v>1.0000000001638569</v>
      </c>
    </row>
    <row r="22" spans="1:64" x14ac:dyDescent="0.2">
      <c r="A22" s="79">
        <v>2016</v>
      </c>
      <c r="B22" s="95">
        <f>feedin_new_car!B22</f>
        <v>0.80598191200000002</v>
      </c>
      <c r="C22" s="80">
        <f>feedin_new_car!C22</f>
        <v>0.16802022159999999</v>
      </c>
      <c r="D22" s="80">
        <f>feedin_new_car!D22</f>
        <v>2.2268782399999999E-2</v>
      </c>
      <c r="E22" s="80">
        <f>feedin_new_car!E22</f>
        <v>0</v>
      </c>
      <c r="F22" s="80">
        <f>feedin_new_car!F22</f>
        <v>0</v>
      </c>
      <c r="G22" s="80">
        <f>feedin_new_car!G22</f>
        <v>3.1812545999999999E-3</v>
      </c>
      <c r="H22" s="80">
        <f>feedin_new_car!H22</f>
        <v>0</v>
      </c>
      <c r="I22" s="80">
        <f>feedin_new_car!I22</f>
        <v>5.478293E-4</v>
      </c>
      <c r="J22" s="80">
        <f>feedin_new_car!J22</f>
        <v>0</v>
      </c>
      <c r="K22" s="99">
        <f>feedin_new_car!K22</f>
        <v>6.6050560499999994E-2</v>
      </c>
      <c r="L22" s="102">
        <f>feedin_new_car!L22</f>
        <v>0.24208204150000001</v>
      </c>
      <c r="M22" s="102">
        <f>feedin_new_car!M22</f>
        <v>0.39625566420000002</v>
      </c>
      <c r="N22" s="102">
        <f>feedin_new_car!N22</f>
        <v>0.1917004531</v>
      </c>
      <c r="O22" s="102">
        <f>feedin_new_car!O22</f>
        <v>0.1039112807</v>
      </c>
      <c r="P22" s="99">
        <f>feedin_new_car!P22</f>
        <v>5.7201699999999998E-5</v>
      </c>
      <c r="Q22" s="102">
        <f>feedin_new_car!Q22</f>
        <v>1.76181215E-2</v>
      </c>
      <c r="R22" s="102">
        <f>feedin_new_car!R22</f>
        <v>0.22137055259999999</v>
      </c>
      <c r="S22" s="102">
        <f>feedin_new_car!S22</f>
        <v>0.67091865920000004</v>
      </c>
      <c r="T22" s="102">
        <f>feedin_new_car!T22</f>
        <v>9.0035464999999995E-2</v>
      </c>
      <c r="U22" s="99">
        <f>feedin_new_car!U22</f>
        <v>9.4950367000000008E-3</v>
      </c>
      <c r="V22" s="102">
        <f>feedin_new_car!V22</f>
        <v>0.3090202849</v>
      </c>
      <c r="W22" s="102">
        <f>feedin_new_car!W22</f>
        <v>0.38757013379999999</v>
      </c>
      <c r="X22" s="102">
        <f>feedin_new_car!X22</f>
        <v>0.24169184290000001</v>
      </c>
      <c r="Y22" s="102">
        <f>feedin_new_car!Y22</f>
        <v>5.22227018E-2</v>
      </c>
      <c r="Z22" s="99">
        <f>feedin_new_car!Z22</f>
        <v>0</v>
      </c>
      <c r="AA22" s="102">
        <f>feedin_new_car!AA22</f>
        <v>0</v>
      </c>
      <c r="AB22" s="102">
        <f>feedin_new_car!AB22</f>
        <v>0</v>
      </c>
      <c r="AC22" s="102">
        <f>feedin_new_car!AC22</f>
        <v>0</v>
      </c>
      <c r="AD22" s="102">
        <f>feedin_new_car!AD22</f>
        <v>0</v>
      </c>
      <c r="AE22" s="99">
        <f>feedin_new_car!AE22</f>
        <v>0</v>
      </c>
      <c r="AF22" s="102">
        <f>feedin_new_car!AF22</f>
        <v>0</v>
      </c>
      <c r="AG22" s="102">
        <f>feedin_new_car!AG22</f>
        <v>0</v>
      </c>
      <c r="AH22" s="102">
        <f>feedin_new_car!AH22</f>
        <v>0</v>
      </c>
      <c r="AI22" s="102">
        <f>feedin_new_car!AI22</f>
        <v>0</v>
      </c>
      <c r="AJ22" s="99">
        <f>feedin_new_car!AJ22</f>
        <v>0.34138972810000001</v>
      </c>
      <c r="AK22" s="102">
        <f>feedin_new_car!AK22</f>
        <v>9.3655589100000006E-2</v>
      </c>
      <c r="AL22" s="102">
        <f>feedin_new_car!AL22</f>
        <v>0.55287009060000003</v>
      </c>
      <c r="AM22" s="102">
        <f>feedin_new_car!AM22</f>
        <v>0</v>
      </c>
      <c r="AN22" s="102">
        <f>feedin_new_car!AN22</f>
        <v>1.20845921E-2</v>
      </c>
      <c r="AO22" s="99">
        <f>feedin_new_car!AO22</f>
        <v>0</v>
      </c>
      <c r="AP22" s="102">
        <f>feedin_new_car!AP22</f>
        <v>0</v>
      </c>
      <c r="AQ22" s="102">
        <f>feedin_new_car!AQ22</f>
        <v>0</v>
      </c>
      <c r="AR22" s="102">
        <f>feedin_new_car!AR22</f>
        <v>0</v>
      </c>
      <c r="AS22" s="102">
        <f>feedin_new_car!AS22</f>
        <v>0</v>
      </c>
      <c r="AT22" s="99">
        <f>feedin_new_car!AT22</f>
        <v>1</v>
      </c>
      <c r="AU22" s="102">
        <f>feedin_new_car!AU22</f>
        <v>0</v>
      </c>
      <c r="AV22" s="102">
        <f>feedin_new_car!AV22</f>
        <v>0</v>
      </c>
      <c r="AW22" s="102">
        <f>feedin_new_car!AW22</f>
        <v>0</v>
      </c>
      <c r="AX22" s="102">
        <f>feedin_new_car!AX22</f>
        <v>0</v>
      </c>
      <c r="AY22" s="99">
        <f>feedin_new_car!AY22</f>
        <v>0</v>
      </c>
      <c r="AZ22" s="102">
        <f>feedin_new_car!AZ22</f>
        <v>0</v>
      </c>
      <c r="BA22" s="102">
        <f>feedin_new_car!BA22</f>
        <v>0</v>
      </c>
      <c r="BB22" s="102">
        <f>feedin_new_car!BB22</f>
        <v>0</v>
      </c>
      <c r="BC22" s="102">
        <f>feedin_new_car!BC22</f>
        <v>0</v>
      </c>
      <c r="BD22" s="36">
        <f t="shared" si="2"/>
        <v>0.99999999989999988</v>
      </c>
      <c r="BE22" s="36">
        <f t="shared" si="3"/>
        <v>5</v>
      </c>
      <c r="BF22" s="40"/>
      <c r="BG22" s="60">
        <f t="shared" si="4"/>
        <v>5.5090487931834756E-2</v>
      </c>
      <c r="BH22" s="60">
        <f t="shared" si="0"/>
        <v>0.20525339510290327</v>
      </c>
      <c r="BI22" s="60">
        <f t="shared" si="0"/>
        <v>0.36695916266956718</v>
      </c>
      <c r="BJ22" s="60">
        <f t="shared" si="0"/>
        <v>0.27261718257255829</v>
      </c>
      <c r="BK22" s="60">
        <f t="shared" si="0"/>
        <v>0.10007977162504529</v>
      </c>
      <c r="BL22" s="57">
        <f t="shared" si="1"/>
        <v>0.9999999999019088</v>
      </c>
    </row>
    <row r="23" spans="1:64" x14ac:dyDescent="0.2">
      <c r="A23" s="2">
        <v>2017</v>
      </c>
      <c r="B23" s="95">
        <f>feedin_new_car!B23</f>
        <v>0.80902220589999996</v>
      </c>
      <c r="C23" s="80">
        <f>feedin_new_car!C23</f>
        <v>0.15112912049999999</v>
      </c>
      <c r="D23" s="80">
        <f>feedin_new_car!D23</f>
        <v>3.07852295E-2</v>
      </c>
      <c r="E23" s="80">
        <f>feedin_new_car!E23</f>
        <v>0</v>
      </c>
      <c r="F23" s="80">
        <f>feedin_new_car!F23</f>
        <v>1.7929699999999999E-5</v>
      </c>
      <c r="G23" s="80">
        <f>feedin_new_car!G23</f>
        <v>3.8907365999999999E-3</v>
      </c>
      <c r="H23" s="80">
        <f>feedin_new_car!H23</f>
        <v>0</v>
      </c>
      <c r="I23" s="80">
        <f>feedin_new_car!I23</f>
        <v>5.1547778000000004E-3</v>
      </c>
      <c r="J23" s="80">
        <f>feedin_new_car!J23</f>
        <v>0</v>
      </c>
      <c r="K23" s="99">
        <f>feedin_new_car!K23</f>
        <v>8.6232879700000001E-2</v>
      </c>
      <c r="L23" s="102">
        <f>feedin_new_car!L23</f>
        <v>0.24237622449999999</v>
      </c>
      <c r="M23" s="102">
        <f>feedin_new_car!M23</f>
        <v>0.3898209299</v>
      </c>
      <c r="N23" s="102">
        <f>feedin_new_car!N23</f>
        <v>0.18925357919999999</v>
      </c>
      <c r="O23" s="102">
        <f>feedin_new_car!O23</f>
        <v>9.2316386700000003E-2</v>
      </c>
      <c r="P23" s="99">
        <f>feedin_new_car!P23</f>
        <v>5.9318999999999999E-5</v>
      </c>
      <c r="Q23" s="102">
        <f>feedin_new_car!Q23</f>
        <v>8.9571717000000006E-3</v>
      </c>
      <c r="R23" s="102">
        <f>feedin_new_car!R23</f>
        <v>0.24166567799999999</v>
      </c>
      <c r="S23" s="102">
        <f>feedin_new_car!S23</f>
        <v>0.64954324360000004</v>
      </c>
      <c r="T23" s="102">
        <f>feedin_new_car!T23</f>
        <v>9.97745877E-2</v>
      </c>
      <c r="U23" s="99">
        <f>feedin_new_car!U23</f>
        <v>2.2131624900000001E-2</v>
      </c>
      <c r="V23" s="102">
        <f>feedin_new_car!V23</f>
        <v>0.22684915550000001</v>
      </c>
      <c r="W23" s="102">
        <f>feedin_new_car!W23</f>
        <v>0.51223063479999997</v>
      </c>
      <c r="X23" s="102">
        <f>feedin_new_car!X23</f>
        <v>0.20675596969999999</v>
      </c>
      <c r="Y23" s="102">
        <f>feedin_new_car!Y23</f>
        <v>3.2032615E-2</v>
      </c>
      <c r="Z23" s="99">
        <f>feedin_new_car!Z23</f>
        <v>0</v>
      </c>
      <c r="AA23" s="102">
        <f>feedin_new_car!AA23</f>
        <v>0</v>
      </c>
      <c r="AB23" s="102">
        <f>feedin_new_car!AB23</f>
        <v>0</v>
      </c>
      <c r="AC23" s="102">
        <f>feedin_new_car!AC23</f>
        <v>0</v>
      </c>
      <c r="AD23" s="102">
        <f>feedin_new_car!AD23</f>
        <v>0</v>
      </c>
      <c r="AE23" s="99">
        <f>feedin_new_car!AE23</f>
        <v>0</v>
      </c>
      <c r="AF23" s="102">
        <f>feedin_new_car!AF23</f>
        <v>1</v>
      </c>
      <c r="AG23" s="102">
        <f>feedin_new_car!AG23</f>
        <v>0</v>
      </c>
      <c r="AH23" s="102">
        <f>feedin_new_car!AH23</f>
        <v>0</v>
      </c>
      <c r="AI23" s="102">
        <f>feedin_new_car!AI23</f>
        <v>0</v>
      </c>
      <c r="AJ23" s="99">
        <f>feedin_new_car!AJ23</f>
        <v>0.45852534560000002</v>
      </c>
      <c r="AK23" s="102">
        <f>feedin_new_car!AK23</f>
        <v>3.68663594E-2</v>
      </c>
      <c r="AL23" s="102">
        <f>feedin_new_car!AL23</f>
        <v>0.49539170510000002</v>
      </c>
      <c r="AM23" s="102">
        <f>feedin_new_car!AM23</f>
        <v>6.9124423999999997E-3</v>
      </c>
      <c r="AN23" s="102">
        <f>feedin_new_car!AN23</f>
        <v>2.3041475E-3</v>
      </c>
      <c r="AO23" s="99">
        <f>feedin_new_car!AO23</f>
        <v>0</v>
      </c>
      <c r="AP23" s="102">
        <f>feedin_new_car!AP23</f>
        <v>0</v>
      </c>
      <c r="AQ23" s="102">
        <f>feedin_new_car!AQ23</f>
        <v>0</v>
      </c>
      <c r="AR23" s="102">
        <f>feedin_new_car!AR23</f>
        <v>0</v>
      </c>
      <c r="AS23" s="102">
        <f>feedin_new_car!AS23</f>
        <v>0</v>
      </c>
      <c r="AT23" s="99">
        <f>feedin_new_car!AT23</f>
        <v>1</v>
      </c>
      <c r="AU23" s="102">
        <f>feedin_new_car!AU23</f>
        <v>0</v>
      </c>
      <c r="AV23" s="102">
        <f>feedin_new_car!AV23</f>
        <v>0</v>
      </c>
      <c r="AW23" s="102">
        <f>feedin_new_car!AW23</f>
        <v>0</v>
      </c>
      <c r="AX23" s="102">
        <f>feedin_new_car!AX23</f>
        <v>0</v>
      </c>
      <c r="AY23" s="99">
        <f>feedin_new_car!AY23</f>
        <v>0</v>
      </c>
      <c r="AZ23" s="102">
        <f>feedin_new_car!AZ23</f>
        <v>0</v>
      </c>
      <c r="BA23" s="102">
        <f>feedin_new_car!BA23</f>
        <v>0</v>
      </c>
      <c r="BB23" s="102">
        <f>feedin_new_car!BB23</f>
        <v>0</v>
      </c>
      <c r="BC23" s="102">
        <f>feedin_new_car!BC23</f>
        <v>0</v>
      </c>
      <c r="BD23" s="36">
        <f t="shared" si="2"/>
        <v>0.99999999999999989</v>
      </c>
      <c r="BE23" s="36">
        <f t="shared" si="3"/>
        <v>5.9999999999000009</v>
      </c>
      <c r="BF23" s="40"/>
      <c r="BG23" s="60">
        <f t="shared" si="4"/>
        <v>7.7393385680210244E-2</v>
      </c>
      <c r="BH23" s="60">
        <f t="shared" si="0"/>
        <v>0.2045864075916671</v>
      </c>
      <c r="BI23" s="60">
        <f t="shared" si="0"/>
        <v>0.36959308627248111</v>
      </c>
      <c r="BJ23" s="60">
        <f t="shared" si="0"/>
        <v>0.25766717172119025</v>
      </c>
      <c r="BK23" s="60">
        <f t="shared" si="0"/>
        <v>9.0759948731372733E-2</v>
      </c>
      <c r="BL23" s="57">
        <f t="shared" si="1"/>
        <v>0.99999999999692146</v>
      </c>
    </row>
    <row r="24" spans="1:64" x14ac:dyDescent="0.2">
      <c r="A24" s="12">
        <v>2018</v>
      </c>
      <c r="B24" s="100">
        <f>B23+(B$26-B$23)/3</f>
        <v>0.78601480393333334</v>
      </c>
      <c r="C24" s="66">
        <f t="shared" ref="C24:I24" si="5">C23+(C$26-C$23)/3</f>
        <v>0.15075274699999999</v>
      </c>
      <c r="D24" s="66">
        <f t="shared" si="5"/>
        <v>3.7190153000000004E-2</v>
      </c>
      <c r="E24" s="66">
        <f t="shared" si="5"/>
        <v>0</v>
      </c>
      <c r="F24" s="66">
        <f t="shared" si="5"/>
        <v>1.1953133333333333E-5</v>
      </c>
      <c r="G24" s="66">
        <f t="shared" si="5"/>
        <v>9.2604910666666679E-3</v>
      </c>
      <c r="H24" s="66">
        <f t="shared" si="5"/>
        <v>0</v>
      </c>
      <c r="I24" s="66">
        <f t="shared" si="5"/>
        <v>1.6769851866666668E-2</v>
      </c>
      <c r="J24" s="66">
        <f t="shared" ref="J24:J61" si="6">1-SUM(B24:I24)</f>
        <v>0</v>
      </c>
      <c r="K24" s="145">
        <f>feedin_new_car!K24</f>
        <v>8.415525313333333E-2</v>
      </c>
      <c r="L24" s="146">
        <f>feedin_new_car!L24</f>
        <v>0.24491748299999999</v>
      </c>
      <c r="M24" s="146">
        <f>feedin_new_car!M24</f>
        <v>0.37654728659999998</v>
      </c>
      <c r="N24" s="146">
        <f>feedin_new_car!N24</f>
        <v>0.19283571946666667</v>
      </c>
      <c r="O24" s="146">
        <f>feedin_new_car!O24</f>
        <v>0.10154425780000004</v>
      </c>
      <c r="P24" s="145">
        <f>feedin_new_car!P24</f>
        <v>5.4756000000000002E-5</v>
      </c>
      <c r="Q24" s="146">
        <f>feedin_new_car!Q24</f>
        <v>1.5960466184615385E-2</v>
      </c>
      <c r="R24" s="146">
        <f>feedin_new_car!R24</f>
        <v>0.25769139507692307</v>
      </c>
      <c r="S24" s="146">
        <f>feedin_new_car!S24</f>
        <v>0.63034760947692314</v>
      </c>
      <c r="T24" s="146">
        <f>feedin_new_car!T24</f>
        <v>9.5945773261538456E-2</v>
      </c>
      <c r="U24" s="145">
        <f>feedin_new_car!U24</f>
        <v>2.8087749933333333E-2</v>
      </c>
      <c r="V24" s="146">
        <f>feedin_new_car!V24</f>
        <v>0.25123277033333336</v>
      </c>
      <c r="W24" s="146">
        <f>feedin_new_car!W24</f>
        <v>0.45815375653333329</v>
      </c>
      <c r="X24" s="146">
        <f>feedin_new_car!X24</f>
        <v>0.22117064646666665</v>
      </c>
      <c r="Y24" s="146">
        <f>feedin_new_car!Y24</f>
        <v>4.1355076666666685E-2</v>
      </c>
      <c r="Z24" s="145">
        <f>feedin_new_car!Z24</f>
        <v>5.4756000000000002E-5</v>
      </c>
      <c r="AA24" s="146">
        <f>feedin_new_car!AA24</f>
        <v>1.5960466184615385E-2</v>
      </c>
      <c r="AB24" s="146">
        <f>feedin_new_car!AB24</f>
        <v>0.25769139507692307</v>
      </c>
      <c r="AC24" s="146">
        <f>feedin_new_car!AC24</f>
        <v>0.63034760947692314</v>
      </c>
      <c r="AD24" s="146">
        <f>feedin_new_car!AD24</f>
        <v>9.5945773261538456E-2</v>
      </c>
      <c r="AE24" s="145">
        <f>feedin_new_car!AE24</f>
        <v>0</v>
      </c>
      <c r="AF24" s="146">
        <f>feedin_new_car!AF24</f>
        <v>0</v>
      </c>
      <c r="AG24" s="146">
        <f>feedin_new_car!AG24</f>
        <v>0</v>
      </c>
      <c r="AH24" s="146">
        <f>feedin_new_car!AH24</f>
        <v>0</v>
      </c>
      <c r="AI24" s="146">
        <f>feedin_new_car!AI24</f>
        <v>1</v>
      </c>
      <c r="AJ24" s="145">
        <f>feedin_new_car!AJ24</f>
        <v>0.45568356373333335</v>
      </c>
      <c r="AK24" s="146">
        <f>feedin_new_car!AK24</f>
        <v>5.7910906266666673E-2</v>
      </c>
      <c r="AL24" s="146">
        <f>feedin_new_car!AL24</f>
        <v>0.46359447006666671</v>
      </c>
      <c r="AM24" s="146">
        <f>feedin_new_car!AM24</f>
        <v>2.1274961600000003E-2</v>
      </c>
      <c r="AN24" s="146">
        <f>feedin_new_car!AN24</f>
        <v>1.5360983333333467E-3</v>
      </c>
      <c r="AO24" s="145">
        <f>feedin_new_car!AO24</f>
        <v>0.1</v>
      </c>
      <c r="AP24" s="146">
        <f>feedin_new_car!AP24</f>
        <v>0.3</v>
      </c>
      <c r="AQ24" s="146">
        <f>feedin_new_car!AQ24</f>
        <v>0.5</v>
      </c>
      <c r="AR24" s="146">
        <f>feedin_new_car!AR24</f>
        <v>0.1</v>
      </c>
      <c r="AS24" s="146">
        <f>feedin_new_car!AS24</f>
        <v>0</v>
      </c>
      <c r="AT24" s="145">
        <f>feedin_new_car!AT24</f>
        <v>0.8666666666666667</v>
      </c>
      <c r="AU24" s="146">
        <f>feedin_new_car!AU24</f>
        <v>6.6666666666666666E-2</v>
      </c>
      <c r="AV24" s="146">
        <f>feedin_new_car!AV24</f>
        <v>4.9999999999999996E-2</v>
      </c>
      <c r="AW24" s="146">
        <f>feedin_new_car!AW24</f>
        <v>1.6666666666666666E-2</v>
      </c>
      <c r="AX24" s="146">
        <f>feedin_new_car!AX24</f>
        <v>0</v>
      </c>
      <c r="AY24" s="145">
        <f>feedin_new_car!AY24</f>
        <v>0</v>
      </c>
      <c r="AZ24" s="146">
        <f>feedin_new_car!AZ24</f>
        <v>0</v>
      </c>
      <c r="BA24" s="146">
        <f>feedin_new_car!BA24</f>
        <v>0</v>
      </c>
      <c r="BB24" s="146">
        <f>feedin_new_car!BB24</f>
        <v>0.5</v>
      </c>
      <c r="BC24" s="146">
        <f>feedin_new_car!BC24</f>
        <v>0.5</v>
      </c>
      <c r="BD24" s="36">
        <f t="shared" si="2"/>
        <v>1</v>
      </c>
      <c r="BE24" s="36">
        <f t="shared" si="3"/>
        <v>8.9999999999333316</v>
      </c>
      <c r="BF24" s="40"/>
      <c r="BG24" s="60">
        <f t="shared" si="4"/>
        <v>8.5953842315375312E-2</v>
      </c>
      <c r="BH24" s="60">
        <f t="shared" si="0"/>
        <v>0.20591251022272186</v>
      </c>
      <c r="BI24" s="60">
        <f t="shared" si="0"/>
        <v>0.35698984067957723</v>
      </c>
      <c r="BJ24" s="60">
        <f t="shared" si="0"/>
        <v>0.25530024822562047</v>
      </c>
      <c r="BK24" s="60">
        <f t="shared" si="0"/>
        <v>9.5843558554225702E-2</v>
      </c>
      <c r="BL24" s="57">
        <f t="shared" si="1"/>
        <v>0.99999999999752054</v>
      </c>
    </row>
    <row r="25" spans="1:64" x14ac:dyDescent="0.2">
      <c r="A25" s="12">
        <v>2019</v>
      </c>
      <c r="B25" s="100">
        <f>B24+(B$26-B$23)/3</f>
        <v>0.76300740196666672</v>
      </c>
      <c r="C25" s="66">
        <f t="shared" ref="C25" si="7">C24+(C$26-C$23)/3</f>
        <v>0.15037637349999999</v>
      </c>
      <c r="D25" s="66">
        <f t="shared" ref="D25" si="8">D24+(D$26-D$23)/3</f>
        <v>4.3595076500000003E-2</v>
      </c>
      <c r="E25" s="66">
        <f t="shared" ref="E25" si="9">E24+(E$26-E$23)/3</f>
        <v>0</v>
      </c>
      <c r="F25" s="66">
        <f t="shared" ref="F25" si="10">F24+(F$26-F$23)/3</f>
        <v>5.9765666666666663E-6</v>
      </c>
      <c r="G25" s="66">
        <f t="shared" ref="G25" si="11">G24+(G$26-G$23)/3</f>
        <v>1.4630245533333336E-2</v>
      </c>
      <c r="H25" s="66">
        <f t="shared" ref="H25" si="12">H24+(H$26-H$23)/3</f>
        <v>0</v>
      </c>
      <c r="I25" s="66">
        <f t="shared" ref="I25" si="13">I24+(I$26-I$23)/3</f>
        <v>2.8384925933333333E-2</v>
      </c>
      <c r="J25" s="66">
        <f t="shared" si="6"/>
        <v>0</v>
      </c>
      <c r="K25" s="145">
        <f>feedin_new_car!K25</f>
        <v>8.2077626566666659E-2</v>
      </c>
      <c r="L25" s="146">
        <f>feedin_new_car!L25</f>
        <v>0.2474587415</v>
      </c>
      <c r="M25" s="146">
        <f>feedin_new_car!M25</f>
        <v>0.36327364329999995</v>
      </c>
      <c r="N25" s="146">
        <f>feedin_new_car!N25</f>
        <v>0.19641785973333334</v>
      </c>
      <c r="O25" s="146">
        <f>feedin_new_car!O25</f>
        <v>0.11077212890000007</v>
      </c>
      <c r="P25" s="145">
        <f>feedin_new_car!P25</f>
        <v>5.0192999999999999E-5</v>
      </c>
      <c r="Q25" s="146">
        <f>feedin_new_car!Q25</f>
        <v>2.2963760669230768E-2</v>
      </c>
      <c r="R25" s="146">
        <f>feedin_new_car!R25</f>
        <v>0.27371711215384614</v>
      </c>
      <c r="S25" s="146">
        <f>feedin_new_car!S25</f>
        <v>0.61115197535384624</v>
      </c>
      <c r="T25" s="146">
        <f>feedin_new_car!T25</f>
        <v>9.2116958823076911E-2</v>
      </c>
      <c r="U25" s="145">
        <f>feedin_new_car!U25</f>
        <v>3.4043874966666665E-2</v>
      </c>
      <c r="V25" s="146">
        <f>feedin_new_car!V25</f>
        <v>0.2756163851666667</v>
      </c>
      <c r="W25" s="146">
        <f>feedin_new_car!W25</f>
        <v>0.40407687826666661</v>
      </c>
      <c r="X25" s="146">
        <f>feedin_new_car!X25</f>
        <v>0.23558532323333331</v>
      </c>
      <c r="Y25" s="146">
        <f>feedin_new_car!Y25</f>
        <v>5.0677538333333369E-2</v>
      </c>
      <c r="Z25" s="145">
        <f>feedin_new_car!Z25</f>
        <v>5.0192999999999999E-5</v>
      </c>
      <c r="AA25" s="146">
        <f>feedin_new_car!AA25</f>
        <v>2.2963760669230768E-2</v>
      </c>
      <c r="AB25" s="146">
        <f>feedin_new_car!AB25</f>
        <v>0.27371711215384614</v>
      </c>
      <c r="AC25" s="146">
        <f>feedin_new_car!AC25</f>
        <v>0.61115197535384624</v>
      </c>
      <c r="AD25" s="146">
        <f>feedin_new_car!AD25</f>
        <v>9.2116958823076911E-2</v>
      </c>
      <c r="AE25" s="145">
        <f>feedin_new_car!AE25</f>
        <v>0</v>
      </c>
      <c r="AF25" s="146">
        <f>feedin_new_car!AF25</f>
        <v>0</v>
      </c>
      <c r="AG25" s="146">
        <f>feedin_new_car!AG25</f>
        <v>0</v>
      </c>
      <c r="AH25" s="146">
        <f>feedin_new_car!AH25</f>
        <v>0</v>
      </c>
      <c r="AI25" s="146">
        <f>feedin_new_car!AI25</f>
        <v>1</v>
      </c>
      <c r="AJ25" s="145">
        <f>feedin_new_car!AJ25</f>
        <v>0.45284178186666668</v>
      </c>
      <c r="AK25" s="146">
        <f>feedin_new_car!AK25</f>
        <v>7.8955453133333339E-2</v>
      </c>
      <c r="AL25" s="146">
        <f>feedin_new_car!AL25</f>
        <v>0.43179723503333339</v>
      </c>
      <c r="AM25" s="146">
        <f>feedin_new_car!AM25</f>
        <v>3.5637480800000003E-2</v>
      </c>
      <c r="AN25" s="146">
        <f>feedin_new_car!AN25</f>
        <v>7.6804916666661782E-4</v>
      </c>
      <c r="AO25" s="145">
        <f>feedin_new_car!AO25</f>
        <v>0.1</v>
      </c>
      <c r="AP25" s="146">
        <f>feedin_new_car!AP25</f>
        <v>0.3</v>
      </c>
      <c r="AQ25" s="146">
        <f>feedin_new_car!AQ25</f>
        <v>0.5</v>
      </c>
      <c r="AR25" s="146">
        <f>feedin_new_car!AR25</f>
        <v>0.1</v>
      </c>
      <c r="AS25" s="146">
        <f>feedin_new_car!AS25</f>
        <v>0</v>
      </c>
      <c r="AT25" s="145">
        <f>feedin_new_car!AT25</f>
        <v>0.76666666666666672</v>
      </c>
      <c r="AU25" s="146">
        <f>feedin_new_car!AU25</f>
        <v>0.11666666666666667</v>
      </c>
      <c r="AV25" s="146">
        <f>feedin_new_car!AV25</f>
        <v>8.7499999999999994E-2</v>
      </c>
      <c r="AW25" s="146">
        <f>feedin_new_car!AW25</f>
        <v>2.9166666666666667E-2</v>
      </c>
      <c r="AX25" s="146">
        <f>feedin_new_car!AX25</f>
        <v>0</v>
      </c>
      <c r="AY25" s="145">
        <f>feedin_new_car!AY25</f>
        <v>0</v>
      </c>
      <c r="AZ25" s="146">
        <f>feedin_new_car!AZ25</f>
        <v>0</v>
      </c>
      <c r="BA25" s="146">
        <f>feedin_new_car!BA25</f>
        <v>0</v>
      </c>
      <c r="BB25" s="146">
        <f>feedin_new_car!BB25</f>
        <v>0.5</v>
      </c>
      <c r="BC25" s="146">
        <f>feedin_new_car!BC25</f>
        <v>0.5</v>
      </c>
      <c r="BD25" s="36">
        <f t="shared" si="2"/>
        <v>1.0000000000000002</v>
      </c>
      <c r="BE25" s="36">
        <f t="shared" si="3"/>
        <v>8.9999999999666649</v>
      </c>
      <c r="BF25" s="40"/>
      <c r="BG25" s="60">
        <f t="shared" si="4"/>
        <v>9.2504492786416342E-2</v>
      </c>
      <c r="BH25" s="60">
        <f t="shared" si="0"/>
        <v>0.20874828825096961</v>
      </c>
      <c r="BI25" s="60">
        <f t="shared" si="0"/>
        <v>0.34475780847612203</v>
      </c>
      <c r="BJ25" s="60">
        <f t="shared" si="0"/>
        <v>0.25339073752204005</v>
      </c>
      <c r="BK25" s="60">
        <f t="shared" si="0"/>
        <v>0.1005986729629989</v>
      </c>
      <c r="BL25" s="57">
        <f t="shared" si="1"/>
        <v>0.99999999999854694</v>
      </c>
    </row>
    <row r="26" spans="1:64" x14ac:dyDescent="0.2">
      <c r="A26" s="51">
        <v>2020</v>
      </c>
      <c r="B26" s="101">
        <v>0.74</v>
      </c>
      <c r="C26" s="65">
        <v>0.15</v>
      </c>
      <c r="D26" s="65">
        <v>0.05</v>
      </c>
      <c r="E26" s="65">
        <v>0</v>
      </c>
      <c r="F26" s="65">
        <v>0</v>
      </c>
      <c r="G26" s="65">
        <v>0.02</v>
      </c>
      <c r="H26" s="65">
        <v>0</v>
      </c>
      <c r="I26" s="65">
        <v>0.04</v>
      </c>
      <c r="J26" s="65">
        <f t="shared" si="6"/>
        <v>0</v>
      </c>
      <c r="K26" s="72">
        <f>feedin_new_car!K26</f>
        <v>0.08</v>
      </c>
      <c r="L26" s="83">
        <f>feedin_new_car!L26</f>
        <v>0.25</v>
      </c>
      <c r="M26" s="83">
        <f>feedin_new_car!M26</f>
        <v>0.35</v>
      </c>
      <c r="N26" s="83">
        <f>feedin_new_car!N26</f>
        <v>0.2</v>
      </c>
      <c r="O26" s="83">
        <f>feedin_new_car!O26</f>
        <v>0.12000000000000011</v>
      </c>
      <c r="P26" s="72">
        <f>feedin_new_car!P26</f>
        <v>4.5629999999999995E-5</v>
      </c>
      <c r="Q26" s="83">
        <f>feedin_new_car!Q26</f>
        <v>2.996705515384615E-2</v>
      </c>
      <c r="R26" s="83">
        <f>feedin_new_car!R26</f>
        <v>0.28974282923076922</v>
      </c>
      <c r="S26" s="83">
        <f>feedin_new_car!S26</f>
        <v>0.59195634123076935</v>
      </c>
      <c r="T26" s="83">
        <f>feedin_new_car!T26</f>
        <v>8.8288144384615366E-2</v>
      </c>
      <c r="U26" s="72">
        <f>feedin_new_car!U26</f>
        <v>0.04</v>
      </c>
      <c r="V26" s="83">
        <f>feedin_new_car!V26</f>
        <v>0.3</v>
      </c>
      <c r="W26" s="83">
        <f>feedin_new_car!W26</f>
        <v>0.35</v>
      </c>
      <c r="X26" s="83">
        <f>feedin_new_car!X26</f>
        <v>0.25</v>
      </c>
      <c r="Y26" s="83">
        <f>feedin_new_car!Y26</f>
        <v>6.0000000000000053E-2</v>
      </c>
      <c r="Z26" s="72">
        <f>feedin_new_car!Z26</f>
        <v>4.5629999999999995E-5</v>
      </c>
      <c r="AA26" s="83">
        <f>feedin_new_car!AA26</f>
        <v>2.996705515384615E-2</v>
      </c>
      <c r="AB26" s="83">
        <f>feedin_new_car!AB26</f>
        <v>0.28974282923076922</v>
      </c>
      <c r="AC26" s="83">
        <f>feedin_new_car!AC26</f>
        <v>0.59195634123076935</v>
      </c>
      <c r="AD26" s="83">
        <f>feedin_new_car!AD26</f>
        <v>8.8288144384615366E-2</v>
      </c>
      <c r="AE26" s="72">
        <f>feedin_new_car!AE26</f>
        <v>0</v>
      </c>
      <c r="AF26" s="83">
        <f>feedin_new_car!AF26</f>
        <v>0</v>
      </c>
      <c r="AG26" s="83">
        <f>feedin_new_car!AG26</f>
        <v>0</v>
      </c>
      <c r="AH26" s="83">
        <f>feedin_new_car!AH26</f>
        <v>0</v>
      </c>
      <c r="AI26" s="83">
        <f>feedin_new_car!AI26</f>
        <v>1</v>
      </c>
      <c r="AJ26" s="72">
        <f>feedin_new_car!AJ26</f>
        <v>0.45</v>
      </c>
      <c r="AK26" s="83">
        <f>feedin_new_car!AK26</f>
        <v>0.1</v>
      </c>
      <c r="AL26" s="83">
        <f>feedin_new_car!AL26</f>
        <v>0.4</v>
      </c>
      <c r="AM26" s="83">
        <f>feedin_new_car!AM26</f>
        <v>0.05</v>
      </c>
      <c r="AN26" s="83">
        <f>feedin_new_car!AN26</f>
        <v>0</v>
      </c>
      <c r="AO26" s="72">
        <f>feedin_new_car!AO26</f>
        <v>0.1</v>
      </c>
      <c r="AP26" s="83">
        <f>feedin_new_car!AP26</f>
        <v>0.3</v>
      </c>
      <c r="AQ26" s="83">
        <f>feedin_new_car!AQ26</f>
        <v>0.5</v>
      </c>
      <c r="AR26" s="83">
        <f>feedin_new_car!AR26</f>
        <v>0.1</v>
      </c>
      <c r="AS26" s="83">
        <f>feedin_new_car!AS26</f>
        <v>0</v>
      </c>
      <c r="AT26" s="72">
        <f>feedin_new_car!AT26</f>
        <v>0.6</v>
      </c>
      <c r="AU26" s="83">
        <f>feedin_new_car!AU26</f>
        <v>0.2</v>
      </c>
      <c r="AV26" s="83">
        <f>feedin_new_car!AV26</f>
        <v>0.15</v>
      </c>
      <c r="AW26" s="83">
        <f>feedin_new_car!AW26</f>
        <v>0.05</v>
      </c>
      <c r="AX26" s="83">
        <f>feedin_new_car!AX26</f>
        <v>0</v>
      </c>
      <c r="AY26" s="72">
        <f>feedin_new_car!AY26</f>
        <v>0</v>
      </c>
      <c r="AZ26" s="83">
        <f>feedin_new_car!AZ26</f>
        <v>0</v>
      </c>
      <c r="BA26" s="83">
        <f>feedin_new_car!BA26</f>
        <v>0</v>
      </c>
      <c r="BB26" s="83">
        <f>feedin_new_car!BB26</f>
        <v>0.5</v>
      </c>
      <c r="BC26" s="83">
        <f>feedin_new_car!BC26</f>
        <v>0.5</v>
      </c>
      <c r="BD26" s="52">
        <f t="shared" si="2"/>
        <v>1</v>
      </c>
      <c r="BE26" s="52">
        <f t="shared" si="3"/>
        <v>9</v>
      </c>
      <c r="BF26" s="53"/>
      <c r="BG26" s="61">
        <f t="shared" si="4"/>
        <v>9.4206844499999998E-2</v>
      </c>
      <c r="BH26" s="61">
        <f t="shared" si="0"/>
        <v>0.21449505827307691</v>
      </c>
      <c r="BI26" s="61">
        <f t="shared" si="0"/>
        <v>0.3339614243846154</v>
      </c>
      <c r="BJ26" s="61">
        <f t="shared" si="0"/>
        <v>0.25229345118461538</v>
      </c>
      <c r="BK26" s="61">
        <f t="shared" si="0"/>
        <v>0.10504322165769238</v>
      </c>
      <c r="BL26" s="62">
        <f t="shared" si="1"/>
        <v>1</v>
      </c>
    </row>
    <row r="27" spans="1:64" x14ac:dyDescent="0.2">
      <c r="A27" s="12">
        <v>2021</v>
      </c>
      <c r="B27" s="182">
        <f>1-SUM(C27:J27)</f>
        <v>0.68199999999999994</v>
      </c>
      <c r="C27" s="66">
        <f t="shared" ref="C27:H30" si="14">C26+(C$31-C$26)*0.2</f>
        <v>0.13999999999999999</v>
      </c>
      <c r="D27" s="183">
        <f t="shared" si="14"/>
        <v>6.0000000000000005E-2</v>
      </c>
      <c r="E27" s="66">
        <f t="shared" si="14"/>
        <v>0</v>
      </c>
      <c r="F27" s="66">
        <f t="shared" si="14"/>
        <v>0</v>
      </c>
      <c r="G27" s="66">
        <f t="shared" si="14"/>
        <v>4.5999999999999999E-2</v>
      </c>
      <c r="H27" s="66">
        <f t="shared" si="14"/>
        <v>0</v>
      </c>
      <c r="I27" s="66">
        <f t="shared" ref="I27" si="15">I26+(I$31-I$26)*0.2</f>
        <v>7.2000000000000008E-2</v>
      </c>
      <c r="J27" s="183">
        <v>0</v>
      </c>
      <c r="K27" s="145">
        <f>feedin_new_car!K27</f>
        <v>0.08</v>
      </c>
      <c r="L27" s="146">
        <f>feedin_new_car!L27</f>
        <v>0.24</v>
      </c>
      <c r="M27" s="146">
        <f>feedin_new_car!M27</f>
        <v>0.33999999999999997</v>
      </c>
      <c r="N27" s="146">
        <f>feedin_new_car!N27</f>
        <v>0.21000000000000002</v>
      </c>
      <c r="O27" s="146">
        <f>feedin_new_car!O27</f>
        <v>0.13000000000000012</v>
      </c>
      <c r="P27" s="145">
        <f>feedin_new_car!P27</f>
        <v>4.1066999999999992E-5</v>
      </c>
      <c r="Q27" s="146">
        <f>feedin_new_car!Q27</f>
        <v>3.6970349638461533E-2</v>
      </c>
      <c r="R27" s="146">
        <f>feedin_new_car!R27</f>
        <v>0.30576854630769229</v>
      </c>
      <c r="S27" s="146">
        <f>feedin_new_car!S27</f>
        <v>0.57276070710769245</v>
      </c>
      <c r="T27" s="146">
        <f>feedin_new_car!T27</f>
        <v>8.4459329946153822E-2</v>
      </c>
      <c r="U27" s="145">
        <f>feedin_new_car!U27</f>
        <v>0.04</v>
      </c>
      <c r="V27" s="146">
        <f>feedin_new_car!V27</f>
        <v>0.3</v>
      </c>
      <c r="W27" s="146">
        <f>feedin_new_car!W27</f>
        <v>0.35</v>
      </c>
      <c r="X27" s="146">
        <f>feedin_new_car!X27</f>
        <v>0.26</v>
      </c>
      <c r="Y27" s="146">
        <f>feedin_new_car!Y27</f>
        <v>5.0000000000000044E-2</v>
      </c>
      <c r="Z27" s="145">
        <f>feedin_new_car!Z27</f>
        <v>4.1066999999999992E-5</v>
      </c>
      <c r="AA27" s="146">
        <f>feedin_new_car!AA27</f>
        <v>3.6970349638461533E-2</v>
      </c>
      <c r="AB27" s="146">
        <f>feedin_new_car!AB27</f>
        <v>0.30576854630769229</v>
      </c>
      <c r="AC27" s="146">
        <f>feedin_new_car!AC27</f>
        <v>0.57276070710769245</v>
      </c>
      <c r="AD27" s="146">
        <f>feedin_new_car!AD27</f>
        <v>8.4459329946153822E-2</v>
      </c>
      <c r="AE27" s="145">
        <f>feedin_new_car!AE27</f>
        <v>0</v>
      </c>
      <c r="AF27" s="146">
        <f>feedin_new_car!AF27</f>
        <v>0</v>
      </c>
      <c r="AG27" s="146">
        <f>feedin_new_car!AG27</f>
        <v>0</v>
      </c>
      <c r="AH27" s="146">
        <f>feedin_new_car!AH27</f>
        <v>0</v>
      </c>
      <c r="AI27" s="146">
        <f>feedin_new_car!AI27</f>
        <v>1</v>
      </c>
      <c r="AJ27" s="145">
        <f>feedin_new_car!AJ27</f>
        <v>0.44</v>
      </c>
      <c r="AK27" s="146">
        <f>feedin_new_car!AK27</f>
        <v>0.12000000000000001</v>
      </c>
      <c r="AL27" s="146">
        <f>feedin_new_car!AL27</f>
        <v>0.39</v>
      </c>
      <c r="AM27" s="146">
        <f>feedin_new_car!AM27</f>
        <v>0.05</v>
      </c>
      <c r="AN27" s="146">
        <f>feedin_new_car!AN27</f>
        <v>0</v>
      </c>
      <c r="AO27" s="145">
        <f>feedin_new_car!AO27</f>
        <v>0.11</v>
      </c>
      <c r="AP27" s="146">
        <f>feedin_new_car!AP27</f>
        <v>0.3</v>
      </c>
      <c r="AQ27" s="146">
        <f>feedin_new_car!AQ27</f>
        <v>0.5</v>
      </c>
      <c r="AR27" s="146">
        <f>feedin_new_car!AR27</f>
        <v>9.0000000000000011E-2</v>
      </c>
      <c r="AS27" s="146">
        <f>feedin_new_car!AS27</f>
        <v>0</v>
      </c>
      <c r="AT27" s="145">
        <f>feedin_new_car!AT27</f>
        <v>0.52</v>
      </c>
      <c r="AU27" s="146">
        <f>feedin_new_car!AU27</f>
        <v>0.22</v>
      </c>
      <c r="AV27" s="146">
        <f>feedin_new_car!AV27</f>
        <v>0.2</v>
      </c>
      <c r="AW27" s="146">
        <f>feedin_new_car!AW27</f>
        <v>6.0000000000000005E-2</v>
      </c>
      <c r="AX27" s="146">
        <f>feedin_new_car!AX27</f>
        <v>0</v>
      </c>
      <c r="AY27" s="145">
        <f>feedin_new_car!AY27</f>
        <v>0</v>
      </c>
      <c r="AZ27" s="146">
        <f>feedin_new_car!AZ27</f>
        <v>0</v>
      </c>
      <c r="BA27" s="146">
        <f>feedin_new_car!BA27</f>
        <v>0</v>
      </c>
      <c r="BB27" s="146">
        <f>feedin_new_car!BB27</f>
        <v>0.5</v>
      </c>
      <c r="BC27" s="146">
        <f>feedin_new_car!BC27</f>
        <v>0.5</v>
      </c>
      <c r="BD27" s="36">
        <f t="shared" si="2"/>
        <v>1</v>
      </c>
      <c r="BE27" s="36">
        <f t="shared" si="3"/>
        <v>9.0000000000000018</v>
      </c>
      <c r="BF27" s="40"/>
      <c r="BG27" s="60">
        <f t="shared" si="4"/>
        <v>0.11464574937999999</v>
      </c>
      <c r="BH27" s="60">
        <f t="shared" si="0"/>
        <v>0.20821584894938461</v>
      </c>
      <c r="BI27" s="60">
        <f t="shared" si="0"/>
        <v>0.32802759648307689</v>
      </c>
      <c r="BJ27" s="60">
        <f t="shared" si="0"/>
        <v>0.24562649899507694</v>
      </c>
      <c r="BK27" s="60">
        <f t="shared" si="0"/>
        <v>0.10348430619246161</v>
      </c>
      <c r="BL27" s="57">
        <f t="shared" si="1"/>
        <v>1</v>
      </c>
    </row>
    <row r="28" spans="1:64" x14ac:dyDescent="0.2">
      <c r="A28" s="12">
        <v>2022</v>
      </c>
      <c r="B28" s="182">
        <f t="shared" ref="B28:B36" si="16">1-SUM(C28:J28)</f>
        <v>0.624</v>
      </c>
      <c r="C28" s="66">
        <f t="shared" si="14"/>
        <v>0.12999999999999998</v>
      </c>
      <c r="D28" s="183">
        <f t="shared" si="14"/>
        <v>7.0000000000000007E-2</v>
      </c>
      <c r="E28" s="66">
        <f t="shared" si="14"/>
        <v>0</v>
      </c>
      <c r="F28" s="66">
        <f t="shared" si="14"/>
        <v>0</v>
      </c>
      <c r="G28" s="66">
        <f t="shared" si="14"/>
        <v>7.2000000000000008E-2</v>
      </c>
      <c r="H28" s="66">
        <f t="shared" si="14"/>
        <v>0</v>
      </c>
      <c r="I28" s="66">
        <f t="shared" ref="I28" si="17">I27+(I$31-I$26)*0.2</f>
        <v>0.10400000000000001</v>
      </c>
      <c r="J28" s="183">
        <v>0</v>
      </c>
      <c r="K28" s="145">
        <f>feedin_new_car!K28</f>
        <v>0.08</v>
      </c>
      <c r="L28" s="146">
        <f>feedin_new_car!L28</f>
        <v>0.22999999999999998</v>
      </c>
      <c r="M28" s="146">
        <f>feedin_new_car!M28</f>
        <v>0.32999999999999996</v>
      </c>
      <c r="N28" s="146">
        <f>feedin_new_car!N28</f>
        <v>0.22000000000000003</v>
      </c>
      <c r="O28" s="146">
        <f>feedin_new_car!O28</f>
        <v>0.14000000000000012</v>
      </c>
      <c r="P28" s="145">
        <f>feedin_new_car!P28</f>
        <v>3.6503999999999988E-5</v>
      </c>
      <c r="Q28" s="146">
        <f>feedin_new_car!Q28</f>
        <v>4.3973644123076916E-2</v>
      </c>
      <c r="R28" s="146">
        <f>feedin_new_car!R28</f>
        <v>0.32179426338461536</v>
      </c>
      <c r="S28" s="146">
        <f>feedin_new_car!S28</f>
        <v>0.55356507298461555</v>
      </c>
      <c r="T28" s="146">
        <f>feedin_new_car!T28</f>
        <v>8.0630515507692277E-2</v>
      </c>
      <c r="U28" s="145">
        <f>feedin_new_car!U28</f>
        <v>0.04</v>
      </c>
      <c r="V28" s="146">
        <f>feedin_new_car!V28</f>
        <v>0.3</v>
      </c>
      <c r="W28" s="146">
        <f>feedin_new_car!W28</f>
        <v>0.35</v>
      </c>
      <c r="X28" s="146">
        <f>feedin_new_car!X28</f>
        <v>0.27</v>
      </c>
      <c r="Y28" s="146">
        <f>feedin_new_car!Y28</f>
        <v>4.0000000000000036E-2</v>
      </c>
      <c r="Z28" s="145">
        <f>feedin_new_car!Z28</f>
        <v>3.6503999999999988E-5</v>
      </c>
      <c r="AA28" s="146">
        <f>feedin_new_car!AA28</f>
        <v>4.3973644123076916E-2</v>
      </c>
      <c r="AB28" s="146">
        <f>feedin_new_car!AB28</f>
        <v>0.32179426338461536</v>
      </c>
      <c r="AC28" s="146">
        <f>feedin_new_car!AC28</f>
        <v>0.55356507298461555</v>
      </c>
      <c r="AD28" s="146">
        <f>feedin_new_car!AD28</f>
        <v>8.0630515507692277E-2</v>
      </c>
      <c r="AE28" s="145">
        <f>feedin_new_car!AE28</f>
        <v>0</v>
      </c>
      <c r="AF28" s="146">
        <f>feedin_new_car!AF28</f>
        <v>0</v>
      </c>
      <c r="AG28" s="146">
        <f>feedin_new_car!AG28</f>
        <v>0</v>
      </c>
      <c r="AH28" s="146">
        <f>feedin_new_car!AH28</f>
        <v>0</v>
      </c>
      <c r="AI28" s="146">
        <f>feedin_new_car!AI28</f>
        <v>1</v>
      </c>
      <c r="AJ28" s="145">
        <f>feedin_new_car!AJ28</f>
        <v>0.43</v>
      </c>
      <c r="AK28" s="146">
        <f>feedin_new_car!AK28</f>
        <v>0.14000000000000001</v>
      </c>
      <c r="AL28" s="146">
        <f>feedin_new_car!AL28</f>
        <v>0.38</v>
      </c>
      <c r="AM28" s="146">
        <f>feedin_new_car!AM28</f>
        <v>0.05</v>
      </c>
      <c r="AN28" s="146">
        <f>feedin_new_car!AN28</f>
        <v>0</v>
      </c>
      <c r="AO28" s="145">
        <f>feedin_new_car!AO28</f>
        <v>0.12</v>
      </c>
      <c r="AP28" s="146">
        <f>feedin_new_car!AP28</f>
        <v>0.3</v>
      </c>
      <c r="AQ28" s="146">
        <f>feedin_new_car!AQ28</f>
        <v>0.5</v>
      </c>
      <c r="AR28" s="146">
        <f>feedin_new_car!AR28</f>
        <v>8.0000000000000016E-2</v>
      </c>
      <c r="AS28" s="146">
        <f>feedin_new_car!AS28</f>
        <v>0</v>
      </c>
      <c r="AT28" s="145">
        <f>feedin_new_car!AT28</f>
        <v>0.44000000000000006</v>
      </c>
      <c r="AU28" s="146">
        <f>feedin_new_car!AU28</f>
        <v>0.24</v>
      </c>
      <c r="AV28" s="146">
        <f>feedin_new_car!AV28</f>
        <v>0.25</v>
      </c>
      <c r="AW28" s="146">
        <f>feedin_new_car!AW28</f>
        <v>7.0000000000000007E-2</v>
      </c>
      <c r="AX28" s="146">
        <f>feedin_new_car!AX28</f>
        <v>0</v>
      </c>
      <c r="AY28" s="145">
        <f>feedin_new_car!AY28</f>
        <v>0</v>
      </c>
      <c r="AZ28" s="146">
        <f>feedin_new_car!AZ28</f>
        <v>0</v>
      </c>
      <c r="BA28" s="146">
        <f>feedin_new_car!BA28</f>
        <v>0</v>
      </c>
      <c r="BB28" s="146">
        <f>feedin_new_car!BB28</f>
        <v>0.5</v>
      </c>
      <c r="BC28" s="146">
        <f>feedin_new_car!BC28</f>
        <v>0.5</v>
      </c>
      <c r="BD28" s="36">
        <f t="shared" si="2"/>
        <v>1.0000000000000002</v>
      </c>
      <c r="BE28" s="36">
        <f t="shared" si="3"/>
        <v>9</v>
      </c>
      <c r="BF28" s="40"/>
      <c r="BG28" s="60">
        <f t="shared" si="4"/>
        <v>0.12944474552000002</v>
      </c>
      <c r="BH28" s="60">
        <f t="shared" si="0"/>
        <v>0.20527657373599997</v>
      </c>
      <c r="BI28" s="60">
        <f t="shared" si="0"/>
        <v>0.32561325423999998</v>
      </c>
      <c r="BJ28" s="60">
        <f t="shared" si="0"/>
        <v>0.23902345948800002</v>
      </c>
      <c r="BK28" s="60">
        <f t="shared" si="0"/>
        <v>0.10064196701600006</v>
      </c>
      <c r="BL28" s="57">
        <f t="shared" si="1"/>
        <v>1.0000000000000002</v>
      </c>
    </row>
    <row r="29" spans="1:64" x14ac:dyDescent="0.2">
      <c r="A29" s="12">
        <v>2023</v>
      </c>
      <c r="B29" s="182">
        <f t="shared" si="16"/>
        <v>0.56599999999999995</v>
      </c>
      <c r="C29" s="66">
        <f t="shared" si="14"/>
        <v>0.11999999999999998</v>
      </c>
      <c r="D29" s="183">
        <f t="shared" si="14"/>
        <v>8.0000000000000016E-2</v>
      </c>
      <c r="E29" s="66">
        <f t="shared" si="14"/>
        <v>0</v>
      </c>
      <c r="F29" s="66">
        <f t="shared" si="14"/>
        <v>0</v>
      </c>
      <c r="G29" s="66">
        <f t="shared" si="14"/>
        <v>9.8000000000000004E-2</v>
      </c>
      <c r="H29" s="66">
        <f t="shared" si="14"/>
        <v>0</v>
      </c>
      <c r="I29" s="66">
        <f t="shared" ref="I29" si="18">I28+(I$31-I$26)*0.2</f>
        <v>0.13600000000000001</v>
      </c>
      <c r="J29" s="183">
        <v>0</v>
      </c>
      <c r="K29" s="145">
        <f>feedin_new_car!K29</f>
        <v>0.08</v>
      </c>
      <c r="L29" s="146">
        <f>feedin_new_car!L29</f>
        <v>0.21999999999999997</v>
      </c>
      <c r="M29" s="146">
        <f>feedin_new_car!M29</f>
        <v>0.31999999999999995</v>
      </c>
      <c r="N29" s="146">
        <f>feedin_new_car!N29</f>
        <v>0.23000000000000004</v>
      </c>
      <c r="O29" s="146">
        <f>feedin_new_car!O29</f>
        <v>0.15000000000000013</v>
      </c>
      <c r="P29" s="145">
        <f>feedin_new_car!P29</f>
        <v>3.1940999999999984E-5</v>
      </c>
      <c r="Q29" s="146">
        <f>feedin_new_car!Q29</f>
        <v>5.0976938607692299E-2</v>
      </c>
      <c r="R29" s="146">
        <f>feedin_new_car!R29</f>
        <v>0.33781998046153844</v>
      </c>
      <c r="S29" s="146">
        <f>feedin_new_car!S29</f>
        <v>0.53436943886153865</v>
      </c>
      <c r="T29" s="146">
        <f>feedin_new_car!T29</f>
        <v>7.6801701069230732E-2</v>
      </c>
      <c r="U29" s="145">
        <f>feedin_new_car!U29</f>
        <v>0.04</v>
      </c>
      <c r="V29" s="146">
        <f>feedin_new_car!V29</f>
        <v>0.3</v>
      </c>
      <c r="W29" s="146">
        <f>feedin_new_car!W29</f>
        <v>0.35</v>
      </c>
      <c r="X29" s="146">
        <f>feedin_new_car!X29</f>
        <v>0.28000000000000003</v>
      </c>
      <c r="Y29" s="146">
        <f>feedin_new_car!Y29</f>
        <v>3.0000000000000027E-2</v>
      </c>
      <c r="Z29" s="145">
        <f>feedin_new_car!Z29</f>
        <v>3.1940999999999984E-5</v>
      </c>
      <c r="AA29" s="146">
        <f>feedin_new_car!AA29</f>
        <v>5.0976938607692299E-2</v>
      </c>
      <c r="AB29" s="146">
        <f>feedin_new_car!AB29</f>
        <v>0.33781998046153844</v>
      </c>
      <c r="AC29" s="146">
        <f>feedin_new_car!AC29</f>
        <v>0.53436943886153865</v>
      </c>
      <c r="AD29" s="146">
        <f>feedin_new_car!AD29</f>
        <v>7.6801701069230732E-2</v>
      </c>
      <c r="AE29" s="145">
        <f>feedin_new_car!AE29</f>
        <v>0</v>
      </c>
      <c r="AF29" s="146">
        <f>feedin_new_car!AF29</f>
        <v>0</v>
      </c>
      <c r="AG29" s="146">
        <f>feedin_new_car!AG29</f>
        <v>0</v>
      </c>
      <c r="AH29" s="146">
        <f>feedin_new_car!AH29</f>
        <v>0</v>
      </c>
      <c r="AI29" s="146">
        <f>feedin_new_car!AI29</f>
        <v>1</v>
      </c>
      <c r="AJ29" s="145">
        <f>feedin_new_car!AJ29</f>
        <v>0.42</v>
      </c>
      <c r="AK29" s="146">
        <f>feedin_new_car!AK29</f>
        <v>0.16</v>
      </c>
      <c r="AL29" s="146">
        <f>feedin_new_car!AL29</f>
        <v>0.37</v>
      </c>
      <c r="AM29" s="146">
        <f>feedin_new_car!AM29</f>
        <v>0.05</v>
      </c>
      <c r="AN29" s="146">
        <f>feedin_new_car!AN29</f>
        <v>0</v>
      </c>
      <c r="AO29" s="145">
        <f>feedin_new_car!AO29</f>
        <v>0.13</v>
      </c>
      <c r="AP29" s="146">
        <f>feedin_new_car!AP29</f>
        <v>0.3</v>
      </c>
      <c r="AQ29" s="146">
        <f>feedin_new_car!AQ29</f>
        <v>0.5</v>
      </c>
      <c r="AR29" s="146">
        <f>feedin_new_car!AR29</f>
        <v>7.0000000000000021E-2</v>
      </c>
      <c r="AS29" s="146">
        <f>feedin_new_car!AS29</f>
        <v>0</v>
      </c>
      <c r="AT29" s="145">
        <f>feedin_new_car!AT29</f>
        <v>0.3600000000000001</v>
      </c>
      <c r="AU29" s="146">
        <f>feedin_new_car!AU29</f>
        <v>0.26</v>
      </c>
      <c r="AV29" s="146">
        <f>feedin_new_car!AV29</f>
        <v>0.3</v>
      </c>
      <c r="AW29" s="146">
        <f>feedin_new_car!AW29</f>
        <v>0.08</v>
      </c>
      <c r="AX29" s="146">
        <f>feedin_new_car!AX29</f>
        <v>0</v>
      </c>
      <c r="AY29" s="145">
        <f>feedin_new_car!AY29</f>
        <v>0</v>
      </c>
      <c r="AZ29" s="146">
        <f>feedin_new_car!AZ29</f>
        <v>0</v>
      </c>
      <c r="BA29" s="146">
        <f>feedin_new_car!BA29</f>
        <v>0</v>
      </c>
      <c r="BB29" s="146">
        <f>feedin_new_car!BB29</f>
        <v>0.5</v>
      </c>
      <c r="BC29" s="146">
        <f>feedin_new_car!BC29</f>
        <v>0.5</v>
      </c>
      <c r="BD29" s="36">
        <f t="shared" si="2"/>
        <v>1</v>
      </c>
      <c r="BE29" s="36">
        <f t="shared" si="3"/>
        <v>9</v>
      </c>
      <c r="BF29" s="40"/>
      <c r="BG29" s="60">
        <f t="shared" si="4"/>
        <v>0.13860383292</v>
      </c>
      <c r="BH29" s="60">
        <f t="shared" si="0"/>
        <v>0.20567723263292303</v>
      </c>
      <c r="BI29" s="60">
        <f t="shared" si="0"/>
        <v>0.32671839765538457</v>
      </c>
      <c r="BJ29" s="60">
        <f t="shared" si="0"/>
        <v>0.23248433266338464</v>
      </c>
      <c r="BK29" s="60">
        <f t="shared" si="0"/>
        <v>9.6516204128307762E-2</v>
      </c>
      <c r="BL29" s="57">
        <f t="shared" si="1"/>
        <v>1</v>
      </c>
    </row>
    <row r="30" spans="1:64" x14ac:dyDescent="0.2">
      <c r="A30" s="12">
        <v>2024</v>
      </c>
      <c r="B30" s="182">
        <f t="shared" si="16"/>
        <v>0.50800000000000001</v>
      </c>
      <c r="C30" s="66">
        <f t="shared" si="14"/>
        <v>0.10999999999999999</v>
      </c>
      <c r="D30" s="183">
        <f t="shared" si="14"/>
        <v>9.0000000000000024E-2</v>
      </c>
      <c r="E30" s="66">
        <f t="shared" si="14"/>
        <v>0</v>
      </c>
      <c r="F30" s="66">
        <f t="shared" si="14"/>
        <v>0</v>
      </c>
      <c r="G30" s="66">
        <f t="shared" si="14"/>
        <v>0.124</v>
      </c>
      <c r="H30" s="66">
        <f t="shared" si="14"/>
        <v>0</v>
      </c>
      <c r="I30" s="66">
        <f t="shared" ref="I30" si="19">I29+(I$31-I$26)*0.2</f>
        <v>0.16800000000000001</v>
      </c>
      <c r="J30" s="183">
        <v>0</v>
      </c>
      <c r="K30" s="145">
        <f>feedin_new_car!K30</f>
        <v>0.08</v>
      </c>
      <c r="L30" s="146">
        <f>feedin_new_car!L30</f>
        <v>0.20999999999999996</v>
      </c>
      <c r="M30" s="146">
        <f>feedin_new_car!M30</f>
        <v>0.30999999999999994</v>
      </c>
      <c r="N30" s="146">
        <f>feedin_new_car!N30</f>
        <v>0.24000000000000005</v>
      </c>
      <c r="O30" s="146">
        <f>feedin_new_car!O30</f>
        <v>0.16000000000000014</v>
      </c>
      <c r="P30" s="145">
        <f>feedin_new_car!P30</f>
        <v>2.7377999999999984E-5</v>
      </c>
      <c r="Q30" s="146">
        <f>feedin_new_car!Q30</f>
        <v>5.7980233092307681E-2</v>
      </c>
      <c r="R30" s="146">
        <f>feedin_new_car!R30</f>
        <v>0.35384569753846151</v>
      </c>
      <c r="S30" s="146">
        <f>feedin_new_car!S30</f>
        <v>0.51517380473846175</v>
      </c>
      <c r="T30" s="146">
        <f>feedin_new_car!T30</f>
        <v>7.2972886630769188E-2</v>
      </c>
      <c r="U30" s="145">
        <f>feedin_new_car!U30</f>
        <v>0.04</v>
      </c>
      <c r="V30" s="146">
        <f>feedin_new_car!V30</f>
        <v>0.3</v>
      </c>
      <c r="W30" s="146">
        <f>feedin_new_car!W30</f>
        <v>0.35</v>
      </c>
      <c r="X30" s="146">
        <f>feedin_new_car!X30</f>
        <v>0.29000000000000004</v>
      </c>
      <c r="Y30" s="146">
        <f>feedin_new_car!Y30</f>
        <v>2.0000000000000018E-2</v>
      </c>
      <c r="Z30" s="145">
        <f>feedin_new_car!Z30</f>
        <v>2.7377999999999984E-5</v>
      </c>
      <c r="AA30" s="146">
        <f>feedin_new_car!AA30</f>
        <v>5.7980233092307681E-2</v>
      </c>
      <c r="AB30" s="146">
        <f>feedin_new_car!AB30</f>
        <v>0.35384569753846151</v>
      </c>
      <c r="AC30" s="146">
        <f>feedin_new_car!AC30</f>
        <v>0.51517380473846175</v>
      </c>
      <c r="AD30" s="146">
        <f>feedin_new_car!AD30</f>
        <v>7.2972886630769188E-2</v>
      </c>
      <c r="AE30" s="145">
        <f>feedin_new_car!AE30</f>
        <v>0</v>
      </c>
      <c r="AF30" s="146">
        <f>feedin_new_car!AF30</f>
        <v>0</v>
      </c>
      <c r="AG30" s="146">
        <f>feedin_new_car!AG30</f>
        <v>0</v>
      </c>
      <c r="AH30" s="146">
        <f>feedin_new_car!AH30</f>
        <v>0</v>
      </c>
      <c r="AI30" s="146">
        <f>feedin_new_car!AI30</f>
        <v>1</v>
      </c>
      <c r="AJ30" s="145">
        <f>feedin_new_car!AJ30</f>
        <v>0.41</v>
      </c>
      <c r="AK30" s="146">
        <f>feedin_new_car!AK30</f>
        <v>0.18</v>
      </c>
      <c r="AL30" s="146">
        <f>feedin_new_car!AL30</f>
        <v>0.36</v>
      </c>
      <c r="AM30" s="146">
        <f>feedin_new_car!AM30</f>
        <v>0.05</v>
      </c>
      <c r="AN30" s="146">
        <f>feedin_new_car!AN30</f>
        <v>0</v>
      </c>
      <c r="AO30" s="145">
        <f>feedin_new_car!AO30</f>
        <v>0.14000000000000001</v>
      </c>
      <c r="AP30" s="146">
        <f>feedin_new_car!AP30</f>
        <v>0.3</v>
      </c>
      <c r="AQ30" s="146">
        <f>feedin_new_car!AQ30</f>
        <v>0.5</v>
      </c>
      <c r="AR30" s="146">
        <f>feedin_new_car!AR30</f>
        <v>6.0000000000000019E-2</v>
      </c>
      <c r="AS30" s="146">
        <f>feedin_new_car!AS30</f>
        <v>0</v>
      </c>
      <c r="AT30" s="145">
        <f>feedin_new_car!AT30</f>
        <v>0.28000000000000014</v>
      </c>
      <c r="AU30" s="146">
        <f>feedin_new_car!AU30</f>
        <v>0.28000000000000003</v>
      </c>
      <c r="AV30" s="146">
        <f>feedin_new_car!AV30</f>
        <v>0.35</v>
      </c>
      <c r="AW30" s="146">
        <f>feedin_new_car!AW30</f>
        <v>0.09</v>
      </c>
      <c r="AX30" s="146">
        <f>feedin_new_car!AX30</f>
        <v>0</v>
      </c>
      <c r="AY30" s="145">
        <f>feedin_new_car!AY30</f>
        <v>0</v>
      </c>
      <c r="AZ30" s="146">
        <f>feedin_new_car!AZ30</f>
        <v>0</v>
      </c>
      <c r="BA30" s="146">
        <f>feedin_new_car!BA30</f>
        <v>0</v>
      </c>
      <c r="BB30" s="146">
        <f>feedin_new_car!BB30</f>
        <v>0.5</v>
      </c>
      <c r="BC30" s="146">
        <f>feedin_new_car!BC30</f>
        <v>0.5</v>
      </c>
      <c r="BD30" s="36">
        <f t="shared" si="2"/>
        <v>1</v>
      </c>
      <c r="BE30" s="36">
        <f t="shared" si="3"/>
        <v>9</v>
      </c>
      <c r="BF30" s="40"/>
      <c r="BG30" s="60">
        <f t="shared" si="4"/>
        <v>0.14212301158000001</v>
      </c>
      <c r="BH30" s="60">
        <f t="shared" si="0"/>
        <v>0.20941782564015385</v>
      </c>
      <c r="BI30" s="60">
        <f t="shared" si="0"/>
        <v>0.33134302672923077</v>
      </c>
      <c r="BJ30" s="60">
        <f t="shared" si="0"/>
        <v>0.22600911852123085</v>
      </c>
      <c r="BK30" s="60">
        <f t="shared" si="0"/>
        <v>9.1107017529384687E-2</v>
      </c>
      <c r="BL30" s="57">
        <f t="shared" si="1"/>
        <v>1.0000000000000002</v>
      </c>
    </row>
    <row r="31" spans="1:64" x14ac:dyDescent="0.2">
      <c r="A31" s="51">
        <v>2025</v>
      </c>
      <c r="B31" s="101">
        <f t="shared" si="16"/>
        <v>0.44999999999999996</v>
      </c>
      <c r="C31" s="65">
        <v>0.1</v>
      </c>
      <c r="D31" s="184">
        <v>0.1</v>
      </c>
      <c r="E31" s="65">
        <v>0</v>
      </c>
      <c r="F31" s="65">
        <v>0</v>
      </c>
      <c r="G31" s="65">
        <v>0.15</v>
      </c>
      <c r="H31" s="65">
        <v>0</v>
      </c>
      <c r="I31" s="65">
        <v>0.2</v>
      </c>
      <c r="J31" s="183">
        <v>0</v>
      </c>
      <c r="K31" s="72">
        <f>feedin_new_car!K31</f>
        <v>0.08</v>
      </c>
      <c r="L31" s="83">
        <f>feedin_new_car!L31</f>
        <v>0.2</v>
      </c>
      <c r="M31" s="83">
        <f>feedin_new_car!M31</f>
        <v>0.3</v>
      </c>
      <c r="N31" s="83">
        <f>feedin_new_car!N31</f>
        <v>0.25</v>
      </c>
      <c r="O31" s="83">
        <f>feedin_new_car!O31</f>
        <v>0.16999999999999993</v>
      </c>
      <c r="P31" s="72">
        <f>feedin_new_car!P31</f>
        <v>2.2814999999999984E-5</v>
      </c>
      <c r="Q31" s="83">
        <f>feedin_new_car!Q31</f>
        <v>6.4983527576923064E-2</v>
      </c>
      <c r="R31" s="83">
        <f>feedin_new_car!R31</f>
        <v>0.36987141461538459</v>
      </c>
      <c r="S31" s="83">
        <f>feedin_new_car!S31</f>
        <v>0.49597817061538485</v>
      </c>
      <c r="T31" s="83">
        <f>feedin_new_car!T31</f>
        <v>6.9144072192307643E-2</v>
      </c>
      <c r="U31" s="72">
        <f>feedin_new_car!U31</f>
        <v>0.04</v>
      </c>
      <c r="V31" s="83">
        <f>feedin_new_car!V31</f>
        <v>0.3</v>
      </c>
      <c r="W31" s="83">
        <f>feedin_new_car!W31</f>
        <v>0.35</v>
      </c>
      <c r="X31" s="83">
        <f>feedin_new_car!X31</f>
        <v>0.3</v>
      </c>
      <c r="Y31" s="83">
        <f>feedin_new_car!Y31</f>
        <v>1.0000000000000009E-2</v>
      </c>
      <c r="Z31" s="72">
        <f>feedin_new_car!Z31</f>
        <v>2.2814999999999984E-5</v>
      </c>
      <c r="AA31" s="83">
        <f>feedin_new_car!AA31</f>
        <v>6.4983527576923064E-2</v>
      </c>
      <c r="AB31" s="83">
        <f>feedin_new_car!AB31</f>
        <v>0.36987141461538459</v>
      </c>
      <c r="AC31" s="83">
        <f>feedin_new_car!AC31</f>
        <v>0.49597817061538485</v>
      </c>
      <c r="AD31" s="83">
        <f>feedin_new_car!AD31</f>
        <v>6.9144072192307643E-2</v>
      </c>
      <c r="AE31" s="72">
        <f>feedin_new_car!AE31</f>
        <v>0</v>
      </c>
      <c r="AF31" s="83">
        <f>feedin_new_car!AF31</f>
        <v>0</v>
      </c>
      <c r="AG31" s="83">
        <f>feedin_new_car!AG31</f>
        <v>0</v>
      </c>
      <c r="AH31" s="83">
        <f>feedin_new_car!AH31</f>
        <v>0</v>
      </c>
      <c r="AI31" s="83">
        <f>feedin_new_car!AI31</f>
        <v>1</v>
      </c>
      <c r="AJ31" s="72">
        <f>feedin_new_car!AJ31</f>
        <v>0.4</v>
      </c>
      <c r="AK31" s="83">
        <f>feedin_new_car!AK31</f>
        <v>0.2</v>
      </c>
      <c r="AL31" s="83">
        <f>feedin_new_car!AL31</f>
        <v>0.35</v>
      </c>
      <c r="AM31" s="83">
        <f>feedin_new_car!AM31</f>
        <v>0.05</v>
      </c>
      <c r="AN31" s="83">
        <f>feedin_new_car!AN31</f>
        <v>0</v>
      </c>
      <c r="AO31" s="72">
        <f>feedin_new_car!AO31</f>
        <v>0.15</v>
      </c>
      <c r="AP31" s="83">
        <f>feedin_new_car!AP31</f>
        <v>0.3</v>
      </c>
      <c r="AQ31" s="83">
        <f>feedin_new_car!AQ31</f>
        <v>0.5</v>
      </c>
      <c r="AR31" s="83">
        <f>feedin_new_car!AR31</f>
        <v>0.05</v>
      </c>
      <c r="AS31" s="83">
        <f>feedin_new_car!AS31</f>
        <v>0</v>
      </c>
      <c r="AT31" s="72">
        <f>feedin_new_car!AT31</f>
        <v>0.2</v>
      </c>
      <c r="AU31" s="83">
        <f>feedin_new_car!AU31</f>
        <v>0.3</v>
      </c>
      <c r="AV31" s="83">
        <f>feedin_new_car!AV31</f>
        <v>0.4</v>
      </c>
      <c r="AW31" s="83">
        <f>feedin_new_car!AW31</f>
        <v>0.1</v>
      </c>
      <c r="AX31" s="83">
        <f>feedin_new_car!AX31</f>
        <v>0</v>
      </c>
      <c r="AY31" s="72">
        <f>feedin_new_car!AY31</f>
        <v>0</v>
      </c>
      <c r="AZ31" s="83">
        <f>feedin_new_car!AZ31</f>
        <v>0</v>
      </c>
      <c r="BA31" s="83">
        <f>feedin_new_car!BA31</f>
        <v>0</v>
      </c>
      <c r="BB31" s="83">
        <f>feedin_new_car!BB31</f>
        <v>0.5</v>
      </c>
      <c r="BC31" s="83">
        <f>feedin_new_car!BC31</f>
        <v>0.5</v>
      </c>
      <c r="BD31" s="52">
        <f t="shared" si="2"/>
        <v>1</v>
      </c>
      <c r="BE31" s="52">
        <f t="shared" si="3"/>
        <v>9</v>
      </c>
      <c r="BF31" s="53"/>
      <c r="BG31" s="61">
        <f t="shared" si="4"/>
        <v>0.14000228149999999</v>
      </c>
      <c r="BH31" s="61">
        <f t="shared" si="0"/>
        <v>0.2164983527576923</v>
      </c>
      <c r="BI31" s="61">
        <f t="shared" si="0"/>
        <v>0.33948714146153847</v>
      </c>
      <c r="BJ31" s="61">
        <f t="shared" si="0"/>
        <v>0.21959781706153847</v>
      </c>
      <c r="BK31" s="61">
        <f t="shared" si="0"/>
        <v>8.4414407219230728E-2</v>
      </c>
      <c r="BL31" s="62">
        <f t="shared" si="1"/>
        <v>1</v>
      </c>
    </row>
    <row r="32" spans="1:64" x14ac:dyDescent="0.2">
      <c r="A32" s="12">
        <v>2026</v>
      </c>
      <c r="B32" s="182">
        <f t="shared" si="16"/>
        <v>0.4</v>
      </c>
      <c r="C32" s="66">
        <f t="shared" ref="C32:H35" si="20">C31+(C$36-C$31)*0.2</f>
        <v>0.09</v>
      </c>
      <c r="D32" s="183">
        <f t="shared" si="20"/>
        <v>0.11</v>
      </c>
      <c r="E32" s="66">
        <f t="shared" si="20"/>
        <v>0</v>
      </c>
      <c r="F32" s="66">
        <f t="shared" si="20"/>
        <v>0</v>
      </c>
      <c r="G32" s="66">
        <f t="shared" si="20"/>
        <v>0.16</v>
      </c>
      <c r="H32" s="66">
        <f t="shared" si="20"/>
        <v>0</v>
      </c>
      <c r="I32" s="66">
        <f t="shared" ref="I32" si="21">I31+(I$36-I$31)*0.2</f>
        <v>0.24000000000000002</v>
      </c>
      <c r="J32" s="183">
        <v>0</v>
      </c>
      <c r="K32" s="145">
        <f>feedin_new_car!K32</f>
        <v>7.3999999999999996E-2</v>
      </c>
      <c r="L32" s="146">
        <f>feedin_new_car!L32</f>
        <v>0.2</v>
      </c>
      <c r="M32" s="146">
        <f>feedin_new_car!M32</f>
        <v>0.27999999999999997</v>
      </c>
      <c r="N32" s="146">
        <f>feedin_new_car!N32</f>
        <v>0.26</v>
      </c>
      <c r="O32" s="146">
        <f>feedin_new_car!O32</f>
        <v>0.18599999999999994</v>
      </c>
      <c r="P32" s="145">
        <f>feedin_new_car!P32</f>
        <v>1.8251999999999984E-5</v>
      </c>
      <c r="Q32" s="146">
        <f>feedin_new_car!Q32</f>
        <v>7.1986822061538447E-2</v>
      </c>
      <c r="R32" s="146">
        <f>feedin_new_car!R32</f>
        <v>0.38589713169230766</v>
      </c>
      <c r="S32" s="146">
        <f>feedin_new_car!S32</f>
        <v>0.47678253649230795</v>
      </c>
      <c r="T32" s="146">
        <f>feedin_new_car!T32</f>
        <v>6.5315257753846098E-2</v>
      </c>
      <c r="U32" s="145">
        <f>feedin_new_car!U32</f>
        <v>3.7999999999999999E-2</v>
      </c>
      <c r="V32" s="146">
        <f>feedin_new_car!V32</f>
        <v>0.3</v>
      </c>
      <c r="W32" s="146">
        <f>feedin_new_car!W32</f>
        <v>0.35</v>
      </c>
      <c r="X32" s="146">
        <f>feedin_new_car!X32</f>
        <v>0.3</v>
      </c>
      <c r="Y32" s="146">
        <f>feedin_new_car!Y32</f>
        <v>1.2000000000000011E-2</v>
      </c>
      <c r="Z32" s="145">
        <f>feedin_new_car!Z32</f>
        <v>1.8251999999999984E-5</v>
      </c>
      <c r="AA32" s="146">
        <f>feedin_new_car!AA32</f>
        <v>7.1986822061538447E-2</v>
      </c>
      <c r="AB32" s="146">
        <f>feedin_new_car!AB32</f>
        <v>0.38589713169230766</v>
      </c>
      <c r="AC32" s="146">
        <f>feedin_new_car!AC32</f>
        <v>0.47678253649230795</v>
      </c>
      <c r="AD32" s="146">
        <f>feedin_new_car!AD32</f>
        <v>6.5315257753846098E-2</v>
      </c>
      <c r="AE32" s="145">
        <f>feedin_new_car!AE32</f>
        <v>0</v>
      </c>
      <c r="AF32" s="146">
        <f>feedin_new_car!AF32</f>
        <v>0</v>
      </c>
      <c r="AG32" s="146">
        <f>feedin_new_car!AG32</f>
        <v>0</v>
      </c>
      <c r="AH32" s="146">
        <f>feedin_new_car!AH32</f>
        <v>0</v>
      </c>
      <c r="AI32" s="146">
        <f>feedin_new_car!AI32</f>
        <v>1</v>
      </c>
      <c r="AJ32" s="145">
        <f>feedin_new_car!AJ32</f>
        <v>0.39</v>
      </c>
      <c r="AK32" s="146">
        <f>feedin_new_car!AK32</f>
        <v>0.21000000000000002</v>
      </c>
      <c r="AL32" s="146">
        <f>feedin_new_car!AL32</f>
        <v>0.35</v>
      </c>
      <c r="AM32" s="146">
        <f>feedin_new_car!AM32</f>
        <v>0.05</v>
      </c>
      <c r="AN32" s="146">
        <f>feedin_new_car!AN32</f>
        <v>0</v>
      </c>
      <c r="AO32" s="145">
        <f>feedin_new_car!AO32</f>
        <v>0.15</v>
      </c>
      <c r="AP32" s="146">
        <f>feedin_new_car!AP32</f>
        <v>0.31</v>
      </c>
      <c r="AQ32" s="146">
        <f>feedin_new_car!AQ32</f>
        <v>0.49</v>
      </c>
      <c r="AR32" s="146">
        <f>feedin_new_car!AR32</f>
        <v>0.05</v>
      </c>
      <c r="AS32" s="146">
        <f>feedin_new_car!AS32</f>
        <v>0</v>
      </c>
      <c r="AT32" s="145">
        <f>feedin_new_car!AT32</f>
        <v>0.2</v>
      </c>
      <c r="AU32" s="146">
        <f>feedin_new_car!AU32</f>
        <v>0.3</v>
      </c>
      <c r="AV32" s="146">
        <f>feedin_new_car!AV32</f>
        <v>0.4</v>
      </c>
      <c r="AW32" s="146">
        <f>feedin_new_car!AW32</f>
        <v>0.1</v>
      </c>
      <c r="AX32" s="146">
        <f>feedin_new_car!AX32</f>
        <v>0</v>
      </c>
      <c r="AY32" s="145">
        <f>feedin_new_car!AY32</f>
        <v>0</v>
      </c>
      <c r="AZ32" s="146">
        <f>feedin_new_car!AZ32</f>
        <v>0</v>
      </c>
      <c r="BA32" s="146">
        <f>feedin_new_car!BA32</f>
        <v>0</v>
      </c>
      <c r="BB32" s="146">
        <f>feedin_new_car!BB32</f>
        <v>0.5</v>
      </c>
      <c r="BC32" s="146">
        <f>feedin_new_car!BC32</f>
        <v>0.5</v>
      </c>
      <c r="BD32" s="36">
        <f t="shared" si="2"/>
        <v>1</v>
      </c>
      <c r="BE32" s="36">
        <f t="shared" si="3"/>
        <v>9</v>
      </c>
      <c r="BF32" s="40"/>
      <c r="BG32" s="60">
        <f t="shared" si="4"/>
        <v>0.14418164268000003</v>
      </c>
      <c r="BH32" s="60">
        <f t="shared" si="0"/>
        <v>0.22507881398553847</v>
      </c>
      <c r="BI32" s="60">
        <f t="shared" si="0"/>
        <v>0.33723074185230767</v>
      </c>
      <c r="BJ32" s="60">
        <f t="shared" si="0"/>
        <v>0.21191042828430773</v>
      </c>
      <c r="BK32" s="60">
        <f t="shared" si="0"/>
        <v>8.159837319784613E-2</v>
      </c>
      <c r="BL32" s="57">
        <f t="shared" si="1"/>
        <v>1</v>
      </c>
    </row>
    <row r="33" spans="1:64" x14ac:dyDescent="0.2">
      <c r="A33" s="12">
        <v>2027</v>
      </c>
      <c r="B33" s="182">
        <f t="shared" si="16"/>
        <v>0.35</v>
      </c>
      <c r="C33" s="66">
        <f t="shared" si="20"/>
        <v>7.9999999999999988E-2</v>
      </c>
      <c r="D33" s="183">
        <f t="shared" si="20"/>
        <v>0.12</v>
      </c>
      <c r="E33" s="66">
        <f t="shared" si="20"/>
        <v>0</v>
      </c>
      <c r="F33" s="66">
        <f t="shared" si="20"/>
        <v>0</v>
      </c>
      <c r="G33" s="66">
        <f t="shared" si="20"/>
        <v>0.17</v>
      </c>
      <c r="H33" s="66">
        <f t="shared" si="20"/>
        <v>0</v>
      </c>
      <c r="I33" s="66">
        <f t="shared" ref="I33" si="22">I32+(I$36-I$31)*0.2</f>
        <v>0.28000000000000003</v>
      </c>
      <c r="J33" s="183">
        <v>0</v>
      </c>
      <c r="K33" s="145">
        <f>feedin_new_car!K33</f>
        <v>6.7999999999999991E-2</v>
      </c>
      <c r="L33" s="146">
        <f>feedin_new_car!L33</f>
        <v>0.2</v>
      </c>
      <c r="M33" s="146">
        <f>feedin_new_car!M33</f>
        <v>0.25999999999999995</v>
      </c>
      <c r="N33" s="146">
        <f>feedin_new_car!N33</f>
        <v>0.27</v>
      </c>
      <c r="O33" s="146">
        <f>feedin_new_car!O33</f>
        <v>0.20199999999999996</v>
      </c>
      <c r="P33" s="145">
        <f>feedin_new_car!P33</f>
        <v>1.3688999999999984E-5</v>
      </c>
      <c r="Q33" s="146">
        <f>feedin_new_car!Q33</f>
        <v>7.899011654615383E-2</v>
      </c>
      <c r="R33" s="146">
        <f>feedin_new_car!R33</f>
        <v>0.40192284876923073</v>
      </c>
      <c r="S33" s="146">
        <f>feedin_new_car!S33</f>
        <v>0.45758690236923105</v>
      </c>
      <c r="T33" s="146">
        <f>feedin_new_car!T33</f>
        <v>6.148644331538456E-2</v>
      </c>
      <c r="U33" s="145">
        <f>feedin_new_car!U33</f>
        <v>3.5999999999999997E-2</v>
      </c>
      <c r="V33" s="146">
        <f>feedin_new_car!V33</f>
        <v>0.3</v>
      </c>
      <c r="W33" s="146">
        <f>feedin_new_car!W33</f>
        <v>0.35</v>
      </c>
      <c r="X33" s="146">
        <f>feedin_new_car!X33</f>
        <v>0.3</v>
      </c>
      <c r="Y33" s="146">
        <f>feedin_new_car!Y33</f>
        <v>1.4000000000000012E-2</v>
      </c>
      <c r="Z33" s="145">
        <f>feedin_new_car!Z33</f>
        <v>1.3688999999999984E-5</v>
      </c>
      <c r="AA33" s="146">
        <f>feedin_new_car!AA33</f>
        <v>7.899011654615383E-2</v>
      </c>
      <c r="AB33" s="146">
        <f>feedin_new_car!AB33</f>
        <v>0.40192284876923073</v>
      </c>
      <c r="AC33" s="146">
        <f>feedin_new_car!AC33</f>
        <v>0.45758690236923105</v>
      </c>
      <c r="AD33" s="146">
        <f>feedin_new_car!AD33</f>
        <v>6.148644331538456E-2</v>
      </c>
      <c r="AE33" s="145">
        <f>feedin_new_car!AE33</f>
        <v>0</v>
      </c>
      <c r="AF33" s="146">
        <f>feedin_new_car!AF33</f>
        <v>0</v>
      </c>
      <c r="AG33" s="146">
        <f>feedin_new_car!AG33</f>
        <v>0</v>
      </c>
      <c r="AH33" s="146">
        <f>feedin_new_car!AH33</f>
        <v>0</v>
      </c>
      <c r="AI33" s="146">
        <f>feedin_new_car!AI33</f>
        <v>1</v>
      </c>
      <c r="AJ33" s="145">
        <f>feedin_new_car!AJ33</f>
        <v>0.38</v>
      </c>
      <c r="AK33" s="146">
        <f>feedin_new_car!AK33</f>
        <v>0.22000000000000003</v>
      </c>
      <c r="AL33" s="146">
        <f>feedin_new_car!AL33</f>
        <v>0.35</v>
      </c>
      <c r="AM33" s="146">
        <f>feedin_new_car!AM33</f>
        <v>0.05</v>
      </c>
      <c r="AN33" s="146">
        <f>feedin_new_car!AN33</f>
        <v>0</v>
      </c>
      <c r="AO33" s="145">
        <f>feedin_new_car!AO33</f>
        <v>0.15</v>
      </c>
      <c r="AP33" s="146">
        <f>feedin_new_car!AP33</f>
        <v>0.32</v>
      </c>
      <c r="AQ33" s="146">
        <f>feedin_new_car!AQ33</f>
        <v>0.48</v>
      </c>
      <c r="AR33" s="146">
        <f>feedin_new_car!AR33</f>
        <v>0.05</v>
      </c>
      <c r="AS33" s="146">
        <f>feedin_new_car!AS33</f>
        <v>0</v>
      </c>
      <c r="AT33" s="145">
        <f>feedin_new_car!AT33</f>
        <v>0.2</v>
      </c>
      <c r="AU33" s="146">
        <f>feedin_new_car!AU33</f>
        <v>0.3</v>
      </c>
      <c r="AV33" s="146">
        <f>feedin_new_car!AV33</f>
        <v>0.4</v>
      </c>
      <c r="AW33" s="146">
        <f>feedin_new_car!AW33</f>
        <v>0.1</v>
      </c>
      <c r="AX33" s="146">
        <f>feedin_new_car!AX33</f>
        <v>0</v>
      </c>
      <c r="AY33" s="145">
        <f>feedin_new_car!AY33</f>
        <v>0</v>
      </c>
      <c r="AZ33" s="146">
        <f>feedin_new_car!AZ33</f>
        <v>0</v>
      </c>
      <c r="BA33" s="146">
        <f>feedin_new_car!BA33</f>
        <v>0</v>
      </c>
      <c r="BB33" s="146">
        <f>feedin_new_car!BB33</f>
        <v>0.5</v>
      </c>
      <c r="BC33" s="146">
        <f>feedin_new_car!BC33</f>
        <v>0.5</v>
      </c>
      <c r="BD33" s="36">
        <f t="shared" si="2"/>
        <v>1</v>
      </c>
      <c r="BE33" s="36">
        <f t="shared" si="3"/>
        <v>9</v>
      </c>
      <c r="BF33" s="40"/>
      <c r="BG33" s="60">
        <f t="shared" si="4"/>
        <v>0.14872109512000001</v>
      </c>
      <c r="BH33" s="60">
        <f t="shared" si="0"/>
        <v>0.23371920932369233</v>
      </c>
      <c r="BI33" s="60">
        <f t="shared" si="0"/>
        <v>0.33665382790153842</v>
      </c>
      <c r="BJ33" s="60">
        <f t="shared" si="0"/>
        <v>0.2036069521895385</v>
      </c>
      <c r="BK33" s="60">
        <f t="shared" si="0"/>
        <v>7.7298915465230753E-2</v>
      </c>
      <c r="BL33" s="57">
        <f t="shared" si="1"/>
        <v>1</v>
      </c>
    </row>
    <row r="34" spans="1:64" x14ac:dyDescent="0.2">
      <c r="A34" s="12">
        <v>2028</v>
      </c>
      <c r="B34" s="182">
        <f t="shared" si="16"/>
        <v>0.29999999999999993</v>
      </c>
      <c r="C34" s="66">
        <f t="shared" si="20"/>
        <v>6.9999999999999979E-2</v>
      </c>
      <c r="D34" s="183">
        <f t="shared" si="20"/>
        <v>0.13</v>
      </c>
      <c r="E34" s="66">
        <f t="shared" si="20"/>
        <v>0</v>
      </c>
      <c r="F34" s="66">
        <f t="shared" si="20"/>
        <v>0</v>
      </c>
      <c r="G34" s="66">
        <f t="shared" si="20"/>
        <v>0.18000000000000002</v>
      </c>
      <c r="H34" s="66">
        <f t="shared" si="20"/>
        <v>0</v>
      </c>
      <c r="I34" s="66">
        <f t="shared" ref="I34" si="23">I33+(I$36-I$31)*0.2</f>
        <v>0.32000000000000006</v>
      </c>
      <c r="J34" s="183">
        <v>0</v>
      </c>
      <c r="K34" s="145">
        <f>feedin_new_car!K34</f>
        <v>6.1999999999999993E-2</v>
      </c>
      <c r="L34" s="146">
        <f>feedin_new_car!L34</f>
        <v>0.2</v>
      </c>
      <c r="M34" s="146">
        <f>feedin_new_car!M34</f>
        <v>0.23999999999999996</v>
      </c>
      <c r="N34" s="146">
        <f>feedin_new_car!N34</f>
        <v>0.28000000000000003</v>
      </c>
      <c r="O34" s="146">
        <f>feedin_new_car!O34</f>
        <v>0.21799999999999997</v>
      </c>
      <c r="P34" s="145">
        <f>feedin_new_car!P34</f>
        <v>9.1259999999999834E-6</v>
      </c>
      <c r="Q34" s="146">
        <f>feedin_new_car!Q34</f>
        <v>8.5993411030769212E-2</v>
      </c>
      <c r="R34" s="146">
        <f>feedin_new_car!R34</f>
        <v>0.41794856584615381</v>
      </c>
      <c r="S34" s="146">
        <f>feedin_new_car!S34</f>
        <v>0.43839126824615415</v>
      </c>
      <c r="T34" s="146">
        <f>feedin_new_car!T34</f>
        <v>5.7657628876923023E-2</v>
      </c>
      <c r="U34" s="145">
        <f>feedin_new_car!U34</f>
        <v>3.3999999999999996E-2</v>
      </c>
      <c r="V34" s="146">
        <f>feedin_new_car!V34</f>
        <v>0.3</v>
      </c>
      <c r="W34" s="146">
        <f>feedin_new_car!W34</f>
        <v>0.35</v>
      </c>
      <c r="X34" s="146">
        <f>feedin_new_car!X34</f>
        <v>0.3</v>
      </c>
      <c r="Y34" s="146">
        <f>feedin_new_car!Y34</f>
        <v>1.6000000000000014E-2</v>
      </c>
      <c r="Z34" s="145">
        <f>feedin_new_car!Z34</f>
        <v>9.1259999999999834E-6</v>
      </c>
      <c r="AA34" s="146">
        <f>feedin_new_car!AA34</f>
        <v>8.5993411030769212E-2</v>
      </c>
      <c r="AB34" s="146">
        <f>feedin_new_car!AB34</f>
        <v>0.41794856584615381</v>
      </c>
      <c r="AC34" s="146">
        <f>feedin_new_car!AC34</f>
        <v>0.43839126824615415</v>
      </c>
      <c r="AD34" s="146">
        <f>feedin_new_car!AD34</f>
        <v>5.7657628876923023E-2</v>
      </c>
      <c r="AE34" s="145">
        <f>feedin_new_car!AE34</f>
        <v>0</v>
      </c>
      <c r="AF34" s="146">
        <f>feedin_new_car!AF34</f>
        <v>0</v>
      </c>
      <c r="AG34" s="146">
        <f>feedin_new_car!AG34</f>
        <v>0</v>
      </c>
      <c r="AH34" s="146">
        <f>feedin_new_car!AH34</f>
        <v>0</v>
      </c>
      <c r="AI34" s="146">
        <f>feedin_new_car!AI34</f>
        <v>1</v>
      </c>
      <c r="AJ34" s="145">
        <f>feedin_new_car!AJ34</f>
        <v>0.37</v>
      </c>
      <c r="AK34" s="146">
        <f>feedin_new_car!AK34</f>
        <v>0.23000000000000004</v>
      </c>
      <c r="AL34" s="146">
        <f>feedin_new_car!AL34</f>
        <v>0.35</v>
      </c>
      <c r="AM34" s="146">
        <f>feedin_new_car!AM34</f>
        <v>0.05</v>
      </c>
      <c r="AN34" s="146">
        <f>feedin_new_car!AN34</f>
        <v>0</v>
      </c>
      <c r="AO34" s="145">
        <f>feedin_new_car!AO34</f>
        <v>0.15</v>
      </c>
      <c r="AP34" s="146">
        <f>feedin_new_car!AP34</f>
        <v>0.33</v>
      </c>
      <c r="AQ34" s="146">
        <f>feedin_new_car!AQ34</f>
        <v>0.47</v>
      </c>
      <c r="AR34" s="146">
        <f>feedin_new_car!AR34</f>
        <v>0.05</v>
      </c>
      <c r="AS34" s="146">
        <f>feedin_new_car!AS34</f>
        <v>0</v>
      </c>
      <c r="AT34" s="145">
        <f>feedin_new_car!AT34</f>
        <v>0.2</v>
      </c>
      <c r="AU34" s="146">
        <f>feedin_new_car!AU34</f>
        <v>0.3</v>
      </c>
      <c r="AV34" s="146">
        <f>feedin_new_car!AV34</f>
        <v>0.4</v>
      </c>
      <c r="AW34" s="146">
        <f>feedin_new_car!AW34</f>
        <v>0.1</v>
      </c>
      <c r="AX34" s="146">
        <f>feedin_new_car!AX34</f>
        <v>0</v>
      </c>
      <c r="AY34" s="145">
        <f>feedin_new_car!AY34</f>
        <v>0</v>
      </c>
      <c r="AZ34" s="146">
        <f>feedin_new_car!AZ34</f>
        <v>0</v>
      </c>
      <c r="BA34" s="146">
        <f>feedin_new_car!BA34</f>
        <v>0</v>
      </c>
      <c r="BB34" s="146">
        <f>feedin_new_car!BB34</f>
        <v>0.5</v>
      </c>
      <c r="BC34" s="146">
        <f>feedin_new_car!BC34</f>
        <v>0.5</v>
      </c>
      <c r="BD34" s="36">
        <f t="shared" si="2"/>
        <v>1</v>
      </c>
      <c r="BE34" s="36">
        <f t="shared" si="3"/>
        <v>9</v>
      </c>
      <c r="BF34" s="40"/>
      <c r="BG34" s="60">
        <f t="shared" si="4"/>
        <v>0.15362063882000002</v>
      </c>
      <c r="BH34" s="60">
        <f t="shared" si="0"/>
        <v>0.24241953877215389</v>
      </c>
      <c r="BI34" s="60">
        <f t="shared" si="0"/>
        <v>0.33775639960923076</v>
      </c>
      <c r="BJ34" s="60">
        <f t="shared" si="0"/>
        <v>0.1946873887772308</v>
      </c>
      <c r="BK34" s="60">
        <f t="shared" si="0"/>
        <v>7.1516034021384581E-2</v>
      </c>
      <c r="BL34" s="57">
        <f t="shared" si="1"/>
        <v>1</v>
      </c>
    </row>
    <row r="35" spans="1:64" x14ac:dyDescent="0.2">
      <c r="A35" s="12">
        <v>2029</v>
      </c>
      <c r="B35" s="182">
        <f t="shared" si="16"/>
        <v>0.24999999999999989</v>
      </c>
      <c r="C35" s="66">
        <f t="shared" si="20"/>
        <v>5.9999999999999977E-2</v>
      </c>
      <c r="D35" s="183">
        <f t="shared" si="20"/>
        <v>0.14000000000000001</v>
      </c>
      <c r="E35" s="66">
        <f t="shared" si="20"/>
        <v>0</v>
      </c>
      <c r="F35" s="66">
        <f t="shared" si="20"/>
        <v>0</v>
      </c>
      <c r="G35" s="66">
        <f t="shared" si="20"/>
        <v>0.19000000000000003</v>
      </c>
      <c r="H35" s="66">
        <f t="shared" si="20"/>
        <v>0</v>
      </c>
      <c r="I35" s="66">
        <f t="shared" ref="I35" si="24">I34+(I$36-I$31)*0.2</f>
        <v>0.3600000000000001</v>
      </c>
      <c r="J35" s="183">
        <v>0</v>
      </c>
      <c r="K35" s="145">
        <f>feedin_new_car!K35</f>
        <v>5.5999999999999994E-2</v>
      </c>
      <c r="L35" s="146">
        <f>feedin_new_car!L35</f>
        <v>0.2</v>
      </c>
      <c r="M35" s="146">
        <f>feedin_new_car!M35</f>
        <v>0.21999999999999997</v>
      </c>
      <c r="N35" s="146">
        <f>feedin_new_car!N35</f>
        <v>0.29000000000000004</v>
      </c>
      <c r="O35" s="146">
        <f>feedin_new_car!O35</f>
        <v>0.23399999999999999</v>
      </c>
      <c r="P35" s="145">
        <f>feedin_new_car!P35</f>
        <v>4.5629999999999832E-6</v>
      </c>
      <c r="Q35" s="146">
        <f>feedin_new_car!Q35</f>
        <v>9.2996705515384595E-2</v>
      </c>
      <c r="R35" s="146">
        <f>feedin_new_car!R35</f>
        <v>0.43397428292307688</v>
      </c>
      <c r="S35" s="146">
        <f>feedin_new_car!S35</f>
        <v>0.41919563412307725</v>
      </c>
      <c r="T35" s="146">
        <f>feedin_new_car!T35</f>
        <v>5.3828814438461485E-2</v>
      </c>
      <c r="U35" s="145">
        <f>feedin_new_car!U35</f>
        <v>3.1999999999999994E-2</v>
      </c>
      <c r="V35" s="146">
        <f>feedin_new_car!V35</f>
        <v>0.3</v>
      </c>
      <c r="W35" s="146">
        <f>feedin_new_car!W35</f>
        <v>0.35</v>
      </c>
      <c r="X35" s="146">
        <f>feedin_new_car!X35</f>
        <v>0.3</v>
      </c>
      <c r="Y35" s="146">
        <f>feedin_new_car!Y35</f>
        <v>1.8000000000000016E-2</v>
      </c>
      <c r="Z35" s="145">
        <f>feedin_new_car!Z35</f>
        <v>4.5629999999999832E-6</v>
      </c>
      <c r="AA35" s="146">
        <f>feedin_new_car!AA35</f>
        <v>9.2996705515384595E-2</v>
      </c>
      <c r="AB35" s="146">
        <f>feedin_new_car!AB35</f>
        <v>0.43397428292307688</v>
      </c>
      <c r="AC35" s="146">
        <f>feedin_new_car!AC35</f>
        <v>0.41919563412307725</v>
      </c>
      <c r="AD35" s="146">
        <f>feedin_new_car!AD35</f>
        <v>5.3828814438461485E-2</v>
      </c>
      <c r="AE35" s="145">
        <f>feedin_new_car!AE35</f>
        <v>0</v>
      </c>
      <c r="AF35" s="146">
        <f>feedin_new_car!AF35</f>
        <v>0</v>
      </c>
      <c r="AG35" s="146">
        <f>feedin_new_car!AG35</f>
        <v>0</v>
      </c>
      <c r="AH35" s="146">
        <f>feedin_new_car!AH35</f>
        <v>0</v>
      </c>
      <c r="AI35" s="146">
        <f>feedin_new_car!AI35</f>
        <v>1</v>
      </c>
      <c r="AJ35" s="145">
        <f>feedin_new_car!AJ35</f>
        <v>0.36</v>
      </c>
      <c r="AK35" s="146">
        <f>feedin_new_car!AK35</f>
        <v>0.24000000000000005</v>
      </c>
      <c r="AL35" s="146">
        <f>feedin_new_car!AL35</f>
        <v>0.35</v>
      </c>
      <c r="AM35" s="146">
        <f>feedin_new_car!AM35</f>
        <v>0.05</v>
      </c>
      <c r="AN35" s="146">
        <f>feedin_new_car!AN35</f>
        <v>0</v>
      </c>
      <c r="AO35" s="145">
        <f>feedin_new_car!AO35</f>
        <v>0.15</v>
      </c>
      <c r="AP35" s="146">
        <f>feedin_new_car!AP35</f>
        <v>0.34</v>
      </c>
      <c r="AQ35" s="146">
        <f>feedin_new_car!AQ35</f>
        <v>0.45999999999999996</v>
      </c>
      <c r="AR35" s="146">
        <f>feedin_new_car!AR35</f>
        <v>0.05</v>
      </c>
      <c r="AS35" s="146">
        <f>feedin_new_car!AS35</f>
        <v>0</v>
      </c>
      <c r="AT35" s="145">
        <f>feedin_new_car!AT35</f>
        <v>0.2</v>
      </c>
      <c r="AU35" s="146">
        <f>feedin_new_car!AU35</f>
        <v>0.3</v>
      </c>
      <c r="AV35" s="146">
        <f>feedin_new_car!AV35</f>
        <v>0.4</v>
      </c>
      <c r="AW35" s="146">
        <f>feedin_new_car!AW35</f>
        <v>0.1</v>
      </c>
      <c r="AX35" s="146">
        <f>feedin_new_car!AX35</f>
        <v>0</v>
      </c>
      <c r="AY35" s="145">
        <f>feedin_new_car!AY35</f>
        <v>0</v>
      </c>
      <c r="AZ35" s="146">
        <f>feedin_new_car!AZ35</f>
        <v>0</v>
      </c>
      <c r="BA35" s="146">
        <f>feedin_new_car!BA35</f>
        <v>0</v>
      </c>
      <c r="BB35" s="146">
        <f>feedin_new_car!BB35</f>
        <v>0.5</v>
      </c>
      <c r="BC35" s="146">
        <f>feedin_new_car!BC35</f>
        <v>0.5</v>
      </c>
      <c r="BD35" s="36">
        <f t="shared" si="2"/>
        <v>1</v>
      </c>
      <c r="BE35" s="36">
        <f t="shared" si="3"/>
        <v>9.0000000000000018</v>
      </c>
      <c r="BF35" s="40"/>
      <c r="BG35" s="60">
        <f t="shared" si="4"/>
        <v>0.15888027378000003</v>
      </c>
      <c r="BH35" s="60">
        <f t="shared" si="0"/>
        <v>0.25117980233092313</v>
      </c>
      <c r="BI35" s="60">
        <f t="shared" si="0"/>
        <v>0.34053845697538465</v>
      </c>
      <c r="BJ35" s="60">
        <f t="shared" si="0"/>
        <v>0.18515173804738463</v>
      </c>
      <c r="BK35" s="60">
        <f t="shared" si="0"/>
        <v>6.4249728866307657E-2</v>
      </c>
      <c r="BL35" s="57">
        <f t="shared" si="1"/>
        <v>1.0000000000000002</v>
      </c>
    </row>
    <row r="36" spans="1:64" x14ac:dyDescent="0.2">
      <c r="A36" s="51">
        <v>2030</v>
      </c>
      <c r="B36" s="101">
        <f t="shared" si="16"/>
        <v>0.19999999999999996</v>
      </c>
      <c r="C36" s="65">
        <v>0.05</v>
      </c>
      <c r="D36" s="184">
        <v>0.15</v>
      </c>
      <c r="E36" s="65">
        <v>0</v>
      </c>
      <c r="F36" s="65">
        <v>0</v>
      </c>
      <c r="G36" s="65">
        <v>0.2</v>
      </c>
      <c r="H36" s="65">
        <v>0</v>
      </c>
      <c r="I36" s="65">
        <v>0.4</v>
      </c>
      <c r="J36" s="183">
        <v>0</v>
      </c>
      <c r="K36" s="72">
        <f>feedin_new_car!K36</f>
        <v>0.05</v>
      </c>
      <c r="L36" s="83">
        <f>feedin_new_car!L36</f>
        <v>0.2</v>
      </c>
      <c r="M36" s="83">
        <f>feedin_new_car!M36</f>
        <v>0.2</v>
      </c>
      <c r="N36" s="83">
        <f>feedin_new_car!N36</f>
        <v>0.3</v>
      </c>
      <c r="O36" s="83">
        <f>feedin_new_car!O36</f>
        <v>0.25</v>
      </c>
      <c r="P36" s="72">
        <f>feedin_new_car!P36</f>
        <v>0</v>
      </c>
      <c r="Q36" s="83">
        <f>feedin_new_car!Q36</f>
        <v>0.1</v>
      </c>
      <c r="R36" s="83">
        <f>feedin_new_car!R36</f>
        <v>0.45</v>
      </c>
      <c r="S36" s="83">
        <f>feedin_new_car!S36</f>
        <v>0.4</v>
      </c>
      <c r="T36" s="83">
        <f>feedin_new_car!T36</f>
        <v>0.05</v>
      </c>
      <c r="U36" s="72">
        <f>feedin_new_car!U36</f>
        <v>0.03</v>
      </c>
      <c r="V36" s="83">
        <f>feedin_new_car!V36</f>
        <v>0.3</v>
      </c>
      <c r="W36" s="83">
        <f>feedin_new_car!W36</f>
        <v>0.35</v>
      </c>
      <c r="X36" s="83">
        <f>feedin_new_car!X36</f>
        <v>0.3</v>
      </c>
      <c r="Y36" s="83">
        <f>feedin_new_car!Y36</f>
        <v>2.0000000000000018E-2</v>
      </c>
      <c r="Z36" s="72">
        <f>feedin_new_car!Z36</f>
        <v>0</v>
      </c>
      <c r="AA36" s="83">
        <f>feedin_new_car!AA36</f>
        <v>0.1</v>
      </c>
      <c r="AB36" s="83">
        <f>feedin_new_car!AB36</f>
        <v>0.45</v>
      </c>
      <c r="AC36" s="83">
        <f>feedin_new_car!AC36</f>
        <v>0.4</v>
      </c>
      <c r="AD36" s="83">
        <f>feedin_new_car!AD36</f>
        <v>0.05</v>
      </c>
      <c r="AE36" s="72">
        <f>feedin_new_car!AE36</f>
        <v>0</v>
      </c>
      <c r="AF36" s="83">
        <f>feedin_new_car!AF36</f>
        <v>0</v>
      </c>
      <c r="AG36" s="83">
        <f>feedin_new_car!AG36</f>
        <v>0</v>
      </c>
      <c r="AH36" s="83">
        <f>feedin_new_car!AH36</f>
        <v>0</v>
      </c>
      <c r="AI36" s="83">
        <f>feedin_new_car!AI36</f>
        <v>1</v>
      </c>
      <c r="AJ36" s="72">
        <f>feedin_new_car!AJ36</f>
        <v>0.35</v>
      </c>
      <c r="AK36" s="83">
        <f>feedin_new_car!AK36</f>
        <v>0.25</v>
      </c>
      <c r="AL36" s="83">
        <f>feedin_new_car!AL36</f>
        <v>0.35</v>
      </c>
      <c r="AM36" s="83">
        <f>feedin_new_car!AM36</f>
        <v>0.05</v>
      </c>
      <c r="AN36" s="83">
        <f>feedin_new_car!AN36</f>
        <v>0</v>
      </c>
      <c r="AO36" s="72">
        <f>feedin_new_car!AO36</f>
        <v>0.15</v>
      </c>
      <c r="AP36" s="83">
        <f>feedin_new_car!AP36</f>
        <v>0.35</v>
      </c>
      <c r="AQ36" s="83">
        <f>feedin_new_car!AQ36</f>
        <v>0.45</v>
      </c>
      <c r="AR36" s="83">
        <f>feedin_new_car!AR36</f>
        <v>0.05</v>
      </c>
      <c r="AS36" s="83">
        <f>feedin_new_car!AS36</f>
        <v>0</v>
      </c>
      <c r="AT36" s="72">
        <f>feedin_new_car!AT36</f>
        <v>0.2</v>
      </c>
      <c r="AU36" s="83">
        <f>feedin_new_car!AU36</f>
        <v>0.3</v>
      </c>
      <c r="AV36" s="83">
        <f>feedin_new_car!AV36</f>
        <v>0.4</v>
      </c>
      <c r="AW36" s="83">
        <f>feedin_new_car!AW36</f>
        <v>0.1</v>
      </c>
      <c r="AX36" s="83">
        <f>feedin_new_car!AX36</f>
        <v>0</v>
      </c>
      <c r="AY36" s="72">
        <f>feedin_new_car!AY36</f>
        <v>0</v>
      </c>
      <c r="AZ36" s="83">
        <f>feedin_new_car!AZ36</f>
        <v>0</v>
      </c>
      <c r="BA36" s="83">
        <f>feedin_new_car!BA36</f>
        <v>0</v>
      </c>
      <c r="BB36" s="83">
        <f>feedin_new_car!BB36</f>
        <v>0.5</v>
      </c>
      <c r="BC36" s="83">
        <f>feedin_new_car!BC36</f>
        <v>0.5</v>
      </c>
      <c r="BD36" s="52">
        <f t="shared" si="2"/>
        <v>0.99999999999999989</v>
      </c>
      <c r="BE36" s="52">
        <f t="shared" si="3"/>
        <v>9</v>
      </c>
      <c r="BF36" s="53"/>
      <c r="BG36" s="61">
        <f t="shared" si="4"/>
        <v>0.16450000000000001</v>
      </c>
      <c r="BH36" s="61">
        <f t="shared" si="0"/>
        <v>0.26</v>
      </c>
      <c r="BI36" s="61">
        <f t="shared" si="0"/>
        <v>0.34500000000000003</v>
      </c>
      <c r="BJ36" s="61">
        <f t="shared" si="0"/>
        <v>0.17499999999999999</v>
      </c>
      <c r="BK36" s="61">
        <f t="shared" si="0"/>
        <v>5.5499999999999994E-2</v>
      </c>
      <c r="BL36" s="62">
        <f t="shared" si="1"/>
        <v>1</v>
      </c>
    </row>
    <row r="37" spans="1:64" x14ac:dyDescent="0.2">
      <c r="A37" s="12">
        <v>2031</v>
      </c>
      <c r="B37" s="100">
        <f>B36+(B$41-B$36)*0.2</f>
        <v>0.17999999999999997</v>
      </c>
      <c r="C37" s="66">
        <f t="shared" ref="C37:H40" si="25">C36+(C$41-C$36)*0.2</f>
        <v>4.4999999999999998E-2</v>
      </c>
      <c r="D37" s="66">
        <f t="shared" si="25"/>
        <v>0.14499999999999999</v>
      </c>
      <c r="E37" s="66">
        <f t="shared" si="25"/>
        <v>0</v>
      </c>
      <c r="F37" s="66">
        <f t="shared" si="25"/>
        <v>0</v>
      </c>
      <c r="G37" s="66">
        <f t="shared" si="25"/>
        <v>0.2</v>
      </c>
      <c r="H37" s="66">
        <f t="shared" si="25"/>
        <v>0</v>
      </c>
      <c r="I37" s="66">
        <f t="shared" ref="I37" si="26">I36+(I$41-I$36)*0.2</f>
        <v>0.43000000000000005</v>
      </c>
      <c r="J37" s="66">
        <f t="shared" si="6"/>
        <v>0</v>
      </c>
      <c r="K37" s="145">
        <f>feedin_new_car!K37</f>
        <v>0.05</v>
      </c>
      <c r="L37" s="146">
        <f>feedin_new_car!L37</f>
        <v>0.19</v>
      </c>
      <c r="M37" s="146">
        <f>feedin_new_car!M37</f>
        <v>0.19</v>
      </c>
      <c r="N37" s="146">
        <f>feedin_new_car!N37</f>
        <v>0.31</v>
      </c>
      <c r="O37" s="146">
        <f>feedin_new_car!O37</f>
        <v>0.26</v>
      </c>
      <c r="P37" s="145">
        <f>feedin_new_car!P37</f>
        <v>0</v>
      </c>
      <c r="Q37" s="146">
        <f>feedin_new_car!Q37</f>
        <v>0.1</v>
      </c>
      <c r="R37" s="146">
        <f>feedin_new_car!R37</f>
        <v>0.45</v>
      </c>
      <c r="S37" s="146">
        <f>feedin_new_car!S37</f>
        <v>0.4</v>
      </c>
      <c r="T37" s="146">
        <f>feedin_new_car!T37</f>
        <v>0.05</v>
      </c>
      <c r="U37" s="145">
        <f>feedin_new_car!U37</f>
        <v>0.03</v>
      </c>
      <c r="V37" s="146">
        <f>feedin_new_car!V37</f>
        <v>0.3</v>
      </c>
      <c r="W37" s="146">
        <f>feedin_new_car!W37</f>
        <v>0.35</v>
      </c>
      <c r="X37" s="146">
        <f>feedin_new_car!X37</f>
        <v>0.3</v>
      </c>
      <c r="Y37" s="146">
        <f>feedin_new_car!Y37</f>
        <v>2.0000000000000018E-2</v>
      </c>
      <c r="Z37" s="145">
        <f>feedin_new_car!Z37</f>
        <v>0</v>
      </c>
      <c r="AA37" s="146">
        <f>feedin_new_car!AA37</f>
        <v>0.1</v>
      </c>
      <c r="AB37" s="146">
        <f>feedin_new_car!AB37</f>
        <v>0.45</v>
      </c>
      <c r="AC37" s="146">
        <f>feedin_new_car!AC37</f>
        <v>0.4</v>
      </c>
      <c r="AD37" s="146">
        <f>feedin_new_car!AD37</f>
        <v>0.05</v>
      </c>
      <c r="AE37" s="145">
        <f>feedin_new_car!AE37</f>
        <v>0</v>
      </c>
      <c r="AF37" s="146">
        <f>feedin_new_car!AF37</f>
        <v>0</v>
      </c>
      <c r="AG37" s="146">
        <f>feedin_new_car!AG37</f>
        <v>0</v>
      </c>
      <c r="AH37" s="146">
        <f>feedin_new_car!AH37</f>
        <v>0</v>
      </c>
      <c r="AI37" s="146">
        <f>feedin_new_car!AI37</f>
        <v>1</v>
      </c>
      <c r="AJ37" s="145">
        <f>feedin_new_car!AJ37</f>
        <v>0.33999999999999997</v>
      </c>
      <c r="AK37" s="146">
        <f>feedin_new_car!AK37</f>
        <v>0.26</v>
      </c>
      <c r="AL37" s="146">
        <f>feedin_new_car!AL37</f>
        <v>0.35</v>
      </c>
      <c r="AM37" s="146">
        <f>feedin_new_car!AM37</f>
        <v>0.05</v>
      </c>
      <c r="AN37" s="146">
        <f>feedin_new_car!AN37</f>
        <v>0</v>
      </c>
      <c r="AO37" s="145">
        <f>feedin_new_car!AO37</f>
        <v>0.15</v>
      </c>
      <c r="AP37" s="146">
        <f>feedin_new_car!AP37</f>
        <v>0.35</v>
      </c>
      <c r="AQ37" s="146">
        <f>feedin_new_car!AQ37</f>
        <v>0.45</v>
      </c>
      <c r="AR37" s="146">
        <f>feedin_new_car!AR37</f>
        <v>0.05</v>
      </c>
      <c r="AS37" s="146">
        <f>feedin_new_car!AS37</f>
        <v>0</v>
      </c>
      <c r="AT37" s="145">
        <f>feedin_new_car!AT37</f>
        <v>0.2</v>
      </c>
      <c r="AU37" s="146">
        <f>feedin_new_car!AU37</f>
        <v>0.3</v>
      </c>
      <c r="AV37" s="146">
        <f>feedin_new_car!AV37</f>
        <v>0.4</v>
      </c>
      <c r="AW37" s="146">
        <f>feedin_new_car!AW37</f>
        <v>0.1</v>
      </c>
      <c r="AX37" s="146">
        <f>feedin_new_car!AX37</f>
        <v>0</v>
      </c>
      <c r="AY37" s="145">
        <f>feedin_new_car!AY37</f>
        <v>0</v>
      </c>
      <c r="AZ37" s="146">
        <f>feedin_new_car!AZ37</f>
        <v>0</v>
      </c>
      <c r="BA37" s="146">
        <f>feedin_new_car!BA37</f>
        <v>0</v>
      </c>
      <c r="BB37" s="146">
        <f>feedin_new_car!BB37</f>
        <v>0.5</v>
      </c>
      <c r="BC37" s="146">
        <f>feedin_new_car!BC37</f>
        <v>0.5</v>
      </c>
      <c r="BD37" s="36">
        <f t="shared" si="2"/>
        <v>1</v>
      </c>
      <c r="BE37" s="36">
        <f t="shared" si="3"/>
        <v>9</v>
      </c>
      <c r="BF37" s="40"/>
      <c r="BG37" s="60">
        <f t="shared" si="4"/>
        <v>0.16735</v>
      </c>
      <c r="BH37" s="60">
        <f t="shared" si="0"/>
        <v>0.26319999999999999</v>
      </c>
      <c r="BI37" s="60">
        <f t="shared" si="0"/>
        <v>0.34720000000000001</v>
      </c>
      <c r="BJ37" s="60">
        <f t="shared" si="0"/>
        <v>0.17030000000000001</v>
      </c>
      <c r="BK37" s="60">
        <f t="shared" si="0"/>
        <v>5.1949999999999996E-2</v>
      </c>
      <c r="BL37" s="57">
        <f t="shared" si="1"/>
        <v>1</v>
      </c>
    </row>
    <row r="38" spans="1:64" x14ac:dyDescent="0.2">
      <c r="A38" s="12">
        <v>2032</v>
      </c>
      <c r="B38" s="100">
        <f t="shared" ref="B38:B40" si="27">B37+(B$41-B$36)*0.2</f>
        <v>0.15999999999999998</v>
      </c>
      <c r="C38" s="66">
        <f t="shared" si="25"/>
        <v>3.9999999999999994E-2</v>
      </c>
      <c r="D38" s="66">
        <f t="shared" si="25"/>
        <v>0.13999999999999999</v>
      </c>
      <c r="E38" s="66">
        <f t="shared" si="25"/>
        <v>0</v>
      </c>
      <c r="F38" s="66">
        <f t="shared" si="25"/>
        <v>0</v>
      </c>
      <c r="G38" s="66">
        <f t="shared" si="25"/>
        <v>0.2</v>
      </c>
      <c r="H38" s="66">
        <f t="shared" si="25"/>
        <v>0</v>
      </c>
      <c r="I38" s="66">
        <f t="shared" ref="I38" si="28">I37+(I$41-I$36)*0.2</f>
        <v>0.46000000000000008</v>
      </c>
      <c r="J38" s="66">
        <f t="shared" si="6"/>
        <v>0</v>
      </c>
      <c r="K38" s="145">
        <f>feedin_new_car!K38</f>
        <v>0.05</v>
      </c>
      <c r="L38" s="146">
        <f>feedin_new_car!L38</f>
        <v>0.18</v>
      </c>
      <c r="M38" s="146">
        <f>feedin_new_car!M38</f>
        <v>0.18</v>
      </c>
      <c r="N38" s="146">
        <f>feedin_new_car!N38</f>
        <v>0.32</v>
      </c>
      <c r="O38" s="146">
        <f>feedin_new_car!O38</f>
        <v>0.27</v>
      </c>
      <c r="P38" s="145">
        <f>feedin_new_car!P38</f>
        <v>0</v>
      </c>
      <c r="Q38" s="146">
        <f>feedin_new_car!Q38</f>
        <v>0.1</v>
      </c>
      <c r="R38" s="146">
        <f>feedin_new_car!R38</f>
        <v>0.45</v>
      </c>
      <c r="S38" s="146">
        <f>feedin_new_car!S38</f>
        <v>0.4</v>
      </c>
      <c r="T38" s="146">
        <f>feedin_new_car!T38</f>
        <v>0.05</v>
      </c>
      <c r="U38" s="145">
        <f>feedin_new_car!U38</f>
        <v>0.03</v>
      </c>
      <c r="V38" s="146">
        <f>feedin_new_car!V38</f>
        <v>0.3</v>
      </c>
      <c r="W38" s="146">
        <f>feedin_new_car!W38</f>
        <v>0.35</v>
      </c>
      <c r="X38" s="146">
        <f>feedin_new_car!X38</f>
        <v>0.3</v>
      </c>
      <c r="Y38" s="146">
        <f>feedin_new_car!Y38</f>
        <v>2.0000000000000018E-2</v>
      </c>
      <c r="Z38" s="145">
        <f>feedin_new_car!Z38</f>
        <v>0</v>
      </c>
      <c r="AA38" s="146">
        <f>feedin_new_car!AA38</f>
        <v>0.1</v>
      </c>
      <c r="AB38" s="146">
        <f>feedin_new_car!AB38</f>
        <v>0.45</v>
      </c>
      <c r="AC38" s="146">
        <f>feedin_new_car!AC38</f>
        <v>0.4</v>
      </c>
      <c r="AD38" s="146">
        <f>feedin_new_car!AD38</f>
        <v>0.05</v>
      </c>
      <c r="AE38" s="145">
        <f>feedin_new_car!AE38</f>
        <v>0</v>
      </c>
      <c r="AF38" s="146">
        <f>feedin_new_car!AF38</f>
        <v>0</v>
      </c>
      <c r="AG38" s="146">
        <f>feedin_new_car!AG38</f>
        <v>0</v>
      </c>
      <c r="AH38" s="146">
        <f>feedin_new_car!AH38</f>
        <v>0</v>
      </c>
      <c r="AI38" s="146">
        <f>feedin_new_car!AI38</f>
        <v>1</v>
      </c>
      <c r="AJ38" s="145">
        <f>feedin_new_car!AJ38</f>
        <v>0.32999999999999996</v>
      </c>
      <c r="AK38" s="146">
        <f>feedin_new_car!AK38</f>
        <v>0.27</v>
      </c>
      <c r="AL38" s="146">
        <f>feedin_new_car!AL38</f>
        <v>0.35</v>
      </c>
      <c r="AM38" s="146">
        <f>feedin_new_car!AM38</f>
        <v>0.05</v>
      </c>
      <c r="AN38" s="146">
        <f>feedin_new_car!AN38</f>
        <v>0</v>
      </c>
      <c r="AO38" s="145">
        <f>feedin_new_car!AO38</f>
        <v>0.15</v>
      </c>
      <c r="AP38" s="146">
        <f>feedin_new_car!AP38</f>
        <v>0.35</v>
      </c>
      <c r="AQ38" s="146">
        <f>feedin_new_car!AQ38</f>
        <v>0.45</v>
      </c>
      <c r="AR38" s="146">
        <f>feedin_new_car!AR38</f>
        <v>0.05</v>
      </c>
      <c r="AS38" s="146">
        <f>feedin_new_car!AS38</f>
        <v>0</v>
      </c>
      <c r="AT38" s="145">
        <f>feedin_new_car!AT38</f>
        <v>0.2</v>
      </c>
      <c r="AU38" s="146">
        <f>feedin_new_car!AU38</f>
        <v>0.3</v>
      </c>
      <c r="AV38" s="146">
        <f>feedin_new_car!AV38</f>
        <v>0.4</v>
      </c>
      <c r="AW38" s="146">
        <f>feedin_new_car!AW38</f>
        <v>0.1</v>
      </c>
      <c r="AX38" s="146">
        <f>feedin_new_car!AX38</f>
        <v>0</v>
      </c>
      <c r="AY38" s="145">
        <f>feedin_new_car!AY38</f>
        <v>0</v>
      </c>
      <c r="AZ38" s="146">
        <f>feedin_new_car!AZ38</f>
        <v>0</v>
      </c>
      <c r="BA38" s="146">
        <f>feedin_new_car!BA38</f>
        <v>0</v>
      </c>
      <c r="BB38" s="146">
        <f>feedin_new_car!BB38</f>
        <v>0.5</v>
      </c>
      <c r="BC38" s="146">
        <f>feedin_new_car!BC38</f>
        <v>0.5</v>
      </c>
      <c r="BD38" s="36">
        <f t="shared" si="2"/>
        <v>1</v>
      </c>
      <c r="BE38" s="36">
        <f t="shared" si="3"/>
        <v>9</v>
      </c>
      <c r="BF38" s="40"/>
      <c r="BG38" s="60">
        <f t="shared" si="4"/>
        <v>0.17020000000000002</v>
      </c>
      <c r="BH38" s="60">
        <f t="shared" si="0"/>
        <v>0.26680000000000004</v>
      </c>
      <c r="BI38" s="60">
        <f t="shared" si="0"/>
        <v>0.34980000000000006</v>
      </c>
      <c r="BJ38" s="60">
        <f t="shared" si="0"/>
        <v>0.16520000000000001</v>
      </c>
      <c r="BK38" s="60">
        <f t="shared" si="0"/>
        <v>4.8000000000000001E-2</v>
      </c>
      <c r="BL38" s="57">
        <f t="shared" si="1"/>
        <v>1.0000000000000002</v>
      </c>
    </row>
    <row r="39" spans="1:64" x14ac:dyDescent="0.2">
      <c r="A39" s="12">
        <v>2033</v>
      </c>
      <c r="B39" s="100">
        <f t="shared" si="27"/>
        <v>0.13999999999999999</v>
      </c>
      <c r="C39" s="66">
        <f t="shared" si="25"/>
        <v>3.4999999999999989E-2</v>
      </c>
      <c r="D39" s="66">
        <f t="shared" si="25"/>
        <v>0.13499999999999998</v>
      </c>
      <c r="E39" s="66">
        <f t="shared" si="25"/>
        <v>0</v>
      </c>
      <c r="F39" s="66">
        <f t="shared" si="25"/>
        <v>0</v>
      </c>
      <c r="G39" s="66">
        <f t="shared" si="25"/>
        <v>0.2</v>
      </c>
      <c r="H39" s="66">
        <f t="shared" si="25"/>
        <v>0</v>
      </c>
      <c r="I39" s="66">
        <f t="shared" ref="I39" si="29">I38+(I$41-I$36)*0.2</f>
        <v>0.4900000000000001</v>
      </c>
      <c r="J39" s="66">
        <f t="shared" si="6"/>
        <v>0</v>
      </c>
      <c r="K39" s="145">
        <f>feedin_new_car!K39</f>
        <v>0.05</v>
      </c>
      <c r="L39" s="146">
        <f>feedin_new_car!L39</f>
        <v>0.16999999999999998</v>
      </c>
      <c r="M39" s="146">
        <f>feedin_new_car!M39</f>
        <v>0.16999999999999998</v>
      </c>
      <c r="N39" s="146">
        <f>feedin_new_car!N39</f>
        <v>0.33</v>
      </c>
      <c r="O39" s="146">
        <f>feedin_new_car!O39</f>
        <v>0.28000000000000003</v>
      </c>
      <c r="P39" s="145">
        <f>feedin_new_car!P39</f>
        <v>0</v>
      </c>
      <c r="Q39" s="146">
        <f>feedin_new_car!Q39</f>
        <v>0.1</v>
      </c>
      <c r="R39" s="146">
        <f>feedin_new_car!R39</f>
        <v>0.45</v>
      </c>
      <c r="S39" s="146">
        <f>feedin_new_car!S39</f>
        <v>0.4</v>
      </c>
      <c r="T39" s="146">
        <f>feedin_new_car!T39</f>
        <v>0.05</v>
      </c>
      <c r="U39" s="145">
        <f>feedin_new_car!U39</f>
        <v>0.03</v>
      </c>
      <c r="V39" s="146">
        <f>feedin_new_car!V39</f>
        <v>0.3</v>
      </c>
      <c r="W39" s="146">
        <f>feedin_new_car!W39</f>
        <v>0.35</v>
      </c>
      <c r="X39" s="146">
        <f>feedin_new_car!X39</f>
        <v>0.3</v>
      </c>
      <c r="Y39" s="146">
        <f>feedin_new_car!Y39</f>
        <v>2.0000000000000018E-2</v>
      </c>
      <c r="Z39" s="145">
        <f>feedin_new_car!Z39</f>
        <v>0</v>
      </c>
      <c r="AA39" s="146">
        <f>feedin_new_car!AA39</f>
        <v>0.1</v>
      </c>
      <c r="AB39" s="146">
        <f>feedin_new_car!AB39</f>
        <v>0.45</v>
      </c>
      <c r="AC39" s="146">
        <f>feedin_new_car!AC39</f>
        <v>0.4</v>
      </c>
      <c r="AD39" s="146">
        <f>feedin_new_car!AD39</f>
        <v>0.05</v>
      </c>
      <c r="AE39" s="145">
        <f>feedin_new_car!AE39</f>
        <v>0</v>
      </c>
      <c r="AF39" s="146">
        <f>feedin_new_car!AF39</f>
        <v>0</v>
      </c>
      <c r="AG39" s="146">
        <f>feedin_new_car!AG39</f>
        <v>0</v>
      </c>
      <c r="AH39" s="146">
        <f>feedin_new_car!AH39</f>
        <v>0</v>
      </c>
      <c r="AI39" s="146">
        <f>feedin_new_car!AI39</f>
        <v>1</v>
      </c>
      <c r="AJ39" s="145">
        <f>feedin_new_car!AJ39</f>
        <v>0.31999999999999995</v>
      </c>
      <c r="AK39" s="146">
        <f>feedin_new_car!AK39</f>
        <v>0.28000000000000003</v>
      </c>
      <c r="AL39" s="146">
        <f>feedin_new_car!AL39</f>
        <v>0.35</v>
      </c>
      <c r="AM39" s="146">
        <f>feedin_new_car!AM39</f>
        <v>0.05</v>
      </c>
      <c r="AN39" s="146">
        <f>feedin_new_car!AN39</f>
        <v>0</v>
      </c>
      <c r="AO39" s="145">
        <f>feedin_new_car!AO39</f>
        <v>0.15</v>
      </c>
      <c r="AP39" s="146">
        <f>feedin_new_car!AP39</f>
        <v>0.35</v>
      </c>
      <c r="AQ39" s="146">
        <f>feedin_new_car!AQ39</f>
        <v>0.45</v>
      </c>
      <c r="AR39" s="146">
        <f>feedin_new_car!AR39</f>
        <v>0.05</v>
      </c>
      <c r="AS39" s="146">
        <f>feedin_new_car!AS39</f>
        <v>0</v>
      </c>
      <c r="AT39" s="145">
        <f>feedin_new_car!AT39</f>
        <v>0.2</v>
      </c>
      <c r="AU39" s="146">
        <f>feedin_new_car!AU39</f>
        <v>0.3</v>
      </c>
      <c r="AV39" s="146">
        <f>feedin_new_car!AV39</f>
        <v>0.4</v>
      </c>
      <c r="AW39" s="146">
        <f>feedin_new_car!AW39</f>
        <v>0.1</v>
      </c>
      <c r="AX39" s="146">
        <f>feedin_new_car!AX39</f>
        <v>0</v>
      </c>
      <c r="AY39" s="145">
        <f>feedin_new_car!AY39</f>
        <v>0</v>
      </c>
      <c r="AZ39" s="146">
        <f>feedin_new_car!AZ39</f>
        <v>0</v>
      </c>
      <c r="BA39" s="146">
        <f>feedin_new_car!BA39</f>
        <v>0</v>
      </c>
      <c r="BB39" s="146">
        <f>feedin_new_car!BB39</f>
        <v>0.5</v>
      </c>
      <c r="BC39" s="146">
        <f>feedin_new_car!BC39</f>
        <v>0.5</v>
      </c>
      <c r="BD39" s="36">
        <f t="shared" si="2"/>
        <v>1</v>
      </c>
      <c r="BE39" s="36">
        <f t="shared" si="3"/>
        <v>9</v>
      </c>
      <c r="BF39" s="40"/>
      <c r="BG39" s="60">
        <f t="shared" si="4"/>
        <v>0.17305000000000001</v>
      </c>
      <c r="BH39" s="60">
        <f t="shared" si="0"/>
        <v>0.27080000000000004</v>
      </c>
      <c r="BI39" s="60">
        <f t="shared" si="0"/>
        <v>0.35280000000000006</v>
      </c>
      <c r="BJ39" s="60">
        <f t="shared" si="0"/>
        <v>0.15970000000000001</v>
      </c>
      <c r="BK39" s="60">
        <f t="shared" si="0"/>
        <v>4.3650000000000001E-2</v>
      </c>
      <c r="BL39" s="57">
        <f t="shared" si="1"/>
        <v>1</v>
      </c>
    </row>
    <row r="40" spans="1:64" x14ac:dyDescent="0.2">
      <c r="A40" s="12">
        <v>2034</v>
      </c>
      <c r="B40" s="100">
        <f t="shared" si="27"/>
        <v>0.12</v>
      </c>
      <c r="C40" s="66">
        <f t="shared" si="25"/>
        <v>2.9999999999999988E-2</v>
      </c>
      <c r="D40" s="66">
        <f t="shared" si="25"/>
        <v>0.12999999999999998</v>
      </c>
      <c r="E40" s="66">
        <f t="shared" si="25"/>
        <v>0</v>
      </c>
      <c r="F40" s="66">
        <f t="shared" si="25"/>
        <v>0</v>
      </c>
      <c r="G40" s="66">
        <f t="shared" si="25"/>
        <v>0.2</v>
      </c>
      <c r="H40" s="66">
        <f t="shared" si="25"/>
        <v>0</v>
      </c>
      <c r="I40" s="66">
        <f t="shared" ref="I40" si="30">I39+(I$41-I$36)*0.2</f>
        <v>0.52000000000000013</v>
      </c>
      <c r="J40" s="66">
        <f t="shared" si="6"/>
        <v>0</v>
      </c>
      <c r="K40" s="145">
        <f>feedin_new_car!K40</f>
        <v>0.05</v>
      </c>
      <c r="L40" s="146">
        <f>feedin_new_car!L40</f>
        <v>0.15999999999999998</v>
      </c>
      <c r="M40" s="146">
        <f>feedin_new_car!M40</f>
        <v>0.15999999999999998</v>
      </c>
      <c r="N40" s="146">
        <f>feedin_new_car!N40</f>
        <v>0.34</v>
      </c>
      <c r="O40" s="146">
        <f>feedin_new_car!O40</f>
        <v>0.29000000000000004</v>
      </c>
      <c r="P40" s="145">
        <f>feedin_new_car!P40</f>
        <v>0</v>
      </c>
      <c r="Q40" s="146">
        <f>feedin_new_car!Q40</f>
        <v>0.1</v>
      </c>
      <c r="R40" s="146">
        <f>feedin_new_car!R40</f>
        <v>0.45</v>
      </c>
      <c r="S40" s="146">
        <f>feedin_new_car!S40</f>
        <v>0.4</v>
      </c>
      <c r="T40" s="146">
        <f>feedin_new_car!T40</f>
        <v>0.05</v>
      </c>
      <c r="U40" s="145">
        <f>feedin_new_car!U40</f>
        <v>0.03</v>
      </c>
      <c r="V40" s="146">
        <f>feedin_new_car!V40</f>
        <v>0.3</v>
      </c>
      <c r="W40" s="146">
        <f>feedin_new_car!W40</f>
        <v>0.35</v>
      </c>
      <c r="X40" s="146">
        <f>feedin_new_car!X40</f>
        <v>0.3</v>
      </c>
      <c r="Y40" s="146">
        <f>feedin_new_car!Y40</f>
        <v>2.0000000000000018E-2</v>
      </c>
      <c r="Z40" s="145">
        <f>feedin_new_car!Z40</f>
        <v>0</v>
      </c>
      <c r="AA40" s="146">
        <f>feedin_new_car!AA40</f>
        <v>0.1</v>
      </c>
      <c r="AB40" s="146">
        <f>feedin_new_car!AB40</f>
        <v>0.45</v>
      </c>
      <c r="AC40" s="146">
        <f>feedin_new_car!AC40</f>
        <v>0.4</v>
      </c>
      <c r="AD40" s="146">
        <f>feedin_new_car!AD40</f>
        <v>0.05</v>
      </c>
      <c r="AE40" s="145">
        <f>feedin_new_car!AE40</f>
        <v>0</v>
      </c>
      <c r="AF40" s="146">
        <f>feedin_new_car!AF40</f>
        <v>0</v>
      </c>
      <c r="AG40" s="146">
        <f>feedin_new_car!AG40</f>
        <v>0</v>
      </c>
      <c r="AH40" s="146">
        <f>feedin_new_car!AH40</f>
        <v>0</v>
      </c>
      <c r="AI40" s="146">
        <f>feedin_new_car!AI40</f>
        <v>1</v>
      </c>
      <c r="AJ40" s="145">
        <f>feedin_new_car!AJ40</f>
        <v>0.30999999999999994</v>
      </c>
      <c r="AK40" s="146">
        <f>feedin_new_car!AK40</f>
        <v>0.29000000000000004</v>
      </c>
      <c r="AL40" s="146">
        <f>feedin_new_car!AL40</f>
        <v>0.35</v>
      </c>
      <c r="AM40" s="146">
        <f>feedin_new_car!AM40</f>
        <v>0.05</v>
      </c>
      <c r="AN40" s="146">
        <f>feedin_new_car!AN40</f>
        <v>0</v>
      </c>
      <c r="AO40" s="145">
        <f>feedin_new_car!AO40</f>
        <v>0.15</v>
      </c>
      <c r="AP40" s="146">
        <f>feedin_new_car!AP40</f>
        <v>0.35</v>
      </c>
      <c r="AQ40" s="146">
        <f>feedin_new_car!AQ40</f>
        <v>0.45</v>
      </c>
      <c r="AR40" s="146">
        <f>feedin_new_car!AR40</f>
        <v>0.05</v>
      </c>
      <c r="AS40" s="146">
        <f>feedin_new_car!AS40</f>
        <v>0</v>
      </c>
      <c r="AT40" s="145">
        <f>feedin_new_car!AT40</f>
        <v>0.2</v>
      </c>
      <c r="AU40" s="146">
        <f>feedin_new_car!AU40</f>
        <v>0.3</v>
      </c>
      <c r="AV40" s="146">
        <f>feedin_new_car!AV40</f>
        <v>0.4</v>
      </c>
      <c r="AW40" s="146">
        <f>feedin_new_car!AW40</f>
        <v>0.1</v>
      </c>
      <c r="AX40" s="146">
        <f>feedin_new_car!AX40</f>
        <v>0</v>
      </c>
      <c r="AY40" s="145">
        <f>feedin_new_car!AY40</f>
        <v>0</v>
      </c>
      <c r="AZ40" s="146">
        <f>feedin_new_car!AZ40</f>
        <v>0</v>
      </c>
      <c r="BA40" s="146">
        <f>feedin_new_car!BA40</f>
        <v>0</v>
      </c>
      <c r="BB40" s="146">
        <f>feedin_new_car!BB40</f>
        <v>0.5</v>
      </c>
      <c r="BC40" s="146">
        <f>feedin_new_car!BC40</f>
        <v>0.5</v>
      </c>
      <c r="BD40" s="36">
        <f t="shared" si="2"/>
        <v>1</v>
      </c>
      <c r="BE40" s="36">
        <f t="shared" si="3"/>
        <v>9</v>
      </c>
      <c r="BF40" s="40"/>
      <c r="BG40" s="60">
        <f t="shared" si="4"/>
        <v>0.17590000000000003</v>
      </c>
      <c r="BH40" s="60">
        <f t="shared" si="0"/>
        <v>0.2752</v>
      </c>
      <c r="BI40" s="60">
        <f t="shared" si="0"/>
        <v>0.35620000000000007</v>
      </c>
      <c r="BJ40" s="60">
        <f t="shared" si="0"/>
        <v>0.15380000000000002</v>
      </c>
      <c r="BK40" s="60">
        <f t="shared" si="0"/>
        <v>3.8900000000000011E-2</v>
      </c>
      <c r="BL40" s="57">
        <f t="shared" si="1"/>
        <v>1.0000000000000002</v>
      </c>
    </row>
    <row r="41" spans="1:64" x14ac:dyDescent="0.2">
      <c r="A41" s="51">
        <v>2035</v>
      </c>
      <c r="B41" s="101">
        <v>0.1</v>
      </c>
      <c r="C41" s="65">
        <v>2.5000000000000001E-2</v>
      </c>
      <c r="D41" s="65">
        <v>0.125</v>
      </c>
      <c r="E41" s="65">
        <v>0</v>
      </c>
      <c r="F41" s="65">
        <v>0</v>
      </c>
      <c r="G41" s="65">
        <v>0.2</v>
      </c>
      <c r="H41" s="65">
        <v>0</v>
      </c>
      <c r="I41" s="65">
        <v>0.55000000000000004</v>
      </c>
      <c r="J41" s="65">
        <f t="shared" si="6"/>
        <v>0</v>
      </c>
      <c r="K41" s="72">
        <f>feedin_new_car!K41</f>
        <v>0.05</v>
      </c>
      <c r="L41" s="83">
        <f>feedin_new_car!L41</f>
        <v>0.15</v>
      </c>
      <c r="M41" s="83">
        <f>feedin_new_car!M41</f>
        <v>0.15</v>
      </c>
      <c r="N41" s="83">
        <f>feedin_new_car!N41</f>
        <v>0.35</v>
      </c>
      <c r="O41" s="83">
        <f>feedin_new_car!O41</f>
        <v>0.30000000000000004</v>
      </c>
      <c r="P41" s="72">
        <f>feedin_new_car!P41</f>
        <v>0</v>
      </c>
      <c r="Q41" s="83">
        <f>feedin_new_car!Q41</f>
        <v>0.1</v>
      </c>
      <c r="R41" s="83">
        <f>feedin_new_car!R41</f>
        <v>0.45</v>
      </c>
      <c r="S41" s="83">
        <f>feedin_new_car!S41</f>
        <v>0.4</v>
      </c>
      <c r="T41" s="83">
        <f>feedin_new_car!T41</f>
        <v>0.05</v>
      </c>
      <c r="U41" s="72">
        <f>feedin_new_car!U41</f>
        <v>0.03</v>
      </c>
      <c r="V41" s="83">
        <f>feedin_new_car!V41</f>
        <v>0.3</v>
      </c>
      <c r="W41" s="83">
        <f>feedin_new_car!W41</f>
        <v>0.35</v>
      </c>
      <c r="X41" s="83">
        <f>feedin_new_car!X41</f>
        <v>0.3</v>
      </c>
      <c r="Y41" s="83">
        <f>feedin_new_car!Y41</f>
        <v>2.0000000000000018E-2</v>
      </c>
      <c r="Z41" s="72">
        <f>feedin_new_car!Z41</f>
        <v>0</v>
      </c>
      <c r="AA41" s="83">
        <f>feedin_new_car!AA41</f>
        <v>0.1</v>
      </c>
      <c r="AB41" s="83">
        <f>feedin_new_car!AB41</f>
        <v>0.45</v>
      </c>
      <c r="AC41" s="83">
        <f>feedin_new_car!AC41</f>
        <v>0.4</v>
      </c>
      <c r="AD41" s="83">
        <f>feedin_new_car!AD41</f>
        <v>0.05</v>
      </c>
      <c r="AE41" s="72">
        <f>feedin_new_car!AE41</f>
        <v>0</v>
      </c>
      <c r="AF41" s="83">
        <f>feedin_new_car!AF41</f>
        <v>0</v>
      </c>
      <c r="AG41" s="83">
        <f>feedin_new_car!AG41</f>
        <v>0</v>
      </c>
      <c r="AH41" s="83">
        <f>feedin_new_car!AH41</f>
        <v>0</v>
      </c>
      <c r="AI41" s="83">
        <f>feedin_new_car!AI41</f>
        <v>1</v>
      </c>
      <c r="AJ41" s="72">
        <f>feedin_new_car!AJ41</f>
        <v>0.3</v>
      </c>
      <c r="AK41" s="83">
        <f>feedin_new_car!AK41</f>
        <v>0.3</v>
      </c>
      <c r="AL41" s="83">
        <f>feedin_new_car!AL41</f>
        <v>0.35</v>
      </c>
      <c r="AM41" s="83">
        <f>feedin_new_car!AM41</f>
        <v>0.05</v>
      </c>
      <c r="AN41" s="83">
        <f>feedin_new_car!AN41</f>
        <v>0</v>
      </c>
      <c r="AO41" s="72">
        <f>feedin_new_car!AO41</f>
        <v>0.15</v>
      </c>
      <c r="AP41" s="83">
        <f>feedin_new_car!AP41</f>
        <v>0.35</v>
      </c>
      <c r="AQ41" s="83">
        <f>feedin_new_car!AQ41</f>
        <v>0.45</v>
      </c>
      <c r="AR41" s="83">
        <f>feedin_new_car!AR41</f>
        <v>0.05</v>
      </c>
      <c r="AS41" s="83">
        <f>feedin_new_car!AS41</f>
        <v>0</v>
      </c>
      <c r="AT41" s="72">
        <f>feedin_new_car!AT41</f>
        <v>0.2</v>
      </c>
      <c r="AU41" s="83">
        <f>feedin_new_car!AU41</f>
        <v>0.3</v>
      </c>
      <c r="AV41" s="83">
        <f>feedin_new_car!AV41</f>
        <v>0.4</v>
      </c>
      <c r="AW41" s="83">
        <f>feedin_new_car!AW41</f>
        <v>0.1</v>
      </c>
      <c r="AX41" s="83">
        <f>feedin_new_car!AX41</f>
        <v>0</v>
      </c>
      <c r="AY41" s="72">
        <f>feedin_new_car!AY41</f>
        <v>0</v>
      </c>
      <c r="AZ41" s="83">
        <f>feedin_new_car!AZ41</f>
        <v>0</v>
      </c>
      <c r="BA41" s="83">
        <f>feedin_new_car!BA41</f>
        <v>0</v>
      </c>
      <c r="BB41" s="83">
        <f>feedin_new_car!BB41</f>
        <v>0.5</v>
      </c>
      <c r="BC41" s="83">
        <f>feedin_new_car!BC41</f>
        <v>0.5</v>
      </c>
      <c r="BD41" s="52">
        <f t="shared" si="2"/>
        <v>1</v>
      </c>
      <c r="BE41" s="52">
        <f t="shared" si="3"/>
        <v>9</v>
      </c>
      <c r="BF41" s="53"/>
      <c r="BG41" s="61">
        <f t="shared" si="4"/>
        <v>0.17875000000000002</v>
      </c>
      <c r="BH41" s="61">
        <f t="shared" si="0"/>
        <v>0.28000000000000003</v>
      </c>
      <c r="BI41" s="61">
        <f t="shared" si="0"/>
        <v>0.36000000000000004</v>
      </c>
      <c r="BJ41" s="61">
        <f t="shared" si="0"/>
        <v>0.14750000000000002</v>
      </c>
      <c r="BK41" s="61">
        <f t="shared" si="0"/>
        <v>3.3750000000000009E-2</v>
      </c>
      <c r="BL41" s="62">
        <f t="shared" si="1"/>
        <v>1</v>
      </c>
    </row>
    <row r="42" spans="1:64" x14ac:dyDescent="0.2">
      <c r="A42" s="12">
        <v>2036</v>
      </c>
      <c r="B42" s="100">
        <f>B41+(B$46-B$41)*0.2</f>
        <v>0.09</v>
      </c>
      <c r="C42" s="66">
        <f t="shared" ref="C42:H45" si="31">C41+(C$46-C$41)*0.2</f>
        <v>0.02</v>
      </c>
      <c r="D42" s="66">
        <f t="shared" si="31"/>
        <v>0.12</v>
      </c>
      <c r="E42" s="66">
        <f t="shared" si="31"/>
        <v>0</v>
      </c>
      <c r="F42" s="66">
        <f t="shared" si="31"/>
        <v>0</v>
      </c>
      <c r="G42" s="66">
        <f t="shared" si="31"/>
        <v>0.19</v>
      </c>
      <c r="H42" s="66">
        <f t="shared" si="31"/>
        <v>0</v>
      </c>
      <c r="I42" s="66">
        <f t="shared" ref="I42" si="32">I41+(I$46-I$41)*0.2</f>
        <v>0.58000000000000007</v>
      </c>
      <c r="J42" s="66">
        <f t="shared" si="6"/>
        <v>0</v>
      </c>
      <c r="K42" s="145">
        <f>feedin_new_car!K42</f>
        <v>0.05</v>
      </c>
      <c r="L42" s="146">
        <f>feedin_new_car!L42</f>
        <v>0.15</v>
      </c>
      <c r="M42" s="146">
        <f>feedin_new_car!M42</f>
        <v>0.15</v>
      </c>
      <c r="N42" s="146">
        <f>feedin_new_car!N42</f>
        <v>0.35</v>
      </c>
      <c r="O42" s="146">
        <f>feedin_new_car!O42</f>
        <v>0.30000000000000004</v>
      </c>
      <c r="P42" s="145">
        <f>feedin_new_car!P42</f>
        <v>0</v>
      </c>
      <c r="Q42" s="146">
        <f>feedin_new_car!Q42</f>
        <v>0.1</v>
      </c>
      <c r="R42" s="146">
        <f>feedin_new_car!R42</f>
        <v>0.45</v>
      </c>
      <c r="S42" s="146">
        <f>feedin_new_car!S42</f>
        <v>0.4</v>
      </c>
      <c r="T42" s="146">
        <f>feedin_new_car!T42</f>
        <v>0.05</v>
      </c>
      <c r="U42" s="145">
        <f>feedin_new_car!U42</f>
        <v>0.03</v>
      </c>
      <c r="V42" s="146">
        <f>feedin_new_car!V42</f>
        <v>0.3</v>
      </c>
      <c r="W42" s="146">
        <f>feedin_new_car!W42</f>
        <v>0.35</v>
      </c>
      <c r="X42" s="146">
        <f>feedin_new_car!X42</f>
        <v>0.3</v>
      </c>
      <c r="Y42" s="146">
        <f>feedin_new_car!Y42</f>
        <v>2.0000000000000018E-2</v>
      </c>
      <c r="Z42" s="145">
        <f>feedin_new_car!Z42</f>
        <v>0</v>
      </c>
      <c r="AA42" s="146">
        <f>feedin_new_car!AA42</f>
        <v>0.1</v>
      </c>
      <c r="AB42" s="146">
        <f>feedin_new_car!AB42</f>
        <v>0.45</v>
      </c>
      <c r="AC42" s="146">
        <f>feedin_new_car!AC42</f>
        <v>0.4</v>
      </c>
      <c r="AD42" s="146">
        <f>feedin_new_car!AD42</f>
        <v>0.05</v>
      </c>
      <c r="AE42" s="145">
        <f>feedin_new_car!AE42</f>
        <v>0</v>
      </c>
      <c r="AF42" s="146">
        <f>feedin_new_car!AF42</f>
        <v>0</v>
      </c>
      <c r="AG42" s="146">
        <f>feedin_new_car!AG42</f>
        <v>0</v>
      </c>
      <c r="AH42" s="146">
        <f>feedin_new_car!AH42</f>
        <v>0</v>
      </c>
      <c r="AI42" s="146">
        <f>feedin_new_car!AI42</f>
        <v>1</v>
      </c>
      <c r="AJ42" s="145">
        <f>feedin_new_car!AJ42</f>
        <v>0.26999999999999996</v>
      </c>
      <c r="AK42" s="146">
        <f>feedin_new_car!AK42</f>
        <v>0.32</v>
      </c>
      <c r="AL42" s="146">
        <f>feedin_new_car!AL42</f>
        <v>0.35</v>
      </c>
      <c r="AM42" s="146">
        <f>feedin_new_car!AM42</f>
        <v>6.0000000000000005E-2</v>
      </c>
      <c r="AN42" s="146">
        <f>feedin_new_car!AN42</f>
        <v>0</v>
      </c>
      <c r="AO42" s="145">
        <f>feedin_new_car!AO42</f>
        <v>0.15</v>
      </c>
      <c r="AP42" s="146">
        <f>feedin_new_car!AP42</f>
        <v>0.35</v>
      </c>
      <c r="AQ42" s="146">
        <f>feedin_new_car!AQ42</f>
        <v>0.45</v>
      </c>
      <c r="AR42" s="146">
        <f>feedin_new_car!AR42</f>
        <v>0.05</v>
      </c>
      <c r="AS42" s="146">
        <f>feedin_new_car!AS42</f>
        <v>0</v>
      </c>
      <c r="AT42" s="145">
        <f>feedin_new_car!AT42</f>
        <v>0.2</v>
      </c>
      <c r="AU42" s="146">
        <f>feedin_new_car!AU42</f>
        <v>0.3</v>
      </c>
      <c r="AV42" s="146">
        <f>feedin_new_car!AV42</f>
        <v>0.4</v>
      </c>
      <c r="AW42" s="146">
        <f>feedin_new_car!AW42</f>
        <v>0.1</v>
      </c>
      <c r="AX42" s="146">
        <f>feedin_new_car!AX42</f>
        <v>0</v>
      </c>
      <c r="AY42" s="145">
        <f>feedin_new_car!AY42</f>
        <v>0</v>
      </c>
      <c r="AZ42" s="146">
        <f>feedin_new_car!AZ42</f>
        <v>0</v>
      </c>
      <c r="BA42" s="146">
        <f>feedin_new_car!BA42</f>
        <v>0</v>
      </c>
      <c r="BB42" s="146">
        <f>feedin_new_car!BB42</f>
        <v>0.5</v>
      </c>
      <c r="BC42" s="146">
        <f>feedin_new_car!BC42</f>
        <v>0.5</v>
      </c>
      <c r="BD42" s="36">
        <f t="shared" si="2"/>
        <v>1</v>
      </c>
      <c r="BE42" s="36">
        <f t="shared" si="3"/>
        <v>9</v>
      </c>
      <c r="BF42" s="40"/>
      <c r="BG42" s="60">
        <f t="shared" si="4"/>
        <v>0.1754</v>
      </c>
      <c r="BH42" s="60">
        <f t="shared" si="0"/>
        <v>0.2863</v>
      </c>
      <c r="BI42" s="60">
        <f t="shared" si="0"/>
        <v>0.36300000000000004</v>
      </c>
      <c r="BJ42" s="60">
        <f t="shared" si="0"/>
        <v>0.14490000000000003</v>
      </c>
      <c r="BK42" s="60">
        <f t="shared" si="0"/>
        <v>3.0400000000000007E-2</v>
      </c>
      <c r="BL42" s="57">
        <f t="shared" si="1"/>
        <v>1</v>
      </c>
    </row>
    <row r="43" spans="1:64" x14ac:dyDescent="0.2">
      <c r="A43" s="12">
        <v>2037</v>
      </c>
      <c r="B43" s="100">
        <f t="shared" ref="B43:B45" si="33">B42+(B$46-B$41)*0.2</f>
        <v>7.9999999999999988E-2</v>
      </c>
      <c r="C43" s="66">
        <f t="shared" si="31"/>
        <v>1.4999999999999999E-2</v>
      </c>
      <c r="D43" s="66">
        <f t="shared" si="31"/>
        <v>0.11499999999999999</v>
      </c>
      <c r="E43" s="66">
        <f t="shared" si="31"/>
        <v>0</v>
      </c>
      <c r="F43" s="66">
        <f t="shared" si="31"/>
        <v>0</v>
      </c>
      <c r="G43" s="66">
        <f t="shared" si="31"/>
        <v>0.18</v>
      </c>
      <c r="H43" s="66">
        <f t="shared" si="31"/>
        <v>0</v>
      </c>
      <c r="I43" s="66">
        <f t="shared" ref="I43" si="34">I42+(I$46-I$41)*0.2</f>
        <v>0.6100000000000001</v>
      </c>
      <c r="J43" s="66">
        <f t="shared" si="6"/>
        <v>0</v>
      </c>
      <c r="K43" s="145">
        <f>feedin_new_car!K43</f>
        <v>0.05</v>
      </c>
      <c r="L43" s="146">
        <f>feedin_new_car!L43</f>
        <v>0.15</v>
      </c>
      <c r="M43" s="146">
        <f>feedin_new_car!M43</f>
        <v>0.15</v>
      </c>
      <c r="N43" s="146">
        <f>feedin_new_car!N43</f>
        <v>0.35</v>
      </c>
      <c r="O43" s="146">
        <f>feedin_new_car!O43</f>
        <v>0.30000000000000004</v>
      </c>
      <c r="P43" s="145">
        <f>feedin_new_car!P43</f>
        <v>0</v>
      </c>
      <c r="Q43" s="146">
        <f>feedin_new_car!Q43</f>
        <v>0.1</v>
      </c>
      <c r="R43" s="146">
        <f>feedin_new_car!R43</f>
        <v>0.45</v>
      </c>
      <c r="S43" s="146">
        <f>feedin_new_car!S43</f>
        <v>0.4</v>
      </c>
      <c r="T43" s="146">
        <f>feedin_new_car!T43</f>
        <v>0.05</v>
      </c>
      <c r="U43" s="145">
        <f>feedin_new_car!U43</f>
        <v>0.03</v>
      </c>
      <c r="V43" s="146">
        <f>feedin_new_car!V43</f>
        <v>0.3</v>
      </c>
      <c r="W43" s="146">
        <f>feedin_new_car!W43</f>
        <v>0.35</v>
      </c>
      <c r="X43" s="146">
        <f>feedin_new_car!X43</f>
        <v>0.3</v>
      </c>
      <c r="Y43" s="146">
        <f>feedin_new_car!Y43</f>
        <v>2.0000000000000018E-2</v>
      </c>
      <c r="Z43" s="145">
        <f>feedin_new_car!Z43</f>
        <v>0</v>
      </c>
      <c r="AA43" s="146">
        <f>feedin_new_car!AA43</f>
        <v>0.1</v>
      </c>
      <c r="AB43" s="146">
        <f>feedin_new_car!AB43</f>
        <v>0.45</v>
      </c>
      <c r="AC43" s="146">
        <f>feedin_new_car!AC43</f>
        <v>0.4</v>
      </c>
      <c r="AD43" s="146">
        <f>feedin_new_car!AD43</f>
        <v>0.05</v>
      </c>
      <c r="AE43" s="145">
        <f>feedin_new_car!AE43</f>
        <v>0</v>
      </c>
      <c r="AF43" s="146">
        <f>feedin_new_car!AF43</f>
        <v>0</v>
      </c>
      <c r="AG43" s="146">
        <f>feedin_new_car!AG43</f>
        <v>0</v>
      </c>
      <c r="AH43" s="146">
        <f>feedin_new_car!AH43</f>
        <v>0</v>
      </c>
      <c r="AI43" s="146">
        <f>feedin_new_car!AI43</f>
        <v>1</v>
      </c>
      <c r="AJ43" s="145">
        <f>feedin_new_car!AJ43</f>
        <v>0.23999999999999996</v>
      </c>
      <c r="AK43" s="146">
        <f>feedin_new_car!AK43</f>
        <v>0.34</v>
      </c>
      <c r="AL43" s="146">
        <f>feedin_new_car!AL43</f>
        <v>0.35</v>
      </c>
      <c r="AM43" s="146">
        <f>feedin_new_car!AM43</f>
        <v>7.0000000000000007E-2</v>
      </c>
      <c r="AN43" s="146">
        <f>feedin_new_car!AN43</f>
        <v>0</v>
      </c>
      <c r="AO43" s="145">
        <f>feedin_new_car!AO43</f>
        <v>0.15</v>
      </c>
      <c r="AP43" s="146">
        <f>feedin_new_car!AP43</f>
        <v>0.35</v>
      </c>
      <c r="AQ43" s="146">
        <f>feedin_new_car!AQ43</f>
        <v>0.45</v>
      </c>
      <c r="AR43" s="146">
        <f>feedin_new_car!AR43</f>
        <v>0.05</v>
      </c>
      <c r="AS43" s="146">
        <f>feedin_new_car!AS43</f>
        <v>0</v>
      </c>
      <c r="AT43" s="145">
        <f>feedin_new_car!AT43</f>
        <v>0.2</v>
      </c>
      <c r="AU43" s="146">
        <f>feedin_new_car!AU43</f>
        <v>0.3</v>
      </c>
      <c r="AV43" s="146">
        <f>feedin_new_car!AV43</f>
        <v>0.4</v>
      </c>
      <c r="AW43" s="146">
        <f>feedin_new_car!AW43</f>
        <v>0.1</v>
      </c>
      <c r="AX43" s="146">
        <f>feedin_new_car!AX43</f>
        <v>0</v>
      </c>
      <c r="AY43" s="145">
        <f>feedin_new_car!AY43</f>
        <v>0</v>
      </c>
      <c r="AZ43" s="146">
        <f>feedin_new_car!AZ43</f>
        <v>0</v>
      </c>
      <c r="BA43" s="146">
        <f>feedin_new_car!BA43</f>
        <v>0</v>
      </c>
      <c r="BB43" s="146">
        <f>feedin_new_car!BB43</f>
        <v>0.5</v>
      </c>
      <c r="BC43" s="146">
        <f>feedin_new_car!BC43</f>
        <v>0.5</v>
      </c>
      <c r="BD43" s="36">
        <f t="shared" si="2"/>
        <v>1</v>
      </c>
      <c r="BE43" s="36">
        <f t="shared" si="3"/>
        <v>9</v>
      </c>
      <c r="BF43" s="40"/>
      <c r="BG43" s="60">
        <f t="shared" si="4"/>
        <v>0.17265000000000003</v>
      </c>
      <c r="BH43" s="60">
        <f t="shared" si="0"/>
        <v>0.29220000000000002</v>
      </c>
      <c r="BI43" s="60">
        <f t="shared" si="0"/>
        <v>0.36600000000000005</v>
      </c>
      <c r="BJ43" s="60">
        <f t="shared" si="0"/>
        <v>0.1421</v>
      </c>
      <c r="BK43" s="60">
        <f t="shared" si="0"/>
        <v>2.7050000000000005E-2</v>
      </c>
      <c r="BL43" s="57">
        <f t="shared" si="1"/>
        <v>1</v>
      </c>
    </row>
    <row r="44" spans="1:64" x14ac:dyDescent="0.2">
      <c r="A44" s="12">
        <v>2038</v>
      </c>
      <c r="B44" s="100">
        <f t="shared" si="33"/>
        <v>6.9999999999999979E-2</v>
      </c>
      <c r="C44" s="66">
        <f t="shared" si="31"/>
        <v>9.9999999999999985E-3</v>
      </c>
      <c r="D44" s="66">
        <f t="shared" si="31"/>
        <v>0.10999999999999999</v>
      </c>
      <c r="E44" s="66">
        <f t="shared" si="31"/>
        <v>0</v>
      </c>
      <c r="F44" s="66">
        <f t="shared" si="31"/>
        <v>0</v>
      </c>
      <c r="G44" s="66">
        <f t="shared" si="31"/>
        <v>0.16999999999999998</v>
      </c>
      <c r="H44" s="66">
        <f t="shared" si="31"/>
        <v>0</v>
      </c>
      <c r="I44" s="66">
        <f t="shared" ref="I44" si="35">I43+(I$46-I$41)*0.2</f>
        <v>0.64000000000000012</v>
      </c>
      <c r="J44" s="66">
        <f t="shared" si="6"/>
        <v>0</v>
      </c>
      <c r="K44" s="145">
        <f>feedin_new_car!K44</f>
        <v>0.05</v>
      </c>
      <c r="L44" s="146">
        <f>feedin_new_car!L44</f>
        <v>0.15</v>
      </c>
      <c r="M44" s="146">
        <f>feedin_new_car!M44</f>
        <v>0.15</v>
      </c>
      <c r="N44" s="146">
        <f>feedin_new_car!N44</f>
        <v>0.35</v>
      </c>
      <c r="O44" s="146">
        <f>feedin_new_car!O44</f>
        <v>0.30000000000000004</v>
      </c>
      <c r="P44" s="145">
        <f>feedin_new_car!P44</f>
        <v>0</v>
      </c>
      <c r="Q44" s="146">
        <f>feedin_new_car!Q44</f>
        <v>0.1</v>
      </c>
      <c r="R44" s="146">
        <f>feedin_new_car!R44</f>
        <v>0.45</v>
      </c>
      <c r="S44" s="146">
        <f>feedin_new_car!S44</f>
        <v>0.4</v>
      </c>
      <c r="T44" s="146">
        <f>feedin_new_car!T44</f>
        <v>0.05</v>
      </c>
      <c r="U44" s="145">
        <f>feedin_new_car!U44</f>
        <v>0.03</v>
      </c>
      <c r="V44" s="146">
        <f>feedin_new_car!V44</f>
        <v>0.3</v>
      </c>
      <c r="W44" s="146">
        <f>feedin_new_car!W44</f>
        <v>0.35</v>
      </c>
      <c r="X44" s="146">
        <f>feedin_new_car!X44</f>
        <v>0.3</v>
      </c>
      <c r="Y44" s="146">
        <f>feedin_new_car!Y44</f>
        <v>2.0000000000000018E-2</v>
      </c>
      <c r="Z44" s="145">
        <f>feedin_new_car!Z44</f>
        <v>0</v>
      </c>
      <c r="AA44" s="146">
        <f>feedin_new_car!AA44</f>
        <v>0.1</v>
      </c>
      <c r="AB44" s="146">
        <f>feedin_new_car!AB44</f>
        <v>0.45</v>
      </c>
      <c r="AC44" s="146">
        <f>feedin_new_car!AC44</f>
        <v>0.4</v>
      </c>
      <c r="AD44" s="146">
        <f>feedin_new_car!AD44</f>
        <v>0.05</v>
      </c>
      <c r="AE44" s="145">
        <f>feedin_new_car!AE44</f>
        <v>0</v>
      </c>
      <c r="AF44" s="146">
        <f>feedin_new_car!AF44</f>
        <v>0</v>
      </c>
      <c r="AG44" s="146">
        <f>feedin_new_car!AG44</f>
        <v>0</v>
      </c>
      <c r="AH44" s="146">
        <f>feedin_new_car!AH44</f>
        <v>0</v>
      </c>
      <c r="AI44" s="146">
        <f>feedin_new_car!AI44</f>
        <v>1</v>
      </c>
      <c r="AJ44" s="145">
        <f>feedin_new_car!AJ44</f>
        <v>0.20999999999999996</v>
      </c>
      <c r="AK44" s="146">
        <f>feedin_new_car!AK44</f>
        <v>0.36000000000000004</v>
      </c>
      <c r="AL44" s="146">
        <f>feedin_new_car!AL44</f>
        <v>0.35</v>
      </c>
      <c r="AM44" s="146">
        <f>feedin_new_car!AM44</f>
        <v>0.08</v>
      </c>
      <c r="AN44" s="146">
        <f>feedin_new_car!AN44</f>
        <v>0</v>
      </c>
      <c r="AO44" s="145">
        <f>feedin_new_car!AO44</f>
        <v>0.15</v>
      </c>
      <c r="AP44" s="146">
        <f>feedin_new_car!AP44</f>
        <v>0.35</v>
      </c>
      <c r="AQ44" s="146">
        <f>feedin_new_car!AQ44</f>
        <v>0.45</v>
      </c>
      <c r="AR44" s="146">
        <f>feedin_new_car!AR44</f>
        <v>0.05</v>
      </c>
      <c r="AS44" s="146">
        <f>feedin_new_car!AS44</f>
        <v>0</v>
      </c>
      <c r="AT44" s="145">
        <f>feedin_new_car!AT44</f>
        <v>0.2</v>
      </c>
      <c r="AU44" s="146">
        <f>feedin_new_car!AU44</f>
        <v>0.3</v>
      </c>
      <c r="AV44" s="146">
        <f>feedin_new_car!AV44</f>
        <v>0.4</v>
      </c>
      <c r="AW44" s="146">
        <f>feedin_new_car!AW44</f>
        <v>0.1</v>
      </c>
      <c r="AX44" s="146">
        <f>feedin_new_car!AX44</f>
        <v>0</v>
      </c>
      <c r="AY44" s="145">
        <f>feedin_new_car!AY44</f>
        <v>0</v>
      </c>
      <c r="AZ44" s="146">
        <f>feedin_new_car!AZ44</f>
        <v>0</v>
      </c>
      <c r="BA44" s="146">
        <f>feedin_new_car!BA44</f>
        <v>0</v>
      </c>
      <c r="BB44" s="146">
        <f>feedin_new_car!BB44</f>
        <v>0.5</v>
      </c>
      <c r="BC44" s="146">
        <f>feedin_new_car!BC44</f>
        <v>0.5</v>
      </c>
      <c r="BD44" s="36">
        <f t="shared" si="2"/>
        <v>1</v>
      </c>
      <c r="BE44" s="36">
        <f t="shared" si="3"/>
        <v>9</v>
      </c>
      <c r="BF44" s="40"/>
      <c r="BG44" s="60">
        <f t="shared" si="4"/>
        <v>0.17050000000000001</v>
      </c>
      <c r="BH44" s="60">
        <f t="shared" si="0"/>
        <v>0.29770000000000002</v>
      </c>
      <c r="BI44" s="60">
        <f t="shared" si="0"/>
        <v>0.36900000000000005</v>
      </c>
      <c r="BJ44" s="60">
        <f t="shared" si="0"/>
        <v>0.1391</v>
      </c>
      <c r="BK44" s="60">
        <f t="shared" si="0"/>
        <v>2.3699999999999999E-2</v>
      </c>
      <c r="BL44" s="57">
        <f t="shared" si="1"/>
        <v>1.0000000000000002</v>
      </c>
    </row>
    <row r="45" spans="1:64" x14ac:dyDescent="0.2">
      <c r="A45" s="12">
        <v>2039</v>
      </c>
      <c r="B45" s="100">
        <f t="shared" si="33"/>
        <v>5.9999999999999977E-2</v>
      </c>
      <c r="C45" s="66">
        <f t="shared" si="31"/>
        <v>4.9999999999999975E-3</v>
      </c>
      <c r="D45" s="66">
        <f t="shared" si="31"/>
        <v>0.10499999999999998</v>
      </c>
      <c r="E45" s="66">
        <f t="shared" si="31"/>
        <v>0</v>
      </c>
      <c r="F45" s="66">
        <f t="shared" si="31"/>
        <v>0</v>
      </c>
      <c r="G45" s="66">
        <f t="shared" si="31"/>
        <v>0.15999999999999998</v>
      </c>
      <c r="H45" s="66">
        <f t="shared" si="31"/>
        <v>0</v>
      </c>
      <c r="I45" s="66">
        <f t="shared" ref="I45" si="36">I44+(I$46-I$41)*0.2</f>
        <v>0.67000000000000015</v>
      </c>
      <c r="J45" s="66">
        <f t="shared" si="6"/>
        <v>0</v>
      </c>
      <c r="K45" s="145">
        <f>feedin_new_car!K45</f>
        <v>0.05</v>
      </c>
      <c r="L45" s="146">
        <f>feedin_new_car!L45</f>
        <v>0.15</v>
      </c>
      <c r="M45" s="146">
        <f>feedin_new_car!M45</f>
        <v>0.15</v>
      </c>
      <c r="N45" s="146">
        <f>feedin_new_car!N45</f>
        <v>0.35</v>
      </c>
      <c r="O45" s="146">
        <f>feedin_new_car!O45</f>
        <v>0.30000000000000004</v>
      </c>
      <c r="P45" s="145">
        <f>feedin_new_car!P45</f>
        <v>0</v>
      </c>
      <c r="Q45" s="146">
        <f>feedin_new_car!Q45</f>
        <v>0.1</v>
      </c>
      <c r="R45" s="146">
        <f>feedin_new_car!R45</f>
        <v>0.45</v>
      </c>
      <c r="S45" s="146">
        <f>feedin_new_car!S45</f>
        <v>0.4</v>
      </c>
      <c r="T45" s="146">
        <f>feedin_new_car!T45</f>
        <v>0.05</v>
      </c>
      <c r="U45" s="145">
        <f>feedin_new_car!U45</f>
        <v>0.03</v>
      </c>
      <c r="V45" s="146">
        <f>feedin_new_car!V45</f>
        <v>0.3</v>
      </c>
      <c r="W45" s="146">
        <f>feedin_new_car!W45</f>
        <v>0.35</v>
      </c>
      <c r="X45" s="146">
        <f>feedin_new_car!X45</f>
        <v>0.3</v>
      </c>
      <c r="Y45" s="146">
        <f>feedin_new_car!Y45</f>
        <v>2.0000000000000018E-2</v>
      </c>
      <c r="Z45" s="145">
        <f>feedin_new_car!Z45</f>
        <v>0</v>
      </c>
      <c r="AA45" s="146">
        <f>feedin_new_car!AA45</f>
        <v>0.1</v>
      </c>
      <c r="AB45" s="146">
        <f>feedin_new_car!AB45</f>
        <v>0.45</v>
      </c>
      <c r="AC45" s="146">
        <f>feedin_new_car!AC45</f>
        <v>0.4</v>
      </c>
      <c r="AD45" s="146">
        <f>feedin_new_car!AD45</f>
        <v>0.05</v>
      </c>
      <c r="AE45" s="145">
        <f>feedin_new_car!AE45</f>
        <v>0</v>
      </c>
      <c r="AF45" s="146">
        <f>feedin_new_car!AF45</f>
        <v>0</v>
      </c>
      <c r="AG45" s="146">
        <f>feedin_new_car!AG45</f>
        <v>0</v>
      </c>
      <c r="AH45" s="146">
        <f>feedin_new_car!AH45</f>
        <v>0</v>
      </c>
      <c r="AI45" s="146">
        <f>feedin_new_car!AI45</f>
        <v>1</v>
      </c>
      <c r="AJ45" s="145">
        <f>feedin_new_car!AJ45</f>
        <v>0.17999999999999997</v>
      </c>
      <c r="AK45" s="146">
        <f>feedin_new_car!AK45</f>
        <v>0.38000000000000006</v>
      </c>
      <c r="AL45" s="146">
        <f>feedin_new_car!AL45</f>
        <v>0.35</v>
      </c>
      <c r="AM45" s="146">
        <f>feedin_new_car!AM45</f>
        <v>0.09</v>
      </c>
      <c r="AN45" s="146">
        <f>feedin_new_car!AN45</f>
        <v>0</v>
      </c>
      <c r="AO45" s="145">
        <f>feedin_new_car!AO45</f>
        <v>0.15</v>
      </c>
      <c r="AP45" s="146">
        <f>feedin_new_car!AP45</f>
        <v>0.35</v>
      </c>
      <c r="AQ45" s="146">
        <f>feedin_new_car!AQ45</f>
        <v>0.45</v>
      </c>
      <c r="AR45" s="146">
        <f>feedin_new_car!AR45</f>
        <v>0.05</v>
      </c>
      <c r="AS45" s="146">
        <f>feedin_new_car!AS45</f>
        <v>0</v>
      </c>
      <c r="AT45" s="145">
        <f>feedin_new_car!AT45</f>
        <v>0.2</v>
      </c>
      <c r="AU45" s="146">
        <f>feedin_new_car!AU45</f>
        <v>0.3</v>
      </c>
      <c r="AV45" s="146">
        <f>feedin_new_car!AV45</f>
        <v>0.4</v>
      </c>
      <c r="AW45" s="146">
        <f>feedin_new_car!AW45</f>
        <v>0.1</v>
      </c>
      <c r="AX45" s="146">
        <f>feedin_new_car!AX45</f>
        <v>0</v>
      </c>
      <c r="AY45" s="145">
        <f>feedin_new_car!AY45</f>
        <v>0</v>
      </c>
      <c r="AZ45" s="146">
        <f>feedin_new_car!AZ45</f>
        <v>0</v>
      </c>
      <c r="BA45" s="146">
        <f>feedin_new_car!BA45</f>
        <v>0</v>
      </c>
      <c r="BB45" s="146">
        <f>feedin_new_car!BB45</f>
        <v>0.5</v>
      </c>
      <c r="BC45" s="146">
        <f>feedin_new_car!BC45</f>
        <v>0.5</v>
      </c>
      <c r="BD45" s="36">
        <f t="shared" si="2"/>
        <v>1</v>
      </c>
      <c r="BE45" s="36">
        <f t="shared" si="3"/>
        <v>9</v>
      </c>
      <c r="BF45" s="40"/>
      <c r="BG45" s="60">
        <f t="shared" si="4"/>
        <v>0.16895000000000002</v>
      </c>
      <c r="BH45" s="60">
        <f t="shared" si="0"/>
        <v>0.30280000000000001</v>
      </c>
      <c r="BI45" s="60">
        <f t="shared" si="0"/>
        <v>0.37200000000000005</v>
      </c>
      <c r="BJ45" s="60">
        <f t="shared" si="0"/>
        <v>0.13589999999999999</v>
      </c>
      <c r="BK45" s="60">
        <f t="shared" si="0"/>
        <v>2.0349999999999997E-2</v>
      </c>
      <c r="BL45" s="57">
        <f t="shared" si="1"/>
        <v>1</v>
      </c>
    </row>
    <row r="46" spans="1:64" x14ac:dyDescent="0.2">
      <c r="A46" s="51">
        <v>2040</v>
      </c>
      <c r="B46" s="101">
        <v>0.05</v>
      </c>
      <c r="C46" s="65">
        <v>0</v>
      </c>
      <c r="D46" s="65">
        <v>0.1</v>
      </c>
      <c r="E46" s="65">
        <v>0</v>
      </c>
      <c r="F46" s="65">
        <v>0</v>
      </c>
      <c r="G46" s="65">
        <v>0.15</v>
      </c>
      <c r="H46" s="65">
        <v>0</v>
      </c>
      <c r="I46" s="65">
        <v>0.7</v>
      </c>
      <c r="J46" s="65">
        <f t="shared" si="6"/>
        <v>0</v>
      </c>
      <c r="K46" s="72">
        <f>feedin_new_car!K46</f>
        <v>0.05</v>
      </c>
      <c r="L46" s="83">
        <f>feedin_new_car!L46</f>
        <v>0.15</v>
      </c>
      <c r="M46" s="83">
        <f>feedin_new_car!M46</f>
        <v>0.15</v>
      </c>
      <c r="N46" s="83">
        <f>feedin_new_car!N46</f>
        <v>0.35</v>
      </c>
      <c r="O46" s="83">
        <f>feedin_new_car!O46</f>
        <v>0.30000000000000004</v>
      </c>
      <c r="P46" s="72">
        <f>feedin_new_car!P46</f>
        <v>0</v>
      </c>
      <c r="Q46" s="83">
        <f>feedin_new_car!Q46</f>
        <v>0.1</v>
      </c>
      <c r="R46" s="83">
        <f>feedin_new_car!R46</f>
        <v>0.45</v>
      </c>
      <c r="S46" s="83">
        <f>feedin_new_car!S46</f>
        <v>0.4</v>
      </c>
      <c r="T46" s="83">
        <f>feedin_new_car!T46</f>
        <v>0.05</v>
      </c>
      <c r="U46" s="72">
        <f>feedin_new_car!U46</f>
        <v>0.03</v>
      </c>
      <c r="V46" s="83">
        <f>feedin_new_car!V46</f>
        <v>0.3</v>
      </c>
      <c r="W46" s="83">
        <f>feedin_new_car!W46</f>
        <v>0.35</v>
      </c>
      <c r="X46" s="83">
        <f>feedin_new_car!X46</f>
        <v>0.3</v>
      </c>
      <c r="Y46" s="83">
        <f>feedin_new_car!Y46</f>
        <v>2.0000000000000018E-2</v>
      </c>
      <c r="Z46" s="72">
        <f>feedin_new_car!Z46</f>
        <v>0</v>
      </c>
      <c r="AA46" s="83">
        <f>feedin_new_car!AA46</f>
        <v>0.1</v>
      </c>
      <c r="AB46" s="83">
        <f>feedin_new_car!AB46</f>
        <v>0.45</v>
      </c>
      <c r="AC46" s="83">
        <f>feedin_new_car!AC46</f>
        <v>0.4</v>
      </c>
      <c r="AD46" s="83">
        <f>feedin_new_car!AD46</f>
        <v>0.05</v>
      </c>
      <c r="AE46" s="72">
        <f>feedin_new_car!AE46</f>
        <v>0</v>
      </c>
      <c r="AF46" s="83">
        <f>feedin_new_car!AF46</f>
        <v>0</v>
      </c>
      <c r="AG46" s="83">
        <f>feedin_new_car!AG46</f>
        <v>0</v>
      </c>
      <c r="AH46" s="83">
        <f>feedin_new_car!AH46</f>
        <v>0</v>
      </c>
      <c r="AI46" s="83">
        <f>feedin_new_car!AI46</f>
        <v>1</v>
      </c>
      <c r="AJ46" s="72">
        <f>feedin_new_car!AJ46</f>
        <v>0.25</v>
      </c>
      <c r="AK46" s="83">
        <f>feedin_new_car!AK46</f>
        <v>0.3</v>
      </c>
      <c r="AL46" s="83">
        <f>feedin_new_car!AL46</f>
        <v>0.35</v>
      </c>
      <c r="AM46" s="83">
        <f>feedin_new_car!AM46</f>
        <v>0.1</v>
      </c>
      <c r="AN46" s="83">
        <f>feedin_new_car!AN46</f>
        <v>0</v>
      </c>
      <c r="AO46" s="72">
        <f>feedin_new_car!AO46</f>
        <v>0.15</v>
      </c>
      <c r="AP46" s="83">
        <f>feedin_new_car!AP46</f>
        <v>0.35</v>
      </c>
      <c r="AQ46" s="83">
        <f>feedin_new_car!AQ46</f>
        <v>0.45</v>
      </c>
      <c r="AR46" s="83">
        <f>feedin_new_car!AR46</f>
        <v>0.05</v>
      </c>
      <c r="AS46" s="83">
        <f>feedin_new_car!AS46</f>
        <v>0</v>
      </c>
      <c r="AT46" s="72">
        <f>feedin_new_car!AT46</f>
        <v>0.2</v>
      </c>
      <c r="AU46" s="83">
        <f>feedin_new_car!AU46</f>
        <v>0.3</v>
      </c>
      <c r="AV46" s="83">
        <f>feedin_new_car!AV46</f>
        <v>0.4</v>
      </c>
      <c r="AW46" s="83">
        <f>feedin_new_car!AW46</f>
        <v>0.1</v>
      </c>
      <c r="AX46" s="83">
        <f>feedin_new_car!AX46</f>
        <v>0</v>
      </c>
      <c r="AY46" s="72">
        <f>feedin_new_car!AY46</f>
        <v>0</v>
      </c>
      <c r="AZ46" s="83">
        <f>feedin_new_car!AZ46</f>
        <v>0</v>
      </c>
      <c r="BA46" s="83">
        <f>feedin_new_car!BA46</f>
        <v>0</v>
      </c>
      <c r="BB46" s="83">
        <f>feedin_new_car!BB46</f>
        <v>0.5</v>
      </c>
      <c r="BC46" s="83">
        <f>feedin_new_car!BC46</f>
        <v>0.5</v>
      </c>
      <c r="BD46" s="52">
        <f t="shared" si="2"/>
        <v>1</v>
      </c>
      <c r="BE46" s="52">
        <f t="shared" si="3"/>
        <v>9</v>
      </c>
      <c r="BF46" s="53"/>
      <c r="BG46" s="61">
        <f t="shared" si="4"/>
        <v>0.183</v>
      </c>
      <c r="BH46" s="61">
        <f t="shared" si="0"/>
        <v>0.29249999999999998</v>
      </c>
      <c r="BI46" s="61">
        <f t="shared" si="0"/>
        <v>0.375</v>
      </c>
      <c r="BJ46" s="61">
        <f t="shared" si="0"/>
        <v>0.13250000000000001</v>
      </c>
      <c r="BK46" s="61">
        <f t="shared" si="0"/>
        <v>1.7000000000000005E-2</v>
      </c>
      <c r="BL46" s="62">
        <f t="shared" si="1"/>
        <v>1</v>
      </c>
    </row>
    <row r="47" spans="1:64" x14ac:dyDescent="0.2">
      <c r="A47" s="12">
        <v>2041</v>
      </c>
      <c r="B47" s="100">
        <f>MAX(B46+(B$51-B$46)*0.2,0)</f>
        <v>0.04</v>
      </c>
      <c r="C47" s="66">
        <f t="shared" ref="C47:H47" si="37">MAX(C46+(C$51-C$46)*0.2,0)</f>
        <v>0</v>
      </c>
      <c r="D47" s="66">
        <f t="shared" si="37"/>
        <v>0.1</v>
      </c>
      <c r="E47" s="66">
        <f t="shared" si="37"/>
        <v>0</v>
      </c>
      <c r="F47" s="66">
        <f t="shared" si="37"/>
        <v>0</v>
      </c>
      <c r="G47" s="66">
        <f t="shared" ref="G47:G60" si="38">MAX(G46+(G$46-G$41)*0.2,0)</f>
        <v>0.13999999999999999</v>
      </c>
      <c r="H47" s="66">
        <f t="shared" si="37"/>
        <v>0</v>
      </c>
      <c r="I47" s="66">
        <f t="shared" ref="I47:I50" si="39">MAX(I46+(I$51-I$46)*0.2,0)</f>
        <v>0.72</v>
      </c>
      <c r="J47" s="174">
        <f t="shared" si="6"/>
        <v>0</v>
      </c>
      <c r="K47" s="145">
        <f>feedin_new_car!K47</f>
        <v>0.05</v>
      </c>
      <c r="L47" s="146">
        <f>feedin_new_car!L47</f>
        <v>0.15</v>
      </c>
      <c r="M47" s="146">
        <f>feedin_new_car!M47</f>
        <v>0.15</v>
      </c>
      <c r="N47" s="146">
        <f>feedin_new_car!N47</f>
        <v>0.35</v>
      </c>
      <c r="O47" s="146">
        <f>feedin_new_car!O47</f>
        <v>0.30000000000000004</v>
      </c>
      <c r="P47" s="145">
        <f>feedin_new_car!P47</f>
        <v>0</v>
      </c>
      <c r="Q47" s="146">
        <f>feedin_new_car!Q47</f>
        <v>0.1</v>
      </c>
      <c r="R47" s="146">
        <f>feedin_new_car!R47</f>
        <v>0.45</v>
      </c>
      <c r="S47" s="146">
        <f>feedin_new_car!S47</f>
        <v>0.4</v>
      </c>
      <c r="T47" s="146">
        <f>feedin_new_car!T47</f>
        <v>0.05</v>
      </c>
      <c r="U47" s="145">
        <f>feedin_new_car!U47</f>
        <v>0.03</v>
      </c>
      <c r="V47" s="146">
        <f>feedin_new_car!V47</f>
        <v>0.3</v>
      </c>
      <c r="W47" s="146">
        <f>feedin_new_car!W47</f>
        <v>0.35</v>
      </c>
      <c r="X47" s="146">
        <f>feedin_new_car!X47</f>
        <v>0.3</v>
      </c>
      <c r="Y47" s="146">
        <f>feedin_new_car!Y47</f>
        <v>2.0000000000000018E-2</v>
      </c>
      <c r="Z47" s="145">
        <f>feedin_new_car!Z47</f>
        <v>0</v>
      </c>
      <c r="AA47" s="146">
        <f>feedin_new_car!AA47</f>
        <v>0.1</v>
      </c>
      <c r="AB47" s="146">
        <f>feedin_new_car!AB47</f>
        <v>0.45</v>
      </c>
      <c r="AC47" s="146">
        <f>feedin_new_car!AC47</f>
        <v>0.4</v>
      </c>
      <c r="AD47" s="146">
        <f>feedin_new_car!AD47</f>
        <v>0.05</v>
      </c>
      <c r="AE47" s="145">
        <f>feedin_new_car!AE47</f>
        <v>0</v>
      </c>
      <c r="AF47" s="146">
        <f>feedin_new_car!AF47</f>
        <v>0</v>
      </c>
      <c r="AG47" s="146">
        <f>feedin_new_car!AG47</f>
        <v>0</v>
      </c>
      <c r="AH47" s="146">
        <f>feedin_new_car!AH47</f>
        <v>0</v>
      </c>
      <c r="AI47" s="146">
        <f>feedin_new_car!AI47</f>
        <v>1</v>
      </c>
      <c r="AJ47" s="145">
        <f>feedin_new_car!AJ47</f>
        <v>0.25</v>
      </c>
      <c r="AK47" s="146">
        <f>feedin_new_car!AK47</f>
        <v>0.3</v>
      </c>
      <c r="AL47" s="146">
        <f>feedin_new_car!AL47</f>
        <v>0.35</v>
      </c>
      <c r="AM47" s="146">
        <f>feedin_new_car!AM47</f>
        <v>0.1</v>
      </c>
      <c r="AN47" s="146">
        <f>feedin_new_car!AN47</f>
        <v>0</v>
      </c>
      <c r="AO47" s="145">
        <f>feedin_new_car!AO47</f>
        <v>0.15</v>
      </c>
      <c r="AP47" s="146">
        <f>feedin_new_car!AP47</f>
        <v>0.35</v>
      </c>
      <c r="AQ47" s="146">
        <f>feedin_new_car!AQ47</f>
        <v>0.45</v>
      </c>
      <c r="AR47" s="146">
        <f>feedin_new_car!AR47</f>
        <v>0.05</v>
      </c>
      <c r="AS47" s="146">
        <f>feedin_new_car!AS47</f>
        <v>0</v>
      </c>
      <c r="AT47" s="145">
        <f>feedin_new_car!AT47</f>
        <v>0.2</v>
      </c>
      <c r="AU47" s="146">
        <f>feedin_new_car!AU47</f>
        <v>0.3</v>
      </c>
      <c r="AV47" s="146">
        <f>feedin_new_car!AV47</f>
        <v>0.4</v>
      </c>
      <c r="AW47" s="146">
        <f>feedin_new_car!AW47</f>
        <v>0.1</v>
      </c>
      <c r="AX47" s="146">
        <f>feedin_new_car!AX47</f>
        <v>0</v>
      </c>
      <c r="AY47" s="145">
        <f>feedin_new_car!AY47</f>
        <v>0</v>
      </c>
      <c r="AZ47" s="146">
        <f>feedin_new_car!AZ47</f>
        <v>0</v>
      </c>
      <c r="BA47" s="146">
        <f>feedin_new_car!BA47</f>
        <v>0</v>
      </c>
      <c r="BB47" s="146">
        <f>feedin_new_car!BB47</f>
        <v>0.5</v>
      </c>
      <c r="BC47" s="146">
        <f>feedin_new_car!BC47</f>
        <v>0.5</v>
      </c>
      <c r="BD47" s="36">
        <f t="shared" si="2"/>
        <v>1</v>
      </c>
      <c r="BE47" s="36">
        <f t="shared" si="3"/>
        <v>9</v>
      </c>
    </row>
    <row r="48" spans="1:64" x14ac:dyDescent="0.2">
      <c r="A48" s="12">
        <v>2042</v>
      </c>
      <c r="B48" s="100">
        <f t="shared" ref="B48:B50" si="40">MAX(B47+(B$51-B$46)*0.2,0)</f>
        <v>0.03</v>
      </c>
      <c r="C48" s="66">
        <f t="shared" ref="C48:C50" si="41">MAX(C47+(C$51-C$46)*0.2,0)</f>
        <v>0</v>
      </c>
      <c r="D48" s="66">
        <f t="shared" ref="D48:D50" si="42">MAX(D47+(D$51-D$46)*0.2,0)</f>
        <v>0.1</v>
      </c>
      <c r="E48" s="66">
        <f t="shared" ref="E48:E50" si="43">MAX(E47+(E$51-E$46)*0.2,0)</f>
        <v>0</v>
      </c>
      <c r="F48" s="66">
        <f t="shared" ref="F48:H50" si="44">MAX(F47+(F$51-F$46)*0.2,0)</f>
        <v>0</v>
      </c>
      <c r="G48" s="66">
        <f t="shared" si="38"/>
        <v>0.12999999999999998</v>
      </c>
      <c r="H48" s="66">
        <f t="shared" si="44"/>
        <v>0</v>
      </c>
      <c r="I48" s="66">
        <f t="shared" si="39"/>
        <v>0.74</v>
      </c>
      <c r="J48" s="174">
        <f t="shared" si="6"/>
        <v>0</v>
      </c>
      <c r="K48" s="145">
        <f>feedin_new_car!K48</f>
        <v>0.05</v>
      </c>
      <c r="L48" s="146">
        <f>feedin_new_car!L48</f>
        <v>0.15</v>
      </c>
      <c r="M48" s="146">
        <f>feedin_new_car!M48</f>
        <v>0.15</v>
      </c>
      <c r="N48" s="146">
        <f>feedin_new_car!N48</f>
        <v>0.35</v>
      </c>
      <c r="O48" s="146">
        <f>feedin_new_car!O48</f>
        <v>0.30000000000000004</v>
      </c>
      <c r="P48" s="145">
        <f>feedin_new_car!P48</f>
        <v>0</v>
      </c>
      <c r="Q48" s="146">
        <f>feedin_new_car!Q48</f>
        <v>0.1</v>
      </c>
      <c r="R48" s="146">
        <f>feedin_new_car!R48</f>
        <v>0.45</v>
      </c>
      <c r="S48" s="146">
        <f>feedin_new_car!S48</f>
        <v>0.4</v>
      </c>
      <c r="T48" s="146">
        <f>feedin_new_car!T48</f>
        <v>0.05</v>
      </c>
      <c r="U48" s="145">
        <f>feedin_new_car!U48</f>
        <v>0.03</v>
      </c>
      <c r="V48" s="146">
        <f>feedin_new_car!V48</f>
        <v>0.3</v>
      </c>
      <c r="W48" s="146">
        <f>feedin_new_car!W48</f>
        <v>0.35</v>
      </c>
      <c r="X48" s="146">
        <f>feedin_new_car!X48</f>
        <v>0.3</v>
      </c>
      <c r="Y48" s="146">
        <f>feedin_new_car!Y48</f>
        <v>2.0000000000000018E-2</v>
      </c>
      <c r="Z48" s="145">
        <f>feedin_new_car!Z48</f>
        <v>0</v>
      </c>
      <c r="AA48" s="146">
        <f>feedin_new_car!AA48</f>
        <v>0.1</v>
      </c>
      <c r="AB48" s="146">
        <f>feedin_new_car!AB48</f>
        <v>0.45</v>
      </c>
      <c r="AC48" s="146">
        <f>feedin_new_car!AC48</f>
        <v>0.4</v>
      </c>
      <c r="AD48" s="146">
        <f>feedin_new_car!AD48</f>
        <v>0.05</v>
      </c>
      <c r="AE48" s="145">
        <f>feedin_new_car!AE48</f>
        <v>0</v>
      </c>
      <c r="AF48" s="146">
        <f>feedin_new_car!AF48</f>
        <v>0</v>
      </c>
      <c r="AG48" s="146">
        <f>feedin_new_car!AG48</f>
        <v>0</v>
      </c>
      <c r="AH48" s="146">
        <f>feedin_new_car!AH48</f>
        <v>0</v>
      </c>
      <c r="AI48" s="146">
        <f>feedin_new_car!AI48</f>
        <v>1</v>
      </c>
      <c r="AJ48" s="145">
        <f>feedin_new_car!AJ48</f>
        <v>0.25</v>
      </c>
      <c r="AK48" s="146">
        <f>feedin_new_car!AK48</f>
        <v>0.3</v>
      </c>
      <c r="AL48" s="146">
        <f>feedin_new_car!AL48</f>
        <v>0.35</v>
      </c>
      <c r="AM48" s="146">
        <f>feedin_new_car!AM48</f>
        <v>0.1</v>
      </c>
      <c r="AN48" s="146">
        <f>feedin_new_car!AN48</f>
        <v>0</v>
      </c>
      <c r="AO48" s="145">
        <f>feedin_new_car!AO48</f>
        <v>0.15</v>
      </c>
      <c r="AP48" s="146">
        <f>feedin_new_car!AP48</f>
        <v>0.35</v>
      </c>
      <c r="AQ48" s="146">
        <f>feedin_new_car!AQ48</f>
        <v>0.45</v>
      </c>
      <c r="AR48" s="146">
        <f>feedin_new_car!AR48</f>
        <v>0.05</v>
      </c>
      <c r="AS48" s="146">
        <f>feedin_new_car!AS48</f>
        <v>0</v>
      </c>
      <c r="AT48" s="145">
        <f>feedin_new_car!AT48</f>
        <v>0.2</v>
      </c>
      <c r="AU48" s="146">
        <f>feedin_new_car!AU48</f>
        <v>0.3</v>
      </c>
      <c r="AV48" s="146">
        <f>feedin_new_car!AV48</f>
        <v>0.4</v>
      </c>
      <c r="AW48" s="146">
        <f>feedin_new_car!AW48</f>
        <v>0.1</v>
      </c>
      <c r="AX48" s="146">
        <f>feedin_new_car!AX48</f>
        <v>0</v>
      </c>
      <c r="AY48" s="145">
        <f>feedin_new_car!AY48</f>
        <v>0</v>
      </c>
      <c r="AZ48" s="146">
        <f>feedin_new_car!AZ48</f>
        <v>0</v>
      </c>
      <c r="BA48" s="146">
        <f>feedin_new_car!BA48</f>
        <v>0</v>
      </c>
      <c r="BB48" s="146">
        <f>feedin_new_car!BB48</f>
        <v>0.5</v>
      </c>
      <c r="BC48" s="146">
        <f>feedin_new_car!BC48</f>
        <v>0.5</v>
      </c>
      <c r="BD48" s="36">
        <f t="shared" si="2"/>
        <v>1</v>
      </c>
      <c r="BE48" s="36">
        <f t="shared" si="3"/>
        <v>9</v>
      </c>
    </row>
    <row r="49" spans="1:57" x14ac:dyDescent="0.2">
      <c r="A49" s="12">
        <v>2043</v>
      </c>
      <c r="B49" s="100">
        <f t="shared" si="40"/>
        <v>1.9999999999999997E-2</v>
      </c>
      <c r="C49" s="66">
        <f t="shared" si="41"/>
        <v>0</v>
      </c>
      <c r="D49" s="66">
        <f t="shared" si="42"/>
        <v>0.1</v>
      </c>
      <c r="E49" s="66">
        <f t="shared" si="43"/>
        <v>0</v>
      </c>
      <c r="F49" s="66">
        <f t="shared" si="44"/>
        <v>0</v>
      </c>
      <c r="G49" s="66">
        <f t="shared" si="38"/>
        <v>0.11999999999999997</v>
      </c>
      <c r="H49" s="66">
        <f t="shared" si="44"/>
        <v>0</v>
      </c>
      <c r="I49" s="66">
        <f t="shared" si="39"/>
        <v>0.76</v>
      </c>
      <c r="J49" s="174">
        <f t="shared" si="6"/>
        <v>0</v>
      </c>
      <c r="K49" s="145">
        <f>feedin_new_car!K49</f>
        <v>0.05</v>
      </c>
      <c r="L49" s="146">
        <f>feedin_new_car!L49</f>
        <v>0.15</v>
      </c>
      <c r="M49" s="146">
        <f>feedin_new_car!M49</f>
        <v>0.15</v>
      </c>
      <c r="N49" s="146">
        <f>feedin_new_car!N49</f>
        <v>0.35</v>
      </c>
      <c r="O49" s="146">
        <f>feedin_new_car!O49</f>
        <v>0.30000000000000004</v>
      </c>
      <c r="P49" s="145">
        <f>feedin_new_car!P49</f>
        <v>0</v>
      </c>
      <c r="Q49" s="146">
        <f>feedin_new_car!Q49</f>
        <v>0.1</v>
      </c>
      <c r="R49" s="146">
        <f>feedin_new_car!R49</f>
        <v>0.45</v>
      </c>
      <c r="S49" s="146">
        <f>feedin_new_car!S49</f>
        <v>0.4</v>
      </c>
      <c r="T49" s="146">
        <f>feedin_new_car!T49</f>
        <v>0.05</v>
      </c>
      <c r="U49" s="145">
        <f>feedin_new_car!U49</f>
        <v>0.03</v>
      </c>
      <c r="V49" s="146">
        <f>feedin_new_car!V49</f>
        <v>0.3</v>
      </c>
      <c r="W49" s="146">
        <f>feedin_new_car!W49</f>
        <v>0.35</v>
      </c>
      <c r="X49" s="146">
        <f>feedin_new_car!X49</f>
        <v>0.3</v>
      </c>
      <c r="Y49" s="146">
        <f>feedin_new_car!Y49</f>
        <v>2.0000000000000018E-2</v>
      </c>
      <c r="Z49" s="145">
        <f>feedin_new_car!Z49</f>
        <v>0</v>
      </c>
      <c r="AA49" s="146">
        <f>feedin_new_car!AA49</f>
        <v>0.1</v>
      </c>
      <c r="AB49" s="146">
        <f>feedin_new_car!AB49</f>
        <v>0.45</v>
      </c>
      <c r="AC49" s="146">
        <f>feedin_new_car!AC49</f>
        <v>0.4</v>
      </c>
      <c r="AD49" s="146">
        <f>feedin_new_car!AD49</f>
        <v>0.05</v>
      </c>
      <c r="AE49" s="145">
        <f>feedin_new_car!AE49</f>
        <v>0</v>
      </c>
      <c r="AF49" s="146">
        <f>feedin_new_car!AF49</f>
        <v>0</v>
      </c>
      <c r="AG49" s="146">
        <f>feedin_new_car!AG49</f>
        <v>0</v>
      </c>
      <c r="AH49" s="146">
        <f>feedin_new_car!AH49</f>
        <v>0</v>
      </c>
      <c r="AI49" s="146">
        <f>feedin_new_car!AI49</f>
        <v>1</v>
      </c>
      <c r="AJ49" s="145">
        <f>feedin_new_car!AJ49</f>
        <v>0.25</v>
      </c>
      <c r="AK49" s="146">
        <f>feedin_new_car!AK49</f>
        <v>0.3</v>
      </c>
      <c r="AL49" s="146">
        <f>feedin_new_car!AL49</f>
        <v>0.35</v>
      </c>
      <c r="AM49" s="146">
        <f>feedin_new_car!AM49</f>
        <v>0.1</v>
      </c>
      <c r="AN49" s="146">
        <f>feedin_new_car!AN49</f>
        <v>0</v>
      </c>
      <c r="AO49" s="145">
        <f>feedin_new_car!AO49</f>
        <v>0.15</v>
      </c>
      <c r="AP49" s="146">
        <f>feedin_new_car!AP49</f>
        <v>0.35</v>
      </c>
      <c r="AQ49" s="146">
        <f>feedin_new_car!AQ49</f>
        <v>0.45</v>
      </c>
      <c r="AR49" s="146">
        <f>feedin_new_car!AR49</f>
        <v>0.05</v>
      </c>
      <c r="AS49" s="146">
        <f>feedin_new_car!AS49</f>
        <v>0</v>
      </c>
      <c r="AT49" s="145">
        <f>feedin_new_car!AT49</f>
        <v>0.2</v>
      </c>
      <c r="AU49" s="146">
        <f>feedin_new_car!AU49</f>
        <v>0.3</v>
      </c>
      <c r="AV49" s="146">
        <f>feedin_new_car!AV49</f>
        <v>0.4</v>
      </c>
      <c r="AW49" s="146">
        <f>feedin_new_car!AW49</f>
        <v>0.1</v>
      </c>
      <c r="AX49" s="146">
        <f>feedin_new_car!AX49</f>
        <v>0</v>
      </c>
      <c r="AY49" s="145">
        <f>feedin_new_car!AY49</f>
        <v>0</v>
      </c>
      <c r="AZ49" s="146">
        <f>feedin_new_car!AZ49</f>
        <v>0</v>
      </c>
      <c r="BA49" s="146">
        <f>feedin_new_car!BA49</f>
        <v>0</v>
      </c>
      <c r="BB49" s="146">
        <f>feedin_new_car!BB49</f>
        <v>0.5</v>
      </c>
      <c r="BC49" s="146">
        <f>feedin_new_car!BC49</f>
        <v>0.5</v>
      </c>
      <c r="BD49" s="36">
        <f t="shared" si="2"/>
        <v>1</v>
      </c>
      <c r="BE49" s="36">
        <f t="shared" si="3"/>
        <v>9</v>
      </c>
    </row>
    <row r="50" spans="1:57" x14ac:dyDescent="0.2">
      <c r="A50" s="12">
        <v>2044</v>
      </c>
      <c r="B50" s="100">
        <f t="shared" si="40"/>
        <v>9.999999999999995E-3</v>
      </c>
      <c r="C50" s="66">
        <f t="shared" si="41"/>
        <v>0</v>
      </c>
      <c r="D50" s="66">
        <f t="shared" si="42"/>
        <v>0.1</v>
      </c>
      <c r="E50" s="66">
        <f t="shared" si="43"/>
        <v>0</v>
      </c>
      <c r="F50" s="66">
        <f t="shared" si="44"/>
        <v>0</v>
      </c>
      <c r="G50" s="66">
        <f t="shared" si="38"/>
        <v>0.10999999999999996</v>
      </c>
      <c r="H50" s="66">
        <f t="shared" si="44"/>
        <v>0</v>
      </c>
      <c r="I50" s="66">
        <f t="shared" si="39"/>
        <v>0.78</v>
      </c>
      <c r="J50" s="174">
        <f t="shared" si="6"/>
        <v>0</v>
      </c>
      <c r="K50" s="145">
        <f>feedin_new_car!K50</f>
        <v>0.05</v>
      </c>
      <c r="L50" s="146">
        <f>feedin_new_car!L50</f>
        <v>0.15</v>
      </c>
      <c r="M50" s="146">
        <f>feedin_new_car!M50</f>
        <v>0.15</v>
      </c>
      <c r="N50" s="146">
        <f>feedin_new_car!N50</f>
        <v>0.35</v>
      </c>
      <c r="O50" s="146">
        <f>feedin_new_car!O50</f>
        <v>0.30000000000000004</v>
      </c>
      <c r="P50" s="145">
        <f>feedin_new_car!P50</f>
        <v>0</v>
      </c>
      <c r="Q50" s="146">
        <f>feedin_new_car!Q50</f>
        <v>0.1</v>
      </c>
      <c r="R50" s="146">
        <f>feedin_new_car!R50</f>
        <v>0.45</v>
      </c>
      <c r="S50" s="146">
        <f>feedin_new_car!S50</f>
        <v>0.4</v>
      </c>
      <c r="T50" s="146">
        <f>feedin_new_car!T50</f>
        <v>0.05</v>
      </c>
      <c r="U50" s="145">
        <f>feedin_new_car!U50</f>
        <v>0.03</v>
      </c>
      <c r="V50" s="146">
        <f>feedin_new_car!V50</f>
        <v>0.3</v>
      </c>
      <c r="W50" s="146">
        <f>feedin_new_car!W50</f>
        <v>0.35</v>
      </c>
      <c r="X50" s="146">
        <f>feedin_new_car!X50</f>
        <v>0.3</v>
      </c>
      <c r="Y50" s="146">
        <f>feedin_new_car!Y50</f>
        <v>2.0000000000000018E-2</v>
      </c>
      <c r="Z50" s="145">
        <f>feedin_new_car!Z50</f>
        <v>0</v>
      </c>
      <c r="AA50" s="146">
        <f>feedin_new_car!AA50</f>
        <v>0.1</v>
      </c>
      <c r="AB50" s="146">
        <f>feedin_new_car!AB50</f>
        <v>0.45</v>
      </c>
      <c r="AC50" s="146">
        <f>feedin_new_car!AC50</f>
        <v>0.4</v>
      </c>
      <c r="AD50" s="146">
        <f>feedin_new_car!AD50</f>
        <v>0.05</v>
      </c>
      <c r="AE50" s="145">
        <f>feedin_new_car!AE50</f>
        <v>0</v>
      </c>
      <c r="AF50" s="146">
        <f>feedin_new_car!AF50</f>
        <v>0</v>
      </c>
      <c r="AG50" s="146">
        <f>feedin_new_car!AG50</f>
        <v>0</v>
      </c>
      <c r="AH50" s="146">
        <f>feedin_new_car!AH50</f>
        <v>0</v>
      </c>
      <c r="AI50" s="146">
        <f>feedin_new_car!AI50</f>
        <v>1</v>
      </c>
      <c r="AJ50" s="145">
        <f>feedin_new_car!AJ50</f>
        <v>0.25</v>
      </c>
      <c r="AK50" s="146">
        <f>feedin_new_car!AK50</f>
        <v>0.3</v>
      </c>
      <c r="AL50" s="146">
        <f>feedin_new_car!AL50</f>
        <v>0.35</v>
      </c>
      <c r="AM50" s="146">
        <f>feedin_new_car!AM50</f>
        <v>0.1</v>
      </c>
      <c r="AN50" s="146">
        <f>feedin_new_car!AN50</f>
        <v>0</v>
      </c>
      <c r="AO50" s="145">
        <f>feedin_new_car!AO50</f>
        <v>0.15</v>
      </c>
      <c r="AP50" s="146">
        <f>feedin_new_car!AP50</f>
        <v>0.35</v>
      </c>
      <c r="AQ50" s="146">
        <f>feedin_new_car!AQ50</f>
        <v>0.45</v>
      </c>
      <c r="AR50" s="146">
        <f>feedin_new_car!AR50</f>
        <v>0.05</v>
      </c>
      <c r="AS50" s="146">
        <f>feedin_new_car!AS50</f>
        <v>0</v>
      </c>
      <c r="AT50" s="145">
        <f>feedin_new_car!AT50</f>
        <v>0.2</v>
      </c>
      <c r="AU50" s="146">
        <f>feedin_new_car!AU50</f>
        <v>0.3</v>
      </c>
      <c r="AV50" s="146">
        <f>feedin_new_car!AV50</f>
        <v>0.4</v>
      </c>
      <c r="AW50" s="146">
        <f>feedin_new_car!AW50</f>
        <v>0.1</v>
      </c>
      <c r="AX50" s="146">
        <f>feedin_new_car!AX50</f>
        <v>0</v>
      </c>
      <c r="AY50" s="145">
        <f>feedin_new_car!AY50</f>
        <v>0</v>
      </c>
      <c r="AZ50" s="146">
        <f>feedin_new_car!AZ50</f>
        <v>0</v>
      </c>
      <c r="BA50" s="146">
        <f>feedin_new_car!BA50</f>
        <v>0</v>
      </c>
      <c r="BB50" s="146">
        <f>feedin_new_car!BB50</f>
        <v>0.5</v>
      </c>
      <c r="BC50" s="146">
        <f>feedin_new_car!BC50</f>
        <v>0.5</v>
      </c>
      <c r="BD50" s="36">
        <f t="shared" si="2"/>
        <v>1</v>
      </c>
      <c r="BE50" s="36">
        <f t="shared" si="3"/>
        <v>9</v>
      </c>
    </row>
    <row r="51" spans="1:57" x14ac:dyDescent="0.2">
      <c r="A51" s="51">
        <v>2045</v>
      </c>
      <c r="B51" s="101">
        <v>0</v>
      </c>
      <c r="C51" s="74">
        <v>0</v>
      </c>
      <c r="D51" s="74">
        <v>0.1</v>
      </c>
      <c r="E51" s="74">
        <v>0</v>
      </c>
      <c r="F51" s="74">
        <v>0</v>
      </c>
      <c r="G51" s="74">
        <v>0.1</v>
      </c>
      <c r="H51" s="74">
        <v>0</v>
      </c>
      <c r="I51" s="74">
        <v>0.8</v>
      </c>
      <c r="J51" s="65">
        <f t="shared" si="6"/>
        <v>0</v>
      </c>
      <c r="K51" s="72">
        <f>feedin_new_car!K51</f>
        <v>0.05</v>
      </c>
      <c r="L51" s="83">
        <f>feedin_new_car!L51</f>
        <v>0.15</v>
      </c>
      <c r="M51" s="83">
        <f>feedin_new_car!M51</f>
        <v>0.15</v>
      </c>
      <c r="N51" s="83">
        <f>feedin_new_car!N51</f>
        <v>0.35</v>
      </c>
      <c r="O51" s="83">
        <f>feedin_new_car!O51</f>
        <v>0.30000000000000004</v>
      </c>
      <c r="P51" s="72">
        <f>feedin_new_car!P51</f>
        <v>0</v>
      </c>
      <c r="Q51" s="83">
        <f>feedin_new_car!Q51</f>
        <v>0.1</v>
      </c>
      <c r="R51" s="83">
        <f>feedin_new_car!R51</f>
        <v>0.45</v>
      </c>
      <c r="S51" s="83">
        <f>feedin_new_car!S51</f>
        <v>0.4</v>
      </c>
      <c r="T51" s="83">
        <f>feedin_new_car!T51</f>
        <v>0.05</v>
      </c>
      <c r="U51" s="72">
        <f>feedin_new_car!U51</f>
        <v>0.03</v>
      </c>
      <c r="V51" s="83">
        <f>feedin_new_car!V51</f>
        <v>0.3</v>
      </c>
      <c r="W51" s="83">
        <f>feedin_new_car!W51</f>
        <v>0.35</v>
      </c>
      <c r="X51" s="83">
        <f>feedin_new_car!X51</f>
        <v>0.3</v>
      </c>
      <c r="Y51" s="83">
        <f>feedin_new_car!Y51</f>
        <v>2.0000000000000018E-2</v>
      </c>
      <c r="Z51" s="72">
        <f>feedin_new_car!Z51</f>
        <v>0</v>
      </c>
      <c r="AA51" s="83">
        <f>feedin_new_car!AA51</f>
        <v>0.1</v>
      </c>
      <c r="AB51" s="83">
        <f>feedin_new_car!AB51</f>
        <v>0.45</v>
      </c>
      <c r="AC51" s="83">
        <f>feedin_new_car!AC51</f>
        <v>0.4</v>
      </c>
      <c r="AD51" s="83">
        <f>feedin_new_car!AD51</f>
        <v>0.05</v>
      </c>
      <c r="AE51" s="72">
        <f>feedin_new_car!AE51</f>
        <v>0</v>
      </c>
      <c r="AF51" s="83">
        <f>feedin_new_car!AF51</f>
        <v>0</v>
      </c>
      <c r="AG51" s="83">
        <f>feedin_new_car!AG51</f>
        <v>0</v>
      </c>
      <c r="AH51" s="83">
        <f>feedin_new_car!AH51</f>
        <v>0</v>
      </c>
      <c r="AI51" s="83">
        <f>feedin_new_car!AI51</f>
        <v>1</v>
      </c>
      <c r="AJ51" s="72">
        <f>feedin_new_car!AJ51</f>
        <v>0.25</v>
      </c>
      <c r="AK51" s="83">
        <f>feedin_new_car!AK51</f>
        <v>0.3</v>
      </c>
      <c r="AL51" s="83">
        <f>feedin_new_car!AL51</f>
        <v>0.35</v>
      </c>
      <c r="AM51" s="83">
        <f>feedin_new_car!AM51</f>
        <v>0.1</v>
      </c>
      <c r="AN51" s="83">
        <f>feedin_new_car!AN51</f>
        <v>0</v>
      </c>
      <c r="AO51" s="72">
        <f>feedin_new_car!AO51</f>
        <v>0.15</v>
      </c>
      <c r="AP51" s="83">
        <f>feedin_new_car!AP51</f>
        <v>0.35</v>
      </c>
      <c r="AQ51" s="83">
        <f>feedin_new_car!AQ51</f>
        <v>0.45</v>
      </c>
      <c r="AR51" s="83">
        <f>feedin_new_car!AR51</f>
        <v>0.05</v>
      </c>
      <c r="AS51" s="83">
        <f>feedin_new_car!AS51</f>
        <v>0</v>
      </c>
      <c r="AT51" s="72">
        <f>feedin_new_car!AT51</f>
        <v>0.2</v>
      </c>
      <c r="AU51" s="83">
        <f>feedin_new_car!AU51</f>
        <v>0.3</v>
      </c>
      <c r="AV51" s="83">
        <f>feedin_new_car!AV51</f>
        <v>0.4</v>
      </c>
      <c r="AW51" s="83">
        <f>feedin_new_car!AW51</f>
        <v>0.1</v>
      </c>
      <c r="AX51" s="83">
        <f>feedin_new_car!AX51</f>
        <v>0</v>
      </c>
      <c r="AY51" s="72">
        <f>feedin_new_car!AY51</f>
        <v>0</v>
      </c>
      <c r="AZ51" s="83">
        <f>feedin_new_car!AZ51</f>
        <v>0</v>
      </c>
      <c r="BA51" s="83">
        <f>feedin_new_car!BA51</f>
        <v>0</v>
      </c>
      <c r="BB51" s="83">
        <f>feedin_new_car!BB51</f>
        <v>0.5</v>
      </c>
      <c r="BC51" s="83">
        <f>feedin_new_car!BC51</f>
        <v>0.5</v>
      </c>
      <c r="BD51" s="52">
        <f t="shared" si="2"/>
        <v>1</v>
      </c>
      <c r="BE51" s="52">
        <f t="shared" si="3"/>
        <v>9</v>
      </c>
    </row>
    <row r="52" spans="1:57" x14ac:dyDescent="0.2">
      <c r="A52" s="12">
        <v>2046</v>
      </c>
      <c r="B52" s="100">
        <f>MAX(B51+(B$56-B$51)*0.2,0)</f>
        <v>0</v>
      </c>
      <c r="C52" s="66">
        <f t="shared" ref="C52:H52" si="45">MAX(C51+(C$56-C$51)*0.2,0)</f>
        <v>0</v>
      </c>
      <c r="D52" s="66">
        <f t="shared" si="45"/>
        <v>0.08</v>
      </c>
      <c r="E52" s="66">
        <f t="shared" si="45"/>
        <v>0</v>
      </c>
      <c r="F52" s="66">
        <f t="shared" si="45"/>
        <v>0</v>
      </c>
      <c r="G52" s="66">
        <f t="shared" si="38"/>
        <v>0.09</v>
      </c>
      <c r="H52" s="66">
        <f t="shared" si="45"/>
        <v>0</v>
      </c>
      <c r="I52" s="66">
        <f t="shared" ref="I52:I55" si="46">MAX(I51+(I$56-I$51)*0.2,0)</f>
        <v>0.83000000000000007</v>
      </c>
      <c r="J52" s="174">
        <f t="shared" si="6"/>
        <v>0</v>
      </c>
      <c r="K52" s="145">
        <f>feedin_new_car!K52</f>
        <v>0.05</v>
      </c>
      <c r="L52" s="146">
        <f>feedin_new_car!L52</f>
        <v>0.15</v>
      </c>
      <c r="M52" s="146">
        <f>feedin_new_car!M52</f>
        <v>0.15</v>
      </c>
      <c r="N52" s="146">
        <f>feedin_new_car!N52</f>
        <v>0.35</v>
      </c>
      <c r="O52" s="146">
        <f>feedin_new_car!O52</f>
        <v>0.30000000000000004</v>
      </c>
      <c r="P52" s="145">
        <f>feedin_new_car!P52</f>
        <v>0</v>
      </c>
      <c r="Q52" s="146">
        <f>feedin_new_car!Q52</f>
        <v>0.1</v>
      </c>
      <c r="R52" s="146">
        <f>feedin_new_car!R52</f>
        <v>0.45</v>
      </c>
      <c r="S52" s="146">
        <f>feedin_new_car!S52</f>
        <v>0.4</v>
      </c>
      <c r="T52" s="146">
        <f>feedin_new_car!T52</f>
        <v>0.05</v>
      </c>
      <c r="U52" s="145">
        <f>feedin_new_car!U52</f>
        <v>0.03</v>
      </c>
      <c r="V52" s="146">
        <f>feedin_new_car!V52</f>
        <v>0.3</v>
      </c>
      <c r="W52" s="146">
        <f>feedin_new_car!W52</f>
        <v>0.35</v>
      </c>
      <c r="X52" s="146">
        <f>feedin_new_car!X52</f>
        <v>0.3</v>
      </c>
      <c r="Y52" s="146">
        <f>feedin_new_car!Y52</f>
        <v>2.0000000000000018E-2</v>
      </c>
      <c r="Z52" s="145">
        <f>feedin_new_car!Z52</f>
        <v>0</v>
      </c>
      <c r="AA52" s="146">
        <f>feedin_new_car!AA52</f>
        <v>0.1</v>
      </c>
      <c r="AB52" s="146">
        <f>feedin_new_car!AB52</f>
        <v>0.45</v>
      </c>
      <c r="AC52" s="146">
        <f>feedin_new_car!AC52</f>
        <v>0.4</v>
      </c>
      <c r="AD52" s="146">
        <f>feedin_new_car!AD52</f>
        <v>0.05</v>
      </c>
      <c r="AE52" s="145">
        <f>feedin_new_car!AE52</f>
        <v>0</v>
      </c>
      <c r="AF52" s="146">
        <f>feedin_new_car!AF52</f>
        <v>0</v>
      </c>
      <c r="AG52" s="146">
        <f>feedin_new_car!AG52</f>
        <v>0</v>
      </c>
      <c r="AH52" s="146">
        <f>feedin_new_car!AH52</f>
        <v>0</v>
      </c>
      <c r="AI52" s="146">
        <f>feedin_new_car!AI52</f>
        <v>1</v>
      </c>
      <c r="AJ52" s="145">
        <f>feedin_new_car!AJ52</f>
        <v>0.25</v>
      </c>
      <c r="AK52" s="146">
        <f>feedin_new_car!AK52</f>
        <v>0.3</v>
      </c>
      <c r="AL52" s="146">
        <f>feedin_new_car!AL52</f>
        <v>0.35</v>
      </c>
      <c r="AM52" s="146">
        <f>feedin_new_car!AM52</f>
        <v>0.1</v>
      </c>
      <c r="AN52" s="146">
        <f>feedin_new_car!AN52</f>
        <v>0</v>
      </c>
      <c r="AO52" s="145">
        <f>feedin_new_car!AO52</f>
        <v>0.15</v>
      </c>
      <c r="AP52" s="146">
        <f>feedin_new_car!AP52</f>
        <v>0.35</v>
      </c>
      <c r="AQ52" s="146">
        <f>feedin_new_car!AQ52</f>
        <v>0.45</v>
      </c>
      <c r="AR52" s="146">
        <f>feedin_new_car!AR52</f>
        <v>0.05</v>
      </c>
      <c r="AS52" s="146">
        <f>feedin_new_car!AS52</f>
        <v>0</v>
      </c>
      <c r="AT52" s="145">
        <f>feedin_new_car!AT52</f>
        <v>0.2</v>
      </c>
      <c r="AU52" s="146">
        <f>feedin_new_car!AU52</f>
        <v>0.3</v>
      </c>
      <c r="AV52" s="146">
        <f>feedin_new_car!AV52</f>
        <v>0.4</v>
      </c>
      <c r="AW52" s="146">
        <f>feedin_new_car!AW52</f>
        <v>0.1</v>
      </c>
      <c r="AX52" s="146">
        <f>feedin_new_car!AX52</f>
        <v>0</v>
      </c>
      <c r="AY52" s="145">
        <f>feedin_new_car!AY52</f>
        <v>0</v>
      </c>
      <c r="AZ52" s="146">
        <f>feedin_new_car!AZ52</f>
        <v>0</v>
      </c>
      <c r="BA52" s="146">
        <f>feedin_new_car!BA52</f>
        <v>0</v>
      </c>
      <c r="BB52" s="146">
        <f>feedin_new_car!BB52</f>
        <v>0.5</v>
      </c>
      <c r="BC52" s="146">
        <f>feedin_new_car!BC52</f>
        <v>0.5</v>
      </c>
      <c r="BD52" s="36">
        <f t="shared" si="2"/>
        <v>1</v>
      </c>
      <c r="BE52" s="36">
        <f t="shared" si="3"/>
        <v>9</v>
      </c>
    </row>
    <row r="53" spans="1:57" x14ac:dyDescent="0.2">
      <c r="A53" s="12">
        <v>2047</v>
      </c>
      <c r="B53" s="100">
        <f t="shared" ref="B53:B55" si="47">MAX(B52+(B$56-B$51)*0.2,0)</f>
        <v>0</v>
      </c>
      <c r="C53" s="66">
        <f t="shared" ref="C53:C55" si="48">MAX(C52+(C$56-C$51)*0.2,0)</f>
        <v>0</v>
      </c>
      <c r="D53" s="66">
        <f t="shared" ref="D53:D55" si="49">MAX(D52+(D$56-D$51)*0.2,0)</f>
        <v>0.06</v>
      </c>
      <c r="E53" s="66">
        <f t="shared" ref="E53:E55" si="50">MAX(E52+(E$56-E$51)*0.2,0)</f>
        <v>0</v>
      </c>
      <c r="F53" s="66">
        <f t="shared" ref="F53:H55" si="51">MAX(F52+(F$56-F$51)*0.2,0)</f>
        <v>0</v>
      </c>
      <c r="G53" s="66">
        <f t="shared" si="38"/>
        <v>7.9999999999999988E-2</v>
      </c>
      <c r="H53" s="66">
        <f t="shared" si="51"/>
        <v>0</v>
      </c>
      <c r="I53" s="66">
        <f t="shared" si="46"/>
        <v>0.8600000000000001</v>
      </c>
      <c r="J53" s="174">
        <f t="shared" si="6"/>
        <v>0</v>
      </c>
      <c r="K53" s="145">
        <f>feedin_new_car!K53</f>
        <v>0.05</v>
      </c>
      <c r="L53" s="146">
        <f>feedin_new_car!L53</f>
        <v>0.15</v>
      </c>
      <c r="M53" s="146">
        <f>feedin_new_car!M53</f>
        <v>0.15</v>
      </c>
      <c r="N53" s="146">
        <f>feedin_new_car!N53</f>
        <v>0.35</v>
      </c>
      <c r="O53" s="146">
        <f>feedin_new_car!O53</f>
        <v>0.30000000000000004</v>
      </c>
      <c r="P53" s="145">
        <f>feedin_new_car!P53</f>
        <v>0</v>
      </c>
      <c r="Q53" s="146">
        <f>feedin_new_car!Q53</f>
        <v>0.1</v>
      </c>
      <c r="R53" s="146">
        <f>feedin_new_car!R53</f>
        <v>0.45</v>
      </c>
      <c r="S53" s="146">
        <f>feedin_new_car!S53</f>
        <v>0.4</v>
      </c>
      <c r="T53" s="146">
        <f>feedin_new_car!T53</f>
        <v>0.05</v>
      </c>
      <c r="U53" s="145">
        <f>feedin_new_car!U53</f>
        <v>0.03</v>
      </c>
      <c r="V53" s="146">
        <f>feedin_new_car!V53</f>
        <v>0.3</v>
      </c>
      <c r="W53" s="146">
        <f>feedin_new_car!W53</f>
        <v>0.35</v>
      </c>
      <c r="X53" s="146">
        <f>feedin_new_car!X53</f>
        <v>0.3</v>
      </c>
      <c r="Y53" s="146">
        <f>feedin_new_car!Y53</f>
        <v>2.0000000000000018E-2</v>
      </c>
      <c r="Z53" s="145">
        <f>feedin_new_car!Z53</f>
        <v>0</v>
      </c>
      <c r="AA53" s="146">
        <f>feedin_new_car!AA53</f>
        <v>0.1</v>
      </c>
      <c r="AB53" s="146">
        <f>feedin_new_car!AB53</f>
        <v>0.45</v>
      </c>
      <c r="AC53" s="146">
        <f>feedin_new_car!AC53</f>
        <v>0.4</v>
      </c>
      <c r="AD53" s="146">
        <f>feedin_new_car!AD53</f>
        <v>0.05</v>
      </c>
      <c r="AE53" s="145">
        <f>feedin_new_car!AE53</f>
        <v>0</v>
      </c>
      <c r="AF53" s="146">
        <f>feedin_new_car!AF53</f>
        <v>0</v>
      </c>
      <c r="AG53" s="146">
        <f>feedin_new_car!AG53</f>
        <v>0</v>
      </c>
      <c r="AH53" s="146">
        <f>feedin_new_car!AH53</f>
        <v>0</v>
      </c>
      <c r="AI53" s="146">
        <f>feedin_new_car!AI53</f>
        <v>1</v>
      </c>
      <c r="AJ53" s="145">
        <f>feedin_new_car!AJ53</f>
        <v>0.25</v>
      </c>
      <c r="AK53" s="146">
        <f>feedin_new_car!AK53</f>
        <v>0.3</v>
      </c>
      <c r="AL53" s="146">
        <f>feedin_new_car!AL53</f>
        <v>0.35</v>
      </c>
      <c r="AM53" s="146">
        <f>feedin_new_car!AM53</f>
        <v>0.1</v>
      </c>
      <c r="AN53" s="146">
        <f>feedin_new_car!AN53</f>
        <v>0</v>
      </c>
      <c r="AO53" s="145">
        <f>feedin_new_car!AO53</f>
        <v>0.15</v>
      </c>
      <c r="AP53" s="146">
        <f>feedin_new_car!AP53</f>
        <v>0.35</v>
      </c>
      <c r="AQ53" s="146">
        <f>feedin_new_car!AQ53</f>
        <v>0.45</v>
      </c>
      <c r="AR53" s="146">
        <f>feedin_new_car!AR53</f>
        <v>0.05</v>
      </c>
      <c r="AS53" s="146">
        <f>feedin_new_car!AS53</f>
        <v>0</v>
      </c>
      <c r="AT53" s="145">
        <f>feedin_new_car!AT53</f>
        <v>0.2</v>
      </c>
      <c r="AU53" s="146">
        <f>feedin_new_car!AU53</f>
        <v>0.3</v>
      </c>
      <c r="AV53" s="146">
        <f>feedin_new_car!AV53</f>
        <v>0.4</v>
      </c>
      <c r="AW53" s="146">
        <f>feedin_new_car!AW53</f>
        <v>0.1</v>
      </c>
      <c r="AX53" s="146">
        <f>feedin_new_car!AX53</f>
        <v>0</v>
      </c>
      <c r="AY53" s="145">
        <f>feedin_new_car!AY53</f>
        <v>0</v>
      </c>
      <c r="AZ53" s="146">
        <f>feedin_new_car!AZ53</f>
        <v>0</v>
      </c>
      <c r="BA53" s="146">
        <f>feedin_new_car!BA53</f>
        <v>0</v>
      </c>
      <c r="BB53" s="146">
        <f>feedin_new_car!BB53</f>
        <v>0.5</v>
      </c>
      <c r="BC53" s="146">
        <f>feedin_new_car!BC53</f>
        <v>0.5</v>
      </c>
      <c r="BD53" s="36">
        <f t="shared" si="2"/>
        <v>1</v>
      </c>
      <c r="BE53" s="36">
        <f t="shared" si="3"/>
        <v>9</v>
      </c>
    </row>
    <row r="54" spans="1:57" x14ac:dyDescent="0.2">
      <c r="A54" s="12">
        <v>2048</v>
      </c>
      <c r="B54" s="100">
        <f t="shared" si="47"/>
        <v>0</v>
      </c>
      <c r="C54" s="66">
        <f t="shared" si="48"/>
        <v>0</v>
      </c>
      <c r="D54" s="66">
        <f t="shared" si="49"/>
        <v>3.9999999999999994E-2</v>
      </c>
      <c r="E54" s="66">
        <f t="shared" si="50"/>
        <v>0</v>
      </c>
      <c r="F54" s="66">
        <f t="shared" si="51"/>
        <v>0</v>
      </c>
      <c r="G54" s="66">
        <f t="shared" si="38"/>
        <v>6.9999999999999979E-2</v>
      </c>
      <c r="H54" s="66">
        <f t="shared" si="51"/>
        <v>0</v>
      </c>
      <c r="I54" s="66">
        <f t="shared" si="46"/>
        <v>0.89000000000000012</v>
      </c>
      <c r="J54" s="174">
        <f t="shared" si="6"/>
        <v>0</v>
      </c>
      <c r="K54" s="145">
        <f>feedin_new_car!K54</f>
        <v>0.05</v>
      </c>
      <c r="L54" s="146">
        <f>feedin_new_car!L54</f>
        <v>0.15</v>
      </c>
      <c r="M54" s="146">
        <f>feedin_new_car!M54</f>
        <v>0.15</v>
      </c>
      <c r="N54" s="146">
        <f>feedin_new_car!N54</f>
        <v>0.35</v>
      </c>
      <c r="O54" s="146">
        <f>feedin_new_car!O54</f>
        <v>0.30000000000000004</v>
      </c>
      <c r="P54" s="145">
        <f>feedin_new_car!P54</f>
        <v>0</v>
      </c>
      <c r="Q54" s="146">
        <f>feedin_new_car!Q54</f>
        <v>0.1</v>
      </c>
      <c r="R54" s="146">
        <f>feedin_new_car!R54</f>
        <v>0.45</v>
      </c>
      <c r="S54" s="146">
        <f>feedin_new_car!S54</f>
        <v>0.4</v>
      </c>
      <c r="T54" s="146">
        <f>feedin_new_car!T54</f>
        <v>0.05</v>
      </c>
      <c r="U54" s="145">
        <f>feedin_new_car!U54</f>
        <v>0.03</v>
      </c>
      <c r="V54" s="146">
        <f>feedin_new_car!V54</f>
        <v>0.3</v>
      </c>
      <c r="W54" s="146">
        <f>feedin_new_car!W54</f>
        <v>0.35</v>
      </c>
      <c r="X54" s="146">
        <f>feedin_new_car!X54</f>
        <v>0.3</v>
      </c>
      <c r="Y54" s="146">
        <f>feedin_new_car!Y54</f>
        <v>2.0000000000000018E-2</v>
      </c>
      <c r="Z54" s="145">
        <f>feedin_new_car!Z54</f>
        <v>0</v>
      </c>
      <c r="AA54" s="146">
        <f>feedin_new_car!AA54</f>
        <v>0.1</v>
      </c>
      <c r="AB54" s="146">
        <f>feedin_new_car!AB54</f>
        <v>0.45</v>
      </c>
      <c r="AC54" s="146">
        <f>feedin_new_car!AC54</f>
        <v>0.4</v>
      </c>
      <c r="AD54" s="146">
        <f>feedin_new_car!AD54</f>
        <v>0.05</v>
      </c>
      <c r="AE54" s="145">
        <f>feedin_new_car!AE54</f>
        <v>0</v>
      </c>
      <c r="AF54" s="146">
        <f>feedin_new_car!AF54</f>
        <v>0</v>
      </c>
      <c r="AG54" s="146">
        <f>feedin_new_car!AG54</f>
        <v>0</v>
      </c>
      <c r="AH54" s="146">
        <f>feedin_new_car!AH54</f>
        <v>0</v>
      </c>
      <c r="AI54" s="146">
        <f>feedin_new_car!AI54</f>
        <v>1</v>
      </c>
      <c r="AJ54" s="145">
        <f>feedin_new_car!AJ54</f>
        <v>0.25</v>
      </c>
      <c r="AK54" s="146">
        <f>feedin_new_car!AK54</f>
        <v>0.3</v>
      </c>
      <c r="AL54" s="146">
        <f>feedin_new_car!AL54</f>
        <v>0.35</v>
      </c>
      <c r="AM54" s="146">
        <f>feedin_new_car!AM54</f>
        <v>0.1</v>
      </c>
      <c r="AN54" s="146">
        <f>feedin_new_car!AN54</f>
        <v>0</v>
      </c>
      <c r="AO54" s="145">
        <f>feedin_new_car!AO54</f>
        <v>0.15</v>
      </c>
      <c r="AP54" s="146">
        <f>feedin_new_car!AP54</f>
        <v>0.35</v>
      </c>
      <c r="AQ54" s="146">
        <f>feedin_new_car!AQ54</f>
        <v>0.45</v>
      </c>
      <c r="AR54" s="146">
        <f>feedin_new_car!AR54</f>
        <v>0.05</v>
      </c>
      <c r="AS54" s="146">
        <f>feedin_new_car!AS54</f>
        <v>0</v>
      </c>
      <c r="AT54" s="145">
        <f>feedin_new_car!AT54</f>
        <v>0.2</v>
      </c>
      <c r="AU54" s="146">
        <f>feedin_new_car!AU54</f>
        <v>0.3</v>
      </c>
      <c r="AV54" s="146">
        <f>feedin_new_car!AV54</f>
        <v>0.4</v>
      </c>
      <c r="AW54" s="146">
        <f>feedin_new_car!AW54</f>
        <v>0.1</v>
      </c>
      <c r="AX54" s="146">
        <f>feedin_new_car!AX54</f>
        <v>0</v>
      </c>
      <c r="AY54" s="145">
        <f>feedin_new_car!AY54</f>
        <v>0</v>
      </c>
      <c r="AZ54" s="146">
        <f>feedin_new_car!AZ54</f>
        <v>0</v>
      </c>
      <c r="BA54" s="146">
        <f>feedin_new_car!BA54</f>
        <v>0</v>
      </c>
      <c r="BB54" s="146">
        <f>feedin_new_car!BB54</f>
        <v>0.5</v>
      </c>
      <c r="BC54" s="146">
        <f>feedin_new_car!BC54</f>
        <v>0.5</v>
      </c>
      <c r="BD54" s="36">
        <f t="shared" si="2"/>
        <v>1</v>
      </c>
      <c r="BE54" s="36">
        <f t="shared" si="3"/>
        <v>9</v>
      </c>
    </row>
    <row r="55" spans="1:57" x14ac:dyDescent="0.2">
      <c r="A55" s="12">
        <v>2049</v>
      </c>
      <c r="B55" s="100">
        <f t="shared" si="47"/>
        <v>0</v>
      </c>
      <c r="C55" s="66">
        <f t="shared" si="48"/>
        <v>0</v>
      </c>
      <c r="D55" s="66">
        <f t="shared" si="49"/>
        <v>1.999999999999999E-2</v>
      </c>
      <c r="E55" s="66">
        <f t="shared" si="50"/>
        <v>0</v>
      </c>
      <c r="F55" s="66">
        <f t="shared" si="51"/>
        <v>0</v>
      </c>
      <c r="G55" s="66">
        <f t="shared" si="38"/>
        <v>5.9999999999999977E-2</v>
      </c>
      <c r="H55" s="66">
        <f t="shared" si="51"/>
        <v>0</v>
      </c>
      <c r="I55" s="66">
        <f t="shared" si="46"/>
        <v>0.92000000000000015</v>
      </c>
      <c r="J55" s="174">
        <f t="shared" si="6"/>
        <v>0</v>
      </c>
      <c r="K55" s="145">
        <f>feedin_new_car!K55</f>
        <v>0.05</v>
      </c>
      <c r="L55" s="146">
        <f>feedin_new_car!L55</f>
        <v>0.15</v>
      </c>
      <c r="M55" s="146">
        <f>feedin_new_car!M55</f>
        <v>0.15</v>
      </c>
      <c r="N55" s="146">
        <f>feedin_new_car!N55</f>
        <v>0.35</v>
      </c>
      <c r="O55" s="146">
        <f>feedin_new_car!O55</f>
        <v>0.30000000000000004</v>
      </c>
      <c r="P55" s="145">
        <f>feedin_new_car!P55</f>
        <v>0</v>
      </c>
      <c r="Q55" s="146">
        <f>feedin_new_car!Q55</f>
        <v>0.1</v>
      </c>
      <c r="R55" s="146">
        <f>feedin_new_car!R55</f>
        <v>0.45</v>
      </c>
      <c r="S55" s="146">
        <f>feedin_new_car!S55</f>
        <v>0.4</v>
      </c>
      <c r="T55" s="146">
        <f>feedin_new_car!T55</f>
        <v>0.05</v>
      </c>
      <c r="U55" s="145">
        <f>feedin_new_car!U55</f>
        <v>0.03</v>
      </c>
      <c r="V55" s="146">
        <f>feedin_new_car!V55</f>
        <v>0.3</v>
      </c>
      <c r="W55" s="146">
        <f>feedin_new_car!W55</f>
        <v>0.35</v>
      </c>
      <c r="X55" s="146">
        <f>feedin_new_car!X55</f>
        <v>0.3</v>
      </c>
      <c r="Y55" s="146">
        <f>feedin_new_car!Y55</f>
        <v>2.0000000000000018E-2</v>
      </c>
      <c r="Z55" s="145">
        <f>feedin_new_car!Z55</f>
        <v>0</v>
      </c>
      <c r="AA55" s="146">
        <f>feedin_new_car!AA55</f>
        <v>0.1</v>
      </c>
      <c r="AB55" s="146">
        <f>feedin_new_car!AB55</f>
        <v>0.45</v>
      </c>
      <c r="AC55" s="146">
        <f>feedin_new_car!AC55</f>
        <v>0.4</v>
      </c>
      <c r="AD55" s="146">
        <f>feedin_new_car!AD55</f>
        <v>0.05</v>
      </c>
      <c r="AE55" s="145">
        <f>feedin_new_car!AE55</f>
        <v>0</v>
      </c>
      <c r="AF55" s="146">
        <f>feedin_new_car!AF55</f>
        <v>0</v>
      </c>
      <c r="AG55" s="146">
        <f>feedin_new_car!AG55</f>
        <v>0</v>
      </c>
      <c r="AH55" s="146">
        <f>feedin_new_car!AH55</f>
        <v>0</v>
      </c>
      <c r="AI55" s="146">
        <f>feedin_new_car!AI55</f>
        <v>1</v>
      </c>
      <c r="AJ55" s="145">
        <f>feedin_new_car!AJ55</f>
        <v>0.25</v>
      </c>
      <c r="AK55" s="146">
        <f>feedin_new_car!AK55</f>
        <v>0.3</v>
      </c>
      <c r="AL55" s="146">
        <f>feedin_new_car!AL55</f>
        <v>0.35</v>
      </c>
      <c r="AM55" s="146">
        <f>feedin_new_car!AM55</f>
        <v>0.1</v>
      </c>
      <c r="AN55" s="146">
        <f>feedin_new_car!AN55</f>
        <v>0</v>
      </c>
      <c r="AO55" s="145">
        <f>feedin_new_car!AO55</f>
        <v>0.15</v>
      </c>
      <c r="AP55" s="146">
        <f>feedin_new_car!AP55</f>
        <v>0.35</v>
      </c>
      <c r="AQ55" s="146">
        <f>feedin_new_car!AQ55</f>
        <v>0.45</v>
      </c>
      <c r="AR55" s="146">
        <f>feedin_new_car!AR55</f>
        <v>0.05</v>
      </c>
      <c r="AS55" s="146">
        <f>feedin_new_car!AS55</f>
        <v>0</v>
      </c>
      <c r="AT55" s="145">
        <f>feedin_new_car!AT55</f>
        <v>0.2</v>
      </c>
      <c r="AU55" s="146">
        <f>feedin_new_car!AU55</f>
        <v>0.3</v>
      </c>
      <c r="AV55" s="146">
        <f>feedin_new_car!AV55</f>
        <v>0.4</v>
      </c>
      <c r="AW55" s="146">
        <f>feedin_new_car!AW55</f>
        <v>0.1</v>
      </c>
      <c r="AX55" s="146">
        <f>feedin_new_car!AX55</f>
        <v>0</v>
      </c>
      <c r="AY55" s="145">
        <f>feedin_new_car!AY55</f>
        <v>0</v>
      </c>
      <c r="AZ55" s="146">
        <f>feedin_new_car!AZ55</f>
        <v>0</v>
      </c>
      <c r="BA55" s="146">
        <f>feedin_new_car!BA55</f>
        <v>0</v>
      </c>
      <c r="BB55" s="146">
        <f>feedin_new_car!BB55</f>
        <v>0.5</v>
      </c>
      <c r="BC55" s="146">
        <f>feedin_new_car!BC55</f>
        <v>0.5</v>
      </c>
      <c r="BD55" s="36">
        <f t="shared" si="2"/>
        <v>1</v>
      </c>
      <c r="BE55" s="36">
        <f t="shared" si="3"/>
        <v>9</v>
      </c>
    </row>
    <row r="56" spans="1:57" x14ac:dyDescent="0.2">
      <c r="A56" s="51">
        <v>2050</v>
      </c>
      <c r="B56" s="101">
        <v>0</v>
      </c>
      <c r="C56" s="74">
        <v>0</v>
      </c>
      <c r="D56" s="74">
        <v>0</v>
      </c>
      <c r="E56" s="74">
        <v>0</v>
      </c>
      <c r="F56" s="74">
        <v>0</v>
      </c>
      <c r="G56" s="74">
        <v>0.05</v>
      </c>
      <c r="H56" s="74">
        <v>0</v>
      </c>
      <c r="I56" s="74">
        <v>0.95</v>
      </c>
      <c r="J56" s="65">
        <f t="shared" si="6"/>
        <v>0</v>
      </c>
      <c r="K56" s="72">
        <f>feedin_new_car!K56</f>
        <v>0.05</v>
      </c>
      <c r="L56" s="83">
        <f>feedin_new_car!L56</f>
        <v>0.15</v>
      </c>
      <c r="M56" s="83">
        <f>feedin_new_car!M56</f>
        <v>0.15</v>
      </c>
      <c r="N56" s="83">
        <f>feedin_new_car!N56</f>
        <v>0.35</v>
      </c>
      <c r="O56" s="83">
        <f>feedin_new_car!O56</f>
        <v>0.30000000000000004</v>
      </c>
      <c r="P56" s="72">
        <f>feedin_new_car!P56</f>
        <v>0</v>
      </c>
      <c r="Q56" s="83">
        <f>feedin_new_car!Q56</f>
        <v>0.1</v>
      </c>
      <c r="R56" s="83">
        <f>feedin_new_car!R56</f>
        <v>0.45</v>
      </c>
      <c r="S56" s="83">
        <f>feedin_new_car!S56</f>
        <v>0.4</v>
      </c>
      <c r="T56" s="83">
        <f>feedin_new_car!T56</f>
        <v>0.05</v>
      </c>
      <c r="U56" s="72">
        <f>feedin_new_car!U56</f>
        <v>0.03</v>
      </c>
      <c r="V56" s="83">
        <f>feedin_new_car!V56</f>
        <v>0.3</v>
      </c>
      <c r="W56" s="83">
        <f>feedin_new_car!W56</f>
        <v>0.35</v>
      </c>
      <c r="X56" s="83">
        <f>feedin_new_car!X56</f>
        <v>0.3</v>
      </c>
      <c r="Y56" s="83">
        <f>feedin_new_car!Y56</f>
        <v>2.0000000000000018E-2</v>
      </c>
      <c r="Z56" s="72">
        <f>feedin_new_car!Z56</f>
        <v>0</v>
      </c>
      <c r="AA56" s="83">
        <f>feedin_new_car!AA56</f>
        <v>0.1</v>
      </c>
      <c r="AB56" s="83">
        <f>feedin_new_car!AB56</f>
        <v>0.45</v>
      </c>
      <c r="AC56" s="83">
        <f>feedin_new_car!AC56</f>
        <v>0.4</v>
      </c>
      <c r="AD56" s="83">
        <f>feedin_new_car!AD56</f>
        <v>0.05</v>
      </c>
      <c r="AE56" s="72">
        <f>feedin_new_car!AE56</f>
        <v>0</v>
      </c>
      <c r="AF56" s="83">
        <f>feedin_new_car!AF56</f>
        <v>0</v>
      </c>
      <c r="AG56" s="83">
        <f>feedin_new_car!AG56</f>
        <v>0</v>
      </c>
      <c r="AH56" s="83">
        <f>feedin_new_car!AH56</f>
        <v>0</v>
      </c>
      <c r="AI56" s="83">
        <f>feedin_new_car!AI56</f>
        <v>1</v>
      </c>
      <c r="AJ56" s="72">
        <f>feedin_new_car!AJ56</f>
        <v>0.25</v>
      </c>
      <c r="AK56" s="83">
        <f>feedin_new_car!AK56</f>
        <v>0.3</v>
      </c>
      <c r="AL56" s="83">
        <f>feedin_new_car!AL56</f>
        <v>0.35</v>
      </c>
      <c r="AM56" s="83">
        <f>feedin_new_car!AM56</f>
        <v>0.1</v>
      </c>
      <c r="AN56" s="83">
        <f>feedin_new_car!AN56</f>
        <v>0</v>
      </c>
      <c r="AO56" s="72">
        <f>feedin_new_car!AO56</f>
        <v>0.15</v>
      </c>
      <c r="AP56" s="83">
        <f>feedin_new_car!AP56</f>
        <v>0.35</v>
      </c>
      <c r="AQ56" s="83">
        <f>feedin_new_car!AQ56</f>
        <v>0.45</v>
      </c>
      <c r="AR56" s="83">
        <f>feedin_new_car!AR56</f>
        <v>0.05</v>
      </c>
      <c r="AS56" s="83">
        <f>feedin_new_car!AS56</f>
        <v>0</v>
      </c>
      <c r="AT56" s="72">
        <f>feedin_new_car!AT56</f>
        <v>0.2</v>
      </c>
      <c r="AU56" s="83">
        <f>feedin_new_car!AU56</f>
        <v>0.3</v>
      </c>
      <c r="AV56" s="83">
        <f>feedin_new_car!AV56</f>
        <v>0.4</v>
      </c>
      <c r="AW56" s="83">
        <f>feedin_new_car!AW56</f>
        <v>0.1</v>
      </c>
      <c r="AX56" s="83">
        <f>feedin_new_car!AX56</f>
        <v>0</v>
      </c>
      <c r="AY56" s="72">
        <f>feedin_new_car!AY56</f>
        <v>0</v>
      </c>
      <c r="AZ56" s="83">
        <f>feedin_new_car!AZ56</f>
        <v>0</v>
      </c>
      <c r="BA56" s="83">
        <f>feedin_new_car!BA56</f>
        <v>0</v>
      </c>
      <c r="BB56" s="83">
        <f>feedin_new_car!BB56</f>
        <v>0.5</v>
      </c>
      <c r="BC56" s="83">
        <f>feedin_new_car!BC56</f>
        <v>0.5</v>
      </c>
      <c r="BD56" s="52">
        <f t="shared" si="2"/>
        <v>1</v>
      </c>
      <c r="BE56" s="52">
        <f t="shared" si="3"/>
        <v>9</v>
      </c>
    </row>
    <row r="57" spans="1:57" x14ac:dyDescent="0.2">
      <c r="A57" s="12">
        <v>2051</v>
      </c>
      <c r="B57" s="100">
        <f>MAX(B56+(B$61-B$56)*0.2,0)</f>
        <v>0</v>
      </c>
      <c r="C57" s="66">
        <f t="shared" ref="C57:H57" si="52">MAX(C56+(C$61-C$56)*0.2,0)</f>
        <v>0</v>
      </c>
      <c r="D57" s="66">
        <f t="shared" si="52"/>
        <v>0</v>
      </c>
      <c r="E57" s="66">
        <f t="shared" si="52"/>
        <v>0</v>
      </c>
      <c r="F57" s="66">
        <f t="shared" si="52"/>
        <v>0</v>
      </c>
      <c r="G57" s="66">
        <f t="shared" si="38"/>
        <v>0.04</v>
      </c>
      <c r="H57" s="66">
        <f t="shared" si="52"/>
        <v>0</v>
      </c>
      <c r="I57" s="66">
        <f t="shared" ref="I57:I60" si="53">MAX(I56+(I$61-I$56)*0.2,0)</f>
        <v>0.96</v>
      </c>
      <c r="J57" s="174">
        <f t="shared" si="6"/>
        <v>0</v>
      </c>
      <c r="K57" s="145">
        <f>feedin_new_car!K57</f>
        <v>0.05</v>
      </c>
      <c r="L57" s="146">
        <f>feedin_new_car!L57</f>
        <v>0.15</v>
      </c>
      <c r="M57" s="146">
        <f>feedin_new_car!M57</f>
        <v>0.15</v>
      </c>
      <c r="N57" s="146">
        <f>feedin_new_car!N57</f>
        <v>0.35</v>
      </c>
      <c r="O57" s="146">
        <f>feedin_new_car!O57</f>
        <v>0.30000000000000004</v>
      </c>
      <c r="P57" s="145">
        <f>feedin_new_car!P57</f>
        <v>0</v>
      </c>
      <c r="Q57" s="146">
        <f>feedin_new_car!Q57</f>
        <v>0.1</v>
      </c>
      <c r="R57" s="146">
        <f>feedin_new_car!R57</f>
        <v>0.45</v>
      </c>
      <c r="S57" s="146">
        <f>feedin_new_car!S57</f>
        <v>0.4</v>
      </c>
      <c r="T57" s="146">
        <f>feedin_new_car!T57</f>
        <v>0.05</v>
      </c>
      <c r="U57" s="145">
        <f>feedin_new_car!U57</f>
        <v>0.03</v>
      </c>
      <c r="V57" s="146">
        <f>feedin_new_car!V57</f>
        <v>0.3</v>
      </c>
      <c r="W57" s="146">
        <f>feedin_new_car!W57</f>
        <v>0.35</v>
      </c>
      <c r="X57" s="146">
        <f>feedin_new_car!X57</f>
        <v>0.3</v>
      </c>
      <c r="Y57" s="146">
        <f>feedin_new_car!Y57</f>
        <v>2.0000000000000018E-2</v>
      </c>
      <c r="Z57" s="145">
        <f>feedin_new_car!Z57</f>
        <v>0</v>
      </c>
      <c r="AA57" s="146">
        <f>feedin_new_car!AA57</f>
        <v>0.1</v>
      </c>
      <c r="AB57" s="146">
        <f>feedin_new_car!AB57</f>
        <v>0.45</v>
      </c>
      <c r="AC57" s="146">
        <f>feedin_new_car!AC57</f>
        <v>0.4</v>
      </c>
      <c r="AD57" s="146">
        <f>feedin_new_car!AD57</f>
        <v>0.05</v>
      </c>
      <c r="AE57" s="145">
        <f>feedin_new_car!AE57</f>
        <v>0</v>
      </c>
      <c r="AF57" s="146">
        <f>feedin_new_car!AF57</f>
        <v>0</v>
      </c>
      <c r="AG57" s="146">
        <f>feedin_new_car!AG57</f>
        <v>0</v>
      </c>
      <c r="AH57" s="146">
        <f>feedin_new_car!AH57</f>
        <v>0</v>
      </c>
      <c r="AI57" s="146">
        <f>feedin_new_car!AI57</f>
        <v>1</v>
      </c>
      <c r="AJ57" s="145">
        <f>feedin_new_car!AJ57</f>
        <v>0.25</v>
      </c>
      <c r="AK57" s="146">
        <f>feedin_new_car!AK57</f>
        <v>0.3</v>
      </c>
      <c r="AL57" s="146">
        <f>feedin_new_car!AL57</f>
        <v>0.35</v>
      </c>
      <c r="AM57" s="146">
        <f>feedin_new_car!AM57</f>
        <v>0.1</v>
      </c>
      <c r="AN57" s="146">
        <f>feedin_new_car!AN57</f>
        <v>0</v>
      </c>
      <c r="AO57" s="145">
        <f>feedin_new_car!AO57</f>
        <v>0.15</v>
      </c>
      <c r="AP57" s="146">
        <f>feedin_new_car!AP57</f>
        <v>0.35</v>
      </c>
      <c r="AQ57" s="146">
        <f>feedin_new_car!AQ57</f>
        <v>0.45</v>
      </c>
      <c r="AR57" s="146">
        <f>feedin_new_car!AR57</f>
        <v>0.05</v>
      </c>
      <c r="AS57" s="146">
        <f>feedin_new_car!AS57</f>
        <v>0</v>
      </c>
      <c r="AT57" s="145">
        <f>feedin_new_car!AT57</f>
        <v>0.2</v>
      </c>
      <c r="AU57" s="146">
        <f>feedin_new_car!AU57</f>
        <v>0.3</v>
      </c>
      <c r="AV57" s="146">
        <f>feedin_new_car!AV57</f>
        <v>0.4</v>
      </c>
      <c r="AW57" s="146">
        <f>feedin_new_car!AW57</f>
        <v>0.1</v>
      </c>
      <c r="AX57" s="146">
        <f>feedin_new_car!AX57</f>
        <v>0</v>
      </c>
      <c r="AY57" s="145">
        <f>feedin_new_car!AY57</f>
        <v>0</v>
      </c>
      <c r="AZ57" s="146">
        <f>feedin_new_car!AZ57</f>
        <v>0</v>
      </c>
      <c r="BA57" s="146">
        <f>feedin_new_car!BA57</f>
        <v>0</v>
      </c>
      <c r="BB57" s="146">
        <f>feedin_new_car!BB57</f>
        <v>0.5</v>
      </c>
      <c r="BC57" s="146">
        <f>feedin_new_car!BC57</f>
        <v>0.5</v>
      </c>
      <c r="BD57" s="36">
        <f t="shared" si="2"/>
        <v>1</v>
      </c>
      <c r="BE57" s="36">
        <f t="shared" si="3"/>
        <v>9</v>
      </c>
    </row>
    <row r="58" spans="1:57" x14ac:dyDescent="0.2">
      <c r="A58" s="12">
        <v>2052</v>
      </c>
      <c r="B58" s="100">
        <f t="shared" ref="B58:B60" si="54">MAX(B57+(B$61-B$56)*0.2,0)</f>
        <v>0</v>
      </c>
      <c r="C58" s="66">
        <f t="shared" ref="C58:C60" si="55">MAX(C57+(C$61-C$56)*0.2,0)</f>
        <v>0</v>
      </c>
      <c r="D58" s="66">
        <f t="shared" ref="D58:D60" si="56">MAX(D57+(D$61-D$56)*0.2,0)</f>
        <v>0</v>
      </c>
      <c r="E58" s="66">
        <f t="shared" ref="E58:E60" si="57">MAX(E57+(E$61-E$56)*0.2,0)</f>
        <v>0</v>
      </c>
      <c r="F58" s="66">
        <f t="shared" ref="F58:H60" si="58">MAX(F57+(F$61-F$56)*0.2,0)</f>
        <v>0</v>
      </c>
      <c r="G58" s="66">
        <f t="shared" si="38"/>
        <v>0.03</v>
      </c>
      <c r="H58" s="66">
        <f t="shared" si="58"/>
        <v>0</v>
      </c>
      <c r="I58" s="66">
        <f t="shared" si="53"/>
        <v>0.97</v>
      </c>
      <c r="J58" s="174">
        <f t="shared" si="6"/>
        <v>0</v>
      </c>
      <c r="K58" s="145">
        <f>feedin_new_car!K58</f>
        <v>0.05</v>
      </c>
      <c r="L58" s="146">
        <f>feedin_new_car!L58</f>
        <v>0.15</v>
      </c>
      <c r="M58" s="146">
        <f>feedin_new_car!M58</f>
        <v>0.15</v>
      </c>
      <c r="N58" s="146">
        <f>feedin_new_car!N58</f>
        <v>0.35</v>
      </c>
      <c r="O58" s="146">
        <f>feedin_new_car!O58</f>
        <v>0.30000000000000004</v>
      </c>
      <c r="P58" s="145">
        <f>feedin_new_car!P58</f>
        <v>0</v>
      </c>
      <c r="Q58" s="146">
        <f>feedin_new_car!Q58</f>
        <v>0.1</v>
      </c>
      <c r="R58" s="146">
        <f>feedin_new_car!R58</f>
        <v>0.45</v>
      </c>
      <c r="S58" s="146">
        <f>feedin_new_car!S58</f>
        <v>0.4</v>
      </c>
      <c r="T58" s="146">
        <f>feedin_new_car!T58</f>
        <v>0.05</v>
      </c>
      <c r="U58" s="145">
        <f>feedin_new_car!U58</f>
        <v>0.03</v>
      </c>
      <c r="V58" s="146">
        <f>feedin_new_car!V58</f>
        <v>0.3</v>
      </c>
      <c r="W58" s="146">
        <f>feedin_new_car!W58</f>
        <v>0.35</v>
      </c>
      <c r="X58" s="146">
        <f>feedin_new_car!X58</f>
        <v>0.3</v>
      </c>
      <c r="Y58" s="146">
        <f>feedin_new_car!Y58</f>
        <v>2.0000000000000018E-2</v>
      </c>
      <c r="Z58" s="145">
        <f>feedin_new_car!Z58</f>
        <v>0</v>
      </c>
      <c r="AA58" s="146">
        <f>feedin_new_car!AA58</f>
        <v>0.1</v>
      </c>
      <c r="AB58" s="146">
        <f>feedin_new_car!AB58</f>
        <v>0.45</v>
      </c>
      <c r="AC58" s="146">
        <f>feedin_new_car!AC58</f>
        <v>0.4</v>
      </c>
      <c r="AD58" s="146">
        <f>feedin_new_car!AD58</f>
        <v>0.05</v>
      </c>
      <c r="AE58" s="145">
        <f>feedin_new_car!AE58</f>
        <v>0</v>
      </c>
      <c r="AF58" s="146">
        <f>feedin_new_car!AF58</f>
        <v>0</v>
      </c>
      <c r="AG58" s="146">
        <f>feedin_new_car!AG58</f>
        <v>0</v>
      </c>
      <c r="AH58" s="146">
        <f>feedin_new_car!AH58</f>
        <v>0</v>
      </c>
      <c r="AI58" s="146">
        <f>feedin_new_car!AI58</f>
        <v>1</v>
      </c>
      <c r="AJ58" s="145">
        <f>feedin_new_car!AJ58</f>
        <v>0.25</v>
      </c>
      <c r="AK58" s="146">
        <f>feedin_new_car!AK58</f>
        <v>0.3</v>
      </c>
      <c r="AL58" s="146">
        <f>feedin_new_car!AL58</f>
        <v>0.35</v>
      </c>
      <c r="AM58" s="146">
        <f>feedin_new_car!AM58</f>
        <v>0.1</v>
      </c>
      <c r="AN58" s="146">
        <f>feedin_new_car!AN58</f>
        <v>0</v>
      </c>
      <c r="AO58" s="145">
        <f>feedin_new_car!AO58</f>
        <v>0.15</v>
      </c>
      <c r="AP58" s="146">
        <f>feedin_new_car!AP58</f>
        <v>0.35</v>
      </c>
      <c r="AQ58" s="146">
        <f>feedin_new_car!AQ58</f>
        <v>0.45</v>
      </c>
      <c r="AR58" s="146">
        <f>feedin_new_car!AR58</f>
        <v>0.05</v>
      </c>
      <c r="AS58" s="146">
        <f>feedin_new_car!AS58</f>
        <v>0</v>
      </c>
      <c r="AT58" s="145">
        <f>feedin_new_car!AT58</f>
        <v>0.2</v>
      </c>
      <c r="AU58" s="146">
        <f>feedin_new_car!AU58</f>
        <v>0.3</v>
      </c>
      <c r="AV58" s="146">
        <f>feedin_new_car!AV58</f>
        <v>0.4</v>
      </c>
      <c r="AW58" s="146">
        <f>feedin_new_car!AW58</f>
        <v>0.1</v>
      </c>
      <c r="AX58" s="146">
        <f>feedin_new_car!AX58</f>
        <v>0</v>
      </c>
      <c r="AY58" s="145">
        <f>feedin_new_car!AY58</f>
        <v>0</v>
      </c>
      <c r="AZ58" s="146">
        <f>feedin_new_car!AZ58</f>
        <v>0</v>
      </c>
      <c r="BA58" s="146">
        <f>feedin_new_car!BA58</f>
        <v>0</v>
      </c>
      <c r="BB58" s="146">
        <f>feedin_new_car!BB58</f>
        <v>0.5</v>
      </c>
      <c r="BC58" s="146">
        <f>feedin_new_car!BC58</f>
        <v>0.5</v>
      </c>
      <c r="BD58" s="36">
        <f t="shared" si="2"/>
        <v>1</v>
      </c>
      <c r="BE58" s="36">
        <f t="shared" si="3"/>
        <v>9</v>
      </c>
    </row>
    <row r="59" spans="1:57" x14ac:dyDescent="0.2">
      <c r="A59" s="12">
        <v>2053</v>
      </c>
      <c r="B59" s="100">
        <f t="shared" si="54"/>
        <v>0</v>
      </c>
      <c r="C59" s="66">
        <f t="shared" si="55"/>
        <v>0</v>
      </c>
      <c r="D59" s="66">
        <f t="shared" si="56"/>
        <v>0</v>
      </c>
      <c r="E59" s="66">
        <f t="shared" si="57"/>
        <v>0</v>
      </c>
      <c r="F59" s="66">
        <f t="shared" si="58"/>
        <v>0</v>
      </c>
      <c r="G59" s="66">
        <f t="shared" si="38"/>
        <v>1.9999999999999997E-2</v>
      </c>
      <c r="H59" s="66">
        <f t="shared" si="58"/>
        <v>0</v>
      </c>
      <c r="I59" s="66">
        <f t="shared" si="53"/>
        <v>0.98</v>
      </c>
      <c r="J59" s="174">
        <f t="shared" si="6"/>
        <v>0</v>
      </c>
      <c r="K59" s="145">
        <f>feedin_new_car!K59</f>
        <v>0.05</v>
      </c>
      <c r="L59" s="146">
        <f>feedin_new_car!L59</f>
        <v>0.15</v>
      </c>
      <c r="M59" s="146">
        <f>feedin_new_car!M59</f>
        <v>0.15</v>
      </c>
      <c r="N59" s="146">
        <f>feedin_new_car!N59</f>
        <v>0.35</v>
      </c>
      <c r="O59" s="146">
        <f>feedin_new_car!O59</f>
        <v>0.30000000000000004</v>
      </c>
      <c r="P59" s="145">
        <f>feedin_new_car!P59</f>
        <v>0</v>
      </c>
      <c r="Q59" s="146">
        <f>feedin_new_car!Q59</f>
        <v>0.1</v>
      </c>
      <c r="R59" s="146">
        <f>feedin_new_car!R59</f>
        <v>0.45</v>
      </c>
      <c r="S59" s="146">
        <f>feedin_new_car!S59</f>
        <v>0.4</v>
      </c>
      <c r="T59" s="146">
        <f>feedin_new_car!T59</f>
        <v>0.05</v>
      </c>
      <c r="U59" s="145">
        <f>feedin_new_car!U59</f>
        <v>0.03</v>
      </c>
      <c r="V59" s="146">
        <f>feedin_new_car!V59</f>
        <v>0.3</v>
      </c>
      <c r="W59" s="146">
        <f>feedin_new_car!W59</f>
        <v>0.35</v>
      </c>
      <c r="X59" s="146">
        <f>feedin_new_car!X59</f>
        <v>0.3</v>
      </c>
      <c r="Y59" s="146">
        <f>feedin_new_car!Y59</f>
        <v>2.0000000000000018E-2</v>
      </c>
      <c r="Z59" s="145">
        <f>feedin_new_car!Z59</f>
        <v>0</v>
      </c>
      <c r="AA59" s="146">
        <f>feedin_new_car!AA59</f>
        <v>0.1</v>
      </c>
      <c r="AB59" s="146">
        <f>feedin_new_car!AB59</f>
        <v>0.45</v>
      </c>
      <c r="AC59" s="146">
        <f>feedin_new_car!AC59</f>
        <v>0.4</v>
      </c>
      <c r="AD59" s="146">
        <f>feedin_new_car!AD59</f>
        <v>0.05</v>
      </c>
      <c r="AE59" s="145">
        <f>feedin_new_car!AE59</f>
        <v>0</v>
      </c>
      <c r="AF59" s="146">
        <f>feedin_new_car!AF59</f>
        <v>0</v>
      </c>
      <c r="AG59" s="146">
        <f>feedin_new_car!AG59</f>
        <v>0</v>
      </c>
      <c r="AH59" s="146">
        <f>feedin_new_car!AH59</f>
        <v>0</v>
      </c>
      <c r="AI59" s="146">
        <f>feedin_new_car!AI59</f>
        <v>1</v>
      </c>
      <c r="AJ59" s="145">
        <f>feedin_new_car!AJ59</f>
        <v>0.25</v>
      </c>
      <c r="AK59" s="146">
        <f>feedin_new_car!AK59</f>
        <v>0.3</v>
      </c>
      <c r="AL59" s="146">
        <f>feedin_new_car!AL59</f>
        <v>0.35</v>
      </c>
      <c r="AM59" s="146">
        <f>feedin_new_car!AM59</f>
        <v>0.1</v>
      </c>
      <c r="AN59" s="146">
        <f>feedin_new_car!AN59</f>
        <v>0</v>
      </c>
      <c r="AO59" s="145">
        <f>feedin_new_car!AO59</f>
        <v>0.15</v>
      </c>
      <c r="AP59" s="146">
        <f>feedin_new_car!AP59</f>
        <v>0.35</v>
      </c>
      <c r="AQ59" s="146">
        <f>feedin_new_car!AQ59</f>
        <v>0.45</v>
      </c>
      <c r="AR59" s="146">
        <f>feedin_new_car!AR59</f>
        <v>0.05</v>
      </c>
      <c r="AS59" s="146">
        <f>feedin_new_car!AS59</f>
        <v>0</v>
      </c>
      <c r="AT59" s="145">
        <f>feedin_new_car!AT59</f>
        <v>0.2</v>
      </c>
      <c r="AU59" s="146">
        <f>feedin_new_car!AU59</f>
        <v>0.3</v>
      </c>
      <c r="AV59" s="146">
        <f>feedin_new_car!AV59</f>
        <v>0.4</v>
      </c>
      <c r="AW59" s="146">
        <f>feedin_new_car!AW59</f>
        <v>0.1</v>
      </c>
      <c r="AX59" s="146">
        <f>feedin_new_car!AX59</f>
        <v>0</v>
      </c>
      <c r="AY59" s="145">
        <f>feedin_new_car!AY59</f>
        <v>0</v>
      </c>
      <c r="AZ59" s="146">
        <f>feedin_new_car!AZ59</f>
        <v>0</v>
      </c>
      <c r="BA59" s="146">
        <f>feedin_new_car!BA59</f>
        <v>0</v>
      </c>
      <c r="BB59" s="146">
        <f>feedin_new_car!BB59</f>
        <v>0.5</v>
      </c>
      <c r="BC59" s="146">
        <f>feedin_new_car!BC59</f>
        <v>0.5</v>
      </c>
      <c r="BD59" s="36">
        <f t="shared" si="2"/>
        <v>1</v>
      </c>
      <c r="BE59" s="36">
        <f t="shared" si="3"/>
        <v>9</v>
      </c>
    </row>
    <row r="60" spans="1:57" x14ac:dyDescent="0.2">
      <c r="A60" s="12">
        <v>2054</v>
      </c>
      <c r="B60" s="100">
        <f t="shared" si="54"/>
        <v>0</v>
      </c>
      <c r="C60" s="66">
        <f t="shared" si="55"/>
        <v>0</v>
      </c>
      <c r="D60" s="66">
        <f t="shared" si="56"/>
        <v>0</v>
      </c>
      <c r="E60" s="66">
        <f t="shared" si="57"/>
        <v>0</v>
      </c>
      <c r="F60" s="66">
        <f t="shared" si="58"/>
        <v>0</v>
      </c>
      <c r="G60" s="66">
        <f t="shared" si="38"/>
        <v>9.9999999999999933E-3</v>
      </c>
      <c r="H60" s="66">
        <f t="shared" si="58"/>
        <v>0</v>
      </c>
      <c r="I60" s="66">
        <f t="shared" si="53"/>
        <v>0.99</v>
      </c>
      <c r="J60" s="174">
        <f t="shared" si="6"/>
        <v>0</v>
      </c>
      <c r="K60" s="145">
        <f>feedin_new_car!K60</f>
        <v>0.05</v>
      </c>
      <c r="L60" s="146">
        <f>feedin_new_car!L60</f>
        <v>0.15</v>
      </c>
      <c r="M60" s="146">
        <f>feedin_new_car!M60</f>
        <v>0.15</v>
      </c>
      <c r="N60" s="146">
        <f>feedin_new_car!N60</f>
        <v>0.35</v>
      </c>
      <c r="O60" s="146">
        <f>feedin_new_car!O60</f>
        <v>0.30000000000000004</v>
      </c>
      <c r="P60" s="145">
        <f>feedin_new_car!P60</f>
        <v>0</v>
      </c>
      <c r="Q60" s="146">
        <f>feedin_new_car!Q60</f>
        <v>0.1</v>
      </c>
      <c r="R60" s="146">
        <f>feedin_new_car!R60</f>
        <v>0.45</v>
      </c>
      <c r="S60" s="146">
        <f>feedin_new_car!S60</f>
        <v>0.4</v>
      </c>
      <c r="T60" s="146">
        <f>feedin_new_car!T60</f>
        <v>0.05</v>
      </c>
      <c r="U60" s="145">
        <f>feedin_new_car!U60</f>
        <v>0.03</v>
      </c>
      <c r="V60" s="146">
        <f>feedin_new_car!V60</f>
        <v>0.3</v>
      </c>
      <c r="W60" s="146">
        <f>feedin_new_car!W60</f>
        <v>0.35</v>
      </c>
      <c r="X60" s="146">
        <f>feedin_new_car!X60</f>
        <v>0.3</v>
      </c>
      <c r="Y60" s="146">
        <f>feedin_new_car!Y60</f>
        <v>2.0000000000000018E-2</v>
      </c>
      <c r="Z60" s="145">
        <f>feedin_new_car!Z60</f>
        <v>0</v>
      </c>
      <c r="AA60" s="146">
        <f>feedin_new_car!AA60</f>
        <v>0.1</v>
      </c>
      <c r="AB60" s="146">
        <f>feedin_new_car!AB60</f>
        <v>0.45</v>
      </c>
      <c r="AC60" s="146">
        <f>feedin_new_car!AC60</f>
        <v>0.4</v>
      </c>
      <c r="AD60" s="146">
        <f>feedin_new_car!AD60</f>
        <v>0.05</v>
      </c>
      <c r="AE60" s="145">
        <f>feedin_new_car!AE60</f>
        <v>0</v>
      </c>
      <c r="AF60" s="146">
        <f>feedin_new_car!AF60</f>
        <v>0</v>
      </c>
      <c r="AG60" s="146">
        <f>feedin_new_car!AG60</f>
        <v>0</v>
      </c>
      <c r="AH60" s="146">
        <f>feedin_new_car!AH60</f>
        <v>0</v>
      </c>
      <c r="AI60" s="146">
        <f>feedin_new_car!AI60</f>
        <v>1</v>
      </c>
      <c r="AJ60" s="145">
        <f>feedin_new_car!AJ60</f>
        <v>0.25</v>
      </c>
      <c r="AK60" s="146">
        <f>feedin_new_car!AK60</f>
        <v>0.3</v>
      </c>
      <c r="AL60" s="146">
        <f>feedin_new_car!AL60</f>
        <v>0.35</v>
      </c>
      <c r="AM60" s="146">
        <f>feedin_new_car!AM60</f>
        <v>0.1</v>
      </c>
      <c r="AN60" s="146">
        <f>feedin_new_car!AN60</f>
        <v>0</v>
      </c>
      <c r="AO60" s="145">
        <f>feedin_new_car!AO60</f>
        <v>0.15</v>
      </c>
      <c r="AP60" s="146">
        <f>feedin_new_car!AP60</f>
        <v>0.35</v>
      </c>
      <c r="AQ60" s="146">
        <f>feedin_new_car!AQ60</f>
        <v>0.45</v>
      </c>
      <c r="AR60" s="146">
        <f>feedin_new_car!AR60</f>
        <v>0.05</v>
      </c>
      <c r="AS60" s="146">
        <f>feedin_new_car!AS60</f>
        <v>0</v>
      </c>
      <c r="AT60" s="145">
        <f>feedin_new_car!AT60</f>
        <v>0.2</v>
      </c>
      <c r="AU60" s="146">
        <f>feedin_new_car!AU60</f>
        <v>0.3</v>
      </c>
      <c r="AV60" s="146">
        <f>feedin_new_car!AV60</f>
        <v>0.4</v>
      </c>
      <c r="AW60" s="146">
        <f>feedin_new_car!AW60</f>
        <v>0.1</v>
      </c>
      <c r="AX60" s="146">
        <f>feedin_new_car!AX60</f>
        <v>0</v>
      </c>
      <c r="AY60" s="145">
        <f>feedin_new_car!AY60</f>
        <v>0</v>
      </c>
      <c r="AZ60" s="146">
        <f>feedin_new_car!AZ60</f>
        <v>0</v>
      </c>
      <c r="BA60" s="146">
        <f>feedin_new_car!BA60</f>
        <v>0</v>
      </c>
      <c r="BB60" s="146">
        <f>feedin_new_car!BB60</f>
        <v>0.5</v>
      </c>
      <c r="BC60" s="146">
        <f>feedin_new_car!BC60</f>
        <v>0.5</v>
      </c>
      <c r="BD60" s="36">
        <f t="shared" si="2"/>
        <v>1</v>
      </c>
      <c r="BE60" s="36">
        <f t="shared" si="3"/>
        <v>9</v>
      </c>
    </row>
    <row r="61" spans="1:57" x14ac:dyDescent="0.2">
      <c r="A61" s="51">
        <v>2055</v>
      </c>
      <c r="B61" s="101">
        <v>0</v>
      </c>
      <c r="C61" s="74">
        <v>0</v>
      </c>
      <c r="D61" s="74">
        <v>0</v>
      </c>
      <c r="E61" s="74">
        <v>0</v>
      </c>
      <c r="F61" s="74">
        <v>0</v>
      </c>
      <c r="G61" s="74">
        <v>0</v>
      </c>
      <c r="H61" s="74">
        <v>0</v>
      </c>
      <c r="I61" s="74">
        <v>1</v>
      </c>
      <c r="J61" s="65">
        <f t="shared" si="6"/>
        <v>0</v>
      </c>
      <c r="K61" s="72">
        <f>feedin_new_car!K61</f>
        <v>0.05</v>
      </c>
      <c r="L61" s="83">
        <f>feedin_new_car!L61</f>
        <v>0.15</v>
      </c>
      <c r="M61" s="83">
        <f>feedin_new_car!M61</f>
        <v>0.15</v>
      </c>
      <c r="N61" s="83">
        <f>feedin_new_car!N61</f>
        <v>0.35</v>
      </c>
      <c r="O61" s="83">
        <f>feedin_new_car!O61</f>
        <v>0.30000000000000004</v>
      </c>
      <c r="P61" s="72">
        <f>feedin_new_car!P61</f>
        <v>0</v>
      </c>
      <c r="Q61" s="83">
        <f>feedin_new_car!Q61</f>
        <v>0.1</v>
      </c>
      <c r="R61" s="83">
        <f>feedin_new_car!R61</f>
        <v>0.45</v>
      </c>
      <c r="S61" s="83">
        <f>feedin_new_car!S61</f>
        <v>0.4</v>
      </c>
      <c r="T61" s="83">
        <f>feedin_new_car!T61</f>
        <v>0.05</v>
      </c>
      <c r="U61" s="72">
        <f>feedin_new_car!U61</f>
        <v>0.03</v>
      </c>
      <c r="V61" s="83">
        <f>feedin_new_car!V61</f>
        <v>0.3</v>
      </c>
      <c r="W61" s="83">
        <f>feedin_new_car!W61</f>
        <v>0.35</v>
      </c>
      <c r="X61" s="83">
        <f>feedin_new_car!X61</f>
        <v>0.3</v>
      </c>
      <c r="Y61" s="83">
        <f>feedin_new_car!Y61</f>
        <v>2.0000000000000018E-2</v>
      </c>
      <c r="Z61" s="72">
        <f>feedin_new_car!Z61</f>
        <v>0</v>
      </c>
      <c r="AA61" s="83">
        <f>feedin_new_car!AA61</f>
        <v>0.1</v>
      </c>
      <c r="AB61" s="83">
        <f>feedin_new_car!AB61</f>
        <v>0.45</v>
      </c>
      <c r="AC61" s="83">
        <f>feedin_new_car!AC61</f>
        <v>0.4</v>
      </c>
      <c r="AD61" s="83">
        <f>feedin_new_car!AD61</f>
        <v>0.05</v>
      </c>
      <c r="AE61" s="72">
        <f>feedin_new_car!AE61</f>
        <v>0</v>
      </c>
      <c r="AF61" s="83">
        <f>feedin_new_car!AF61</f>
        <v>0</v>
      </c>
      <c r="AG61" s="83">
        <f>feedin_new_car!AG61</f>
        <v>0</v>
      </c>
      <c r="AH61" s="83">
        <f>feedin_new_car!AH61</f>
        <v>0</v>
      </c>
      <c r="AI61" s="83">
        <f>feedin_new_car!AI61</f>
        <v>1</v>
      </c>
      <c r="AJ61" s="72">
        <f>feedin_new_car!AJ61</f>
        <v>0.25</v>
      </c>
      <c r="AK61" s="83">
        <f>feedin_new_car!AK61</f>
        <v>0.3</v>
      </c>
      <c r="AL61" s="83">
        <f>feedin_new_car!AL61</f>
        <v>0.35</v>
      </c>
      <c r="AM61" s="83">
        <f>feedin_new_car!AM61</f>
        <v>0.1</v>
      </c>
      <c r="AN61" s="83">
        <f>feedin_new_car!AN61</f>
        <v>0</v>
      </c>
      <c r="AO61" s="72">
        <f>feedin_new_car!AO61</f>
        <v>0.15</v>
      </c>
      <c r="AP61" s="83">
        <f>feedin_new_car!AP61</f>
        <v>0.35</v>
      </c>
      <c r="AQ61" s="83">
        <f>feedin_new_car!AQ61</f>
        <v>0.45</v>
      </c>
      <c r="AR61" s="83">
        <f>feedin_new_car!AR61</f>
        <v>0.05</v>
      </c>
      <c r="AS61" s="83">
        <f>feedin_new_car!AS61</f>
        <v>0</v>
      </c>
      <c r="AT61" s="72">
        <f>feedin_new_car!AT61</f>
        <v>0.2</v>
      </c>
      <c r="AU61" s="83">
        <f>feedin_new_car!AU61</f>
        <v>0.3</v>
      </c>
      <c r="AV61" s="83">
        <f>feedin_new_car!AV61</f>
        <v>0.4</v>
      </c>
      <c r="AW61" s="83">
        <f>feedin_new_car!AW61</f>
        <v>0.1</v>
      </c>
      <c r="AX61" s="83">
        <f>feedin_new_car!AX61</f>
        <v>0</v>
      </c>
      <c r="AY61" s="72">
        <f>feedin_new_car!AY61</f>
        <v>0</v>
      </c>
      <c r="AZ61" s="83">
        <f>feedin_new_car!AZ61</f>
        <v>0</v>
      </c>
      <c r="BA61" s="83">
        <f>feedin_new_car!BA61</f>
        <v>0</v>
      </c>
      <c r="BB61" s="83">
        <f>feedin_new_car!BB61</f>
        <v>0.5</v>
      </c>
      <c r="BC61" s="83">
        <f>feedin_new_car!BC61</f>
        <v>0.5</v>
      </c>
      <c r="BD61" s="52">
        <f t="shared" si="2"/>
        <v>1</v>
      </c>
      <c r="BE61" s="52">
        <f t="shared" si="3"/>
        <v>9</v>
      </c>
    </row>
    <row r="63" spans="1:57" s="90" customFormat="1" ht="11.25" x14ac:dyDescent="0.2">
      <c r="A63" s="89"/>
      <c r="I63" s="90">
        <f>A6</f>
        <v>2000</v>
      </c>
      <c r="J63" s="91">
        <f>SUM(B6:J6)</f>
        <v>1.0000000001</v>
      </c>
      <c r="O63" s="92">
        <f>SUM(K61:O61)</f>
        <v>1</v>
      </c>
      <c r="T63" s="91">
        <f>SUM(P61:T61)</f>
        <v>1</v>
      </c>
      <c r="Y63" s="92">
        <f>SUM(U61:Y61)</f>
        <v>1</v>
      </c>
      <c r="AD63" s="92">
        <f>SUM(Z61:AD61)</f>
        <v>1</v>
      </c>
      <c r="AI63" s="91">
        <f>SUM(AE61:AI61)</f>
        <v>1</v>
      </c>
      <c r="AN63" s="92">
        <f>SUM(AJ61:AN61)</f>
        <v>1</v>
      </c>
      <c r="AS63" s="92">
        <f>SUM(AO61:AS61)</f>
        <v>1</v>
      </c>
      <c r="AX63" s="91">
        <f>SUM(AT61:AX61)</f>
        <v>1</v>
      </c>
      <c r="BC63" s="91">
        <f>SUM(AY61:BC61)</f>
        <v>1</v>
      </c>
    </row>
    <row r="64" spans="1:57" x14ac:dyDescent="0.2">
      <c r="I64" s="90">
        <f t="shared" ref="I64:I118" si="59">A7</f>
        <v>2001</v>
      </c>
      <c r="J64" s="91">
        <f t="shared" ref="J64:J118" si="60">SUM(B7:J7)</f>
        <v>1</v>
      </c>
    </row>
    <row r="65" spans="9:10" x14ac:dyDescent="0.2">
      <c r="I65" s="90">
        <f t="shared" si="59"/>
        <v>2002</v>
      </c>
      <c r="J65" s="91">
        <f t="shared" si="60"/>
        <v>0.9999999999000001</v>
      </c>
    </row>
    <row r="66" spans="9:10" x14ac:dyDescent="0.2">
      <c r="I66" s="90">
        <f t="shared" si="59"/>
        <v>2003</v>
      </c>
      <c r="J66" s="91">
        <f t="shared" si="60"/>
        <v>1</v>
      </c>
    </row>
    <row r="67" spans="9:10" x14ac:dyDescent="0.2">
      <c r="I67" s="90">
        <f t="shared" si="59"/>
        <v>2004</v>
      </c>
      <c r="J67" s="91">
        <f t="shared" si="60"/>
        <v>1</v>
      </c>
    </row>
    <row r="68" spans="9:10" x14ac:dyDescent="0.2">
      <c r="I68" s="90">
        <f t="shared" si="59"/>
        <v>2005</v>
      </c>
      <c r="J68" s="91">
        <f t="shared" si="60"/>
        <v>1</v>
      </c>
    </row>
    <row r="69" spans="9:10" x14ac:dyDescent="0.2">
      <c r="I69" s="90">
        <f t="shared" si="59"/>
        <v>2006</v>
      </c>
      <c r="J69" s="91">
        <f t="shared" si="60"/>
        <v>0.99999999999999989</v>
      </c>
    </row>
    <row r="70" spans="9:10" x14ac:dyDescent="0.2">
      <c r="I70" s="90">
        <f t="shared" si="59"/>
        <v>2007</v>
      </c>
      <c r="J70" s="91">
        <f t="shared" si="60"/>
        <v>0.99999999989999999</v>
      </c>
    </row>
    <row r="71" spans="9:10" x14ac:dyDescent="0.2">
      <c r="I71" s="90">
        <f t="shared" si="59"/>
        <v>2008</v>
      </c>
      <c r="J71" s="91">
        <f t="shared" si="60"/>
        <v>1.0000000001</v>
      </c>
    </row>
    <row r="72" spans="9:10" x14ac:dyDescent="0.2">
      <c r="I72" s="90">
        <f t="shared" si="59"/>
        <v>2009</v>
      </c>
      <c r="J72" s="91">
        <f t="shared" si="60"/>
        <v>0.99999999999999989</v>
      </c>
    </row>
    <row r="73" spans="9:10" x14ac:dyDescent="0.2">
      <c r="I73" s="90">
        <f t="shared" si="59"/>
        <v>2010</v>
      </c>
      <c r="J73" s="91">
        <f t="shared" si="60"/>
        <v>1.0000000001</v>
      </c>
    </row>
    <row r="74" spans="9:10" x14ac:dyDescent="0.2">
      <c r="I74" s="90">
        <f t="shared" si="59"/>
        <v>2011</v>
      </c>
      <c r="J74" s="91">
        <f t="shared" si="60"/>
        <v>0.99999999999999989</v>
      </c>
    </row>
    <row r="75" spans="9:10" x14ac:dyDescent="0.2">
      <c r="I75" s="90">
        <f t="shared" si="59"/>
        <v>2012</v>
      </c>
      <c r="J75" s="91">
        <f t="shared" si="60"/>
        <v>1</v>
      </c>
    </row>
    <row r="76" spans="9:10" x14ac:dyDescent="0.2">
      <c r="I76" s="90">
        <f t="shared" si="59"/>
        <v>2013</v>
      </c>
      <c r="J76" s="91">
        <f t="shared" si="60"/>
        <v>0.99999999989999999</v>
      </c>
    </row>
    <row r="77" spans="9:10" x14ac:dyDescent="0.2">
      <c r="I77" s="90">
        <f t="shared" si="59"/>
        <v>2014</v>
      </c>
      <c r="J77" s="91">
        <f t="shared" si="60"/>
        <v>0.99999999999999989</v>
      </c>
    </row>
    <row r="78" spans="9:10" x14ac:dyDescent="0.2">
      <c r="I78" s="90">
        <f t="shared" si="59"/>
        <v>2015</v>
      </c>
      <c r="J78" s="91">
        <f t="shared" si="60"/>
        <v>1.0000000001</v>
      </c>
    </row>
    <row r="79" spans="9:10" x14ac:dyDescent="0.2">
      <c r="I79" s="90">
        <f t="shared" si="59"/>
        <v>2016</v>
      </c>
      <c r="J79" s="91">
        <f t="shared" si="60"/>
        <v>0.99999999989999988</v>
      </c>
    </row>
    <row r="80" spans="9:10" x14ac:dyDescent="0.2">
      <c r="I80" s="90">
        <f t="shared" si="59"/>
        <v>2017</v>
      </c>
      <c r="J80" s="91">
        <f t="shared" si="60"/>
        <v>0.99999999999999989</v>
      </c>
    </row>
    <row r="81" spans="9:10" x14ac:dyDescent="0.2">
      <c r="I81" s="90">
        <f t="shared" si="59"/>
        <v>2018</v>
      </c>
      <c r="J81" s="91">
        <f t="shared" si="60"/>
        <v>1</v>
      </c>
    </row>
    <row r="82" spans="9:10" x14ac:dyDescent="0.2">
      <c r="I82" s="90">
        <f t="shared" si="59"/>
        <v>2019</v>
      </c>
      <c r="J82" s="91">
        <f t="shared" si="60"/>
        <v>1.0000000000000002</v>
      </c>
    </row>
    <row r="83" spans="9:10" x14ac:dyDescent="0.2">
      <c r="I83" s="90">
        <f t="shared" si="59"/>
        <v>2020</v>
      </c>
      <c r="J83" s="91">
        <f t="shared" si="60"/>
        <v>1</v>
      </c>
    </row>
    <row r="84" spans="9:10" x14ac:dyDescent="0.2">
      <c r="I84" s="90">
        <f t="shared" si="59"/>
        <v>2021</v>
      </c>
      <c r="J84" s="91">
        <f t="shared" si="60"/>
        <v>1</v>
      </c>
    </row>
    <row r="85" spans="9:10" x14ac:dyDescent="0.2">
      <c r="I85" s="90">
        <f t="shared" si="59"/>
        <v>2022</v>
      </c>
      <c r="J85" s="91">
        <f t="shared" si="60"/>
        <v>1.0000000000000002</v>
      </c>
    </row>
    <row r="86" spans="9:10" x14ac:dyDescent="0.2">
      <c r="I86" s="90">
        <f t="shared" si="59"/>
        <v>2023</v>
      </c>
      <c r="J86" s="91">
        <f t="shared" si="60"/>
        <v>1</v>
      </c>
    </row>
    <row r="87" spans="9:10" x14ac:dyDescent="0.2">
      <c r="I87" s="90">
        <f t="shared" si="59"/>
        <v>2024</v>
      </c>
      <c r="J87" s="91">
        <f t="shared" si="60"/>
        <v>1</v>
      </c>
    </row>
    <row r="88" spans="9:10" x14ac:dyDescent="0.2">
      <c r="I88" s="90">
        <f t="shared" si="59"/>
        <v>2025</v>
      </c>
      <c r="J88" s="91">
        <f t="shared" si="60"/>
        <v>1</v>
      </c>
    </row>
    <row r="89" spans="9:10" x14ac:dyDescent="0.2">
      <c r="I89" s="90">
        <f t="shared" si="59"/>
        <v>2026</v>
      </c>
      <c r="J89" s="91">
        <f t="shared" si="60"/>
        <v>1</v>
      </c>
    </row>
    <row r="90" spans="9:10" x14ac:dyDescent="0.2">
      <c r="I90" s="90">
        <f t="shared" si="59"/>
        <v>2027</v>
      </c>
      <c r="J90" s="91">
        <f t="shared" si="60"/>
        <v>1</v>
      </c>
    </row>
    <row r="91" spans="9:10" x14ac:dyDescent="0.2">
      <c r="I91" s="90">
        <f t="shared" si="59"/>
        <v>2028</v>
      </c>
      <c r="J91" s="91">
        <f t="shared" si="60"/>
        <v>1</v>
      </c>
    </row>
    <row r="92" spans="9:10" x14ac:dyDescent="0.2">
      <c r="I92" s="90">
        <f t="shared" si="59"/>
        <v>2029</v>
      </c>
      <c r="J92" s="91">
        <f t="shared" si="60"/>
        <v>1</v>
      </c>
    </row>
    <row r="93" spans="9:10" x14ac:dyDescent="0.2">
      <c r="I93" s="90">
        <f t="shared" si="59"/>
        <v>2030</v>
      </c>
      <c r="J93" s="91">
        <f t="shared" si="60"/>
        <v>0.99999999999999989</v>
      </c>
    </row>
    <row r="94" spans="9:10" x14ac:dyDescent="0.2">
      <c r="I94" s="90">
        <f t="shared" si="59"/>
        <v>2031</v>
      </c>
      <c r="J94" s="91">
        <f t="shared" si="60"/>
        <v>1</v>
      </c>
    </row>
    <row r="95" spans="9:10" x14ac:dyDescent="0.2">
      <c r="I95" s="90">
        <f t="shared" si="59"/>
        <v>2032</v>
      </c>
      <c r="J95" s="91">
        <f t="shared" si="60"/>
        <v>1</v>
      </c>
    </row>
    <row r="96" spans="9:10" x14ac:dyDescent="0.2">
      <c r="I96" s="90">
        <f t="shared" si="59"/>
        <v>2033</v>
      </c>
      <c r="J96" s="91">
        <f t="shared" si="60"/>
        <v>1</v>
      </c>
    </row>
    <row r="97" spans="9:11" x14ac:dyDescent="0.2">
      <c r="I97" s="90">
        <f t="shared" si="59"/>
        <v>2034</v>
      </c>
      <c r="J97" s="91">
        <f t="shared" si="60"/>
        <v>1</v>
      </c>
    </row>
    <row r="98" spans="9:11" x14ac:dyDescent="0.2">
      <c r="I98" s="90">
        <f t="shared" si="59"/>
        <v>2035</v>
      </c>
      <c r="J98" s="91">
        <f t="shared" si="60"/>
        <v>1</v>
      </c>
    </row>
    <row r="99" spans="9:11" x14ac:dyDescent="0.2">
      <c r="I99" s="90">
        <f t="shared" si="59"/>
        <v>2036</v>
      </c>
      <c r="J99" s="91">
        <f t="shared" si="60"/>
        <v>1</v>
      </c>
    </row>
    <row r="100" spans="9:11" x14ac:dyDescent="0.2">
      <c r="I100" s="90">
        <f t="shared" si="59"/>
        <v>2037</v>
      </c>
      <c r="J100" s="91">
        <f t="shared" si="60"/>
        <v>1</v>
      </c>
    </row>
    <row r="101" spans="9:11" x14ac:dyDescent="0.2">
      <c r="I101" s="90">
        <f t="shared" si="59"/>
        <v>2038</v>
      </c>
      <c r="J101" s="91">
        <f t="shared" si="60"/>
        <v>1</v>
      </c>
    </row>
    <row r="102" spans="9:11" x14ac:dyDescent="0.2">
      <c r="I102" s="90">
        <f t="shared" si="59"/>
        <v>2039</v>
      </c>
      <c r="J102" s="91">
        <f t="shared" si="60"/>
        <v>1</v>
      </c>
    </row>
    <row r="103" spans="9:11" x14ac:dyDescent="0.2">
      <c r="I103" s="90">
        <f t="shared" si="59"/>
        <v>2040</v>
      </c>
      <c r="J103" s="91">
        <f t="shared" si="60"/>
        <v>1</v>
      </c>
    </row>
    <row r="104" spans="9:11" x14ac:dyDescent="0.2">
      <c r="I104" s="90">
        <f t="shared" si="59"/>
        <v>2041</v>
      </c>
      <c r="J104" s="91">
        <f t="shared" si="60"/>
        <v>1</v>
      </c>
    </row>
    <row r="105" spans="9:11" x14ac:dyDescent="0.2">
      <c r="I105" s="90">
        <f t="shared" si="59"/>
        <v>2042</v>
      </c>
      <c r="J105" s="91">
        <f t="shared" si="60"/>
        <v>1</v>
      </c>
      <c r="K105" s="38"/>
    </row>
    <row r="106" spans="9:11" x14ac:dyDescent="0.2">
      <c r="I106" s="90">
        <f t="shared" si="59"/>
        <v>2043</v>
      </c>
      <c r="J106" s="91">
        <f t="shared" si="60"/>
        <v>1</v>
      </c>
      <c r="K106" s="38"/>
    </row>
    <row r="107" spans="9:11" x14ac:dyDescent="0.2">
      <c r="I107" s="90">
        <f t="shared" si="59"/>
        <v>2044</v>
      </c>
      <c r="J107" s="91">
        <f t="shared" si="60"/>
        <v>1</v>
      </c>
      <c r="K107" s="38"/>
    </row>
    <row r="108" spans="9:11" x14ac:dyDescent="0.2">
      <c r="I108" s="90">
        <f t="shared" si="59"/>
        <v>2045</v>
      </c>
      <c r="J108" s="91">
        <f t="shared" si="60"/>
        <v>1</v>
      </c>
      <c r="K108" s="38"/>
    </row>
    <row r="109" spans="9:11" x14ac:dyDescent="0.2">
      <c r="I109" s="90">
        <f t="shared" si="59"/>
        <v>2046</v>
      </c>
      <c r="J109" s="91">
        <f t="shared" si="60"/>
        <v>1</v>
      </c>
      <c r="K109" s="38"/>
    </row>
    <row r="110" spans="9:11" x14ac:dyDescent="0.2">
      <c r="I110" s="90">
        <f t="shared" si="59"/>
        <v>2047</v>
      </c>
      <c r="J110" s="91">
        <f t="shared" si="60"/>
        <v>1</v>
      </c>
      <c r="K110" s="38"/>
    </row>
    <row r="111" spans="9:11" x14ac:dyDescent="0.2">
      <c r="I111" s="90">
        <f t="shared" si="59"/>
        <v>2048</v>
      </c>
      <c r="J111" s="91">
        <f t="shared" si="60"/>
        <v>1</v>
      </c>
      <c r="K111" s="38"/>
    </row>
    <row r="112" spans="9:11" x14ac:dyDescent="0.2">
      <c r="I112" s="90">
        <f t="shared" si="59"/>
        <v>2049</v>
      </c>
      <c r="J112" s="91">
        <f t="shared" si="60"/>
        <v>1</v>
      </c>
      <c r="K112" s="38"/>
    </row>
    <row r="113" spans="9:11" x14ac:dyDescent="0.2">
      <c r="I113" s="90">
        <f t="shared" si="59"/>
        <v>2050</v>
      </c>
      <c r="J113" s="91">
        <f t="shared" si="60"/>
        <v>1</v>
      </c>
      <c r="K113" s="38"/>
    </row>
    <row r="114" spans="9:11" x14ac:dyDescent="0.2">
      <c r="I114" s="90">
        <f t="shared" si="59"/>
        <v>2051</v>
      </c>
      <c r="J114" s="91">
        <f t="shared" si="60"/>
        <v>1</v>
      </c>
      <c r="K114" s="38"/>
    </row>
    <row r="115" spans="9:11" x14ac:dyDescent="0.2">
      <c r="I115" s="90">
        <f t="shared" si="59"/>
        <v>2052</v>
      </c>
      <c r="J115" s="91">
        <f t="shared" si="60"/>
        <v>1</v>
      </c>
      <c r="K115" s="38"/>
    </row>
    <row r="116" spans="9:11" x14ac:dyDescent="0.2">
      <c r="I116" s="90">
        <f t="shared" si="59"/>
        <v>2053</v>
      </c>
      <c r="J116" s="91">
        <f t="shared" si="60"/>
        <v>1</v>
      </c>
      <c r="K116" s="38"/>
    </row>
    <row r="117" spans="9:11" x14ac:dyDescent="0.2">
      <c r="I117" s="90">
        <f t="shared" si="59"/>
        <v>2054</v>
      </c>
      <c r="J117" s="91">
        <f t="shared" si="60"/>
        <v>1</v>
      </c>
    </row>
    <row r="118" spans="9:11" x14ac:dyDescent="0.2">
      <c r="I118" s="90">
        <f t="shared" si="59"/>
        <v>2055</v>
      </c>
      <c r="J118" s="91">
        <f t="shared" si="60"/>
        <v>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BL118"/>
  <sheetViews>
    <sheetView topLeftCell="A16" workbookViewId="0">
      <selection activeCell="A3" sqref="A3"/>
    </sheetView>
  </sheetViews>
  <sheetFormatPr defaultRowHeight="12.75" x14ac:dyDescent="0.2"/>
  <cols>
    <col min="2" max="2" width="9.140625" customWidth="1"/>
    <col min="7" max="7" width="8.5703125" customWidth="1"/>
    <col min="11" max="11" width="8.85546875" customWidth="1"/>
    <col min="16" max="16" width="9.7109375" customWidth="1"/>
    <col min="21" max="21" width="8.85546875" customWidth="1"/>
    <col min="36" max="36" width="9.140625" customWidth="1"/>
  </cols>
  <sheetData>
    <row r="1" spans="1:64" x14ac:dyDescent="0.2">
      <c r="A1" s="18" t="s">
        <v>240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20"/>
      <c r="AV1" s="20"/>
      <c r="AW1" s="20"/>
      <c r="AX1" s="20"/>
      <c r="AY1" s="19"/>
      <c r="AZ1" s="19"/>
      <c r="BA1" s="19"/>
      <c r="BB1" s="19"/>
      <c r="BC1" s="19"/>
      <c r="BD1" s="31"/>
      <c r="BE1" s="22"/>
      <c r="BF1" s="22"/>
      <c r="BG1" s="1"/>
      <c r="BH1" s="1"/>
      <c r="BI1" s="1"/>
      <c r="BJ1" s="1"/>
      <c r="BK1" s="1"/>
      <c r="BL1" s="1"/>
    </row>
    <row r="2" spans="1:64" x14ac:dyDescent="0.2">
      <c r="A2" s="6"/>
      <c r="B2" s="29" t="s">
        <v>11</v>
      </c>
      <c r="C2" s="3"/>
      <c r="D2" s="3"/>
      <c r="E2" s="3"/>
      <c r="F2" s="3"/>
      <c r="G2" s="3"/>
      <c r="H2" s="3"/>
      <c r="I2" s="3"/>
      <c r="J2" s="3"/>
      <c r="K2" s="30" t="s">
        <v>10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8"/>
      <c r="AV2" s="8"/>
      <c r="AW2" s="8"/>
      <c r="AX2" s="8"/>
      <c r="AY2" s="7"/>
      <c r="AZ2" s="7"/>
      <c r="BA2" s="7"/>
      <c r="BB2" s="7"/>
      <c r="BC2" s="7"/>
      <c r="BD2" s="21"/>
      <c r="BE2" s="1"/>
      <c r="BF2" s="1"/>
      <c r="BG2" s="1"/>
      <c r="BH2" s="1"/>
      <c r="BI2" s="1"/>
      <c r="BJ2" s="1"/>
      <c r="BK2" s="1"/>
      <c r="BL2" s="1"/>
    </row>
    <row r="3" spans="1:64" x14ac:dyDescent="0.2">
      <c r="A3" s="1"/>
      <c r="B3" s="17"/>
      <c r="C3" s="16"/>
      <c r="D3" s="16"/>
      <c r="E3" s="16"/>
      <c r="F3" s="16"/>
      <c r="G3" s="16"/>
      <c r="H3" s="16"/>
      <c r="I3" s="16"/>
      <c r="J3" s="16"/>
      <c r="K3" s="9" t="s">
        <v>0</v>
      </c>
      <c r="L3" s="10"/>
      <c r="M3" s="10"/>
      <c r="N3" s="10"/>
      <c r="O3" s="10"/>
      <c r="P3" s="9" t="s">
        <v>1</v>
      </c>
      <c r="Q3" s="10"/>
      <c r="R3" s="10"/>
      <c r="S3" s="10"/>
      <c r="T3" s="10"/>
      <c r="U3" s="9" t="s">
        <v>3</v>
      </c>
      <c r="V3" s="10"/>
      <c r="W3" s="10"/>
      <c r="X3" s="10"/>
      <c r="Y3" s="10"/>
      <c r="Z3" s="9" t="s">
        <v>4</v>
      </c>
      <c r="AA3" s="10"/>
      <c r="AB3" s="10"/>
      <c r="AC3" s="10"/>
      <c r="AD3" s="10"/>
      <c r="AE3" s="9" t="s">
        <v>5</v>
      </c>
      <c r="AF3" s="10"/>
      <c r="AG3" s="10"/>
      <c r="AH3" s="10"/>
      <c r="AI3" s="10"/>
      <c r="AJ3" s="9" t="s">
        <v>6</v>
      </c>
      <c r="AK3" s="10"/>
      <c r="AL3" s="10"/>
      <c r="AM3" s="10"/>
      <c r="AN3" s="10"/>
      <c r="AO3" s="9" t="s">
        <v>7</v>
      </c>
      <c r="AP3" s="10"/>
      <c r="AQ3" s="10"/>
      <c r="AR3" s="10"/>
      <c r="AS3" s="10"/>
      <c r="AT3" s="9" t="s">
        <v>2</v>
      </c>
      <c r="AU3" s="11"/>
      <c r="AV3" s="11"/>
      <c r="AW3" s="11"/>
      <c r="AX3" s="11"/>
      <c r="AY3" s="9" t="s">
        <v>8</v>
      </c>
      <c r="AZ3" s="10"/>
      <c r="BA3" s="10"/>
      <c r="BB3" s="10"/>
      <c r="BC3" s="10"/>
      <c r="BD3" s="22"/>
      <c r="BE3" s="1"/>
      <c r="BF3" s="1"/>
      <c r="BG3" s="1"/>
      <c r="BH3" s="1"/>
      <c r="BI3" s="1"/>
      <c r="BJ3" s="1"/>
      <c r="BK3" s="1"/>
      <c r="BL3" s="1"/>
    </row>
    <row r="4" spans="1:64" ht="87.75" x14ac:dyDescent="0.2">
      <c r="A4" s="24" t="s">
        <v>60</v>
      </c>
      <c r="B4" s="25" t="s">
        <v>0</v>
      </c>
      <c r="C4" s="26" t="s">
        <v>1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2</v>
      </c>
      <c r="J4" s="26" t="s">
        <v>8</v>
      </c>
      <c r="K4" s="27" t="s">
        <v>17</v>
      </c>
      <c r="L4" s="28" t="s">
        <v>18</v>
      </c>
      <c r="M4" s="28" t="s">
        <v>19</v>
      </c>
      <c r="N4" s="28" t="s">
        <v>20</v>
      </c>
      <c r="O4" s="28" t="s">
        <v>21</v>
      </c>
      <c r="P4" s="27" t="s">
        <v>22</v>
      </c>
      <c r="Q4" s="28" t="s">
        <v>23</v>
      </c>
      <c r="R4" s="28" t="s">
        <v>24</v>
      </c>
      <c r="S4" s="28" t="s">
        <v>25</v>
      </c>
      <c r="T4" s="28" t="s">
        <v>26</v>
      </c>
      <c r="U4" s="27" t="s">
        <v>27</v>
      </c>
      <c r="V4" s="28" t="s">
        <v>28</v>
      </c>
      <c r="W4" s="28" t="s">
        <v>29</v>
      </c>
      <c r="X4" s="28" t="s">
        <v>30</v>
      </c>
      <c r="Y4" s="28" t="s">
        <v>31</v>
      </c>
      <c r="Z4" s="27" t="s">
        <v>32</v>
      </c>
      <c r="AA4" s="28" t="s">
        <v>33</v>
      </c>
      <c r="AB4" s="28" t="s">
        <v>34</v>
      </c>
      <c r="AC4" s="28" t="s">
        <v>35</v>
      </c>
      <c r="AD4" s="28" t="s">
        <v>36</v>
      </c>
      <c r="AE4" s="27" t="s">
        <v>37</v>
      </c>
      <c r="AF4" s="28" t="s">
        <v>38</v>
      </c>
      <c r="AG4" s="28" t="s">
        <v>39</v>
      </c>
      <c r="AH4" s="28" t="s">
        <v>40</v>
      </c>
      <c r="AI4" s="28" t="s">
        <v>41</v>
      </c>
      <c r="AJ4" s="27" t="s">
        <v>42</v>
      </c>
      <c r="AK4" s="28" t="s">
        <v>43</v>
      </c>
      <c r="AL4" s="28" t="s">
        <v>44</v>
      </c>
      <c r="AM4" s="28" t="s">
        <v>45</v>
      </c>
      <c r="AN4" s="28" t="s">
        <v>46</v>
      </c>
      <c r="AO4" s="27" t="s">
        <v>47</v>
      </c>
      <c r="AP4" s="28" t="s">
        <v>48</v>
      </c>
      <c r="AQ4" s="28" t="s">
        <v>49</v>
      </c>
      <c r="AR4" s="28" t="s">
        <v>50</v>
      </c>
      <c r="AS4" s="28" t="s">
        <v>51</v>
      </c>
      <c r="AT4" s="27" t="s">
        <v>52</v>
      </c>
      <c r="AU4" s="28" t="s">
        <v>53</v>
      </c>
      <c r="AV4" s="28" t="s">
        <v>54</v>
      </c>
      <c r="AW4" s="28" t="s">
        <v>55</v>
      </c>
      <c r="AX4" s="28" t="s">
        <v>160</v>
      </c>
      <c r="AY4" s="27" t="s">
        <v>161</v>
      </c>
      <c r="AZ4" s="28" t="s">
        <v>57</v>
      </c>
      <c r="BA4" s="28" t="s">
        <v>58</v>
      </c>
      <c r="BB4" s="28" t="s">
        <v>59</v>
      </c>
      <c r="BC4" s="28" t="s">
        <v>56</v>
      </c>
      <c r="BD4" s="35" t="s">
        <v>15</v>
      </c>
      <c r="BE4" s="35" t="s">
        <v>16</v>
      </c>
      <c r="BF4" s="4"/>
      <c r="BG4" s="27" t="s">
        <v>224</v>
      </c>
      <c r="BH4" s="28" t="s">
        <v>225</v>
      </c>
      <c r="BI4" s="28" t="s">
        <v>226</v>
      </c>
      <c r="BJ4" s="28" t="s">
        <v>227</v>
      </c>
      <c r="BK4" s="28" t="s">
        <v>228</v>
      </c>
      <c r="BL4" s="4"/>
    </row>
    <row r="5" spans="1:64" x14ac:dyDescent="0.2">
      <c r="A5" s="49" t="s">
        <v>60</v>
      </c>
      <c r="B5" s="43" t="s">
        <v>163</v>
      </c>
      <c r="C5" s="44" t="s">
        <v>164</v>
      </c>
      <c r="D5" s="44" t="s">
        <v>165</v>
      </c>
      <c r="E5" s="44" t="s">
        <v>166</v>
      </c>
      <c r="F5" s="44" t="s">
        <v>167</v>
      </c>
      <c r="G5" s="44" t="s">
        <v>168</v>
      </c>
      <c r="H5" s="44" t="s">
        <v>169</v>
      </c>
      <c r="I5" s="44" t="s">
        <v>170</v>
      </c>
      <c r="J5" s="44" t="s">
        <v>171</v>
      </c>
      <c r="K5" s="45" t="s">
        <v>172</v>
      </c>
      <c r="L5" s="46" t="s">
        <v>173</v>
      </c>
      <c r="M5" s="46" t="s">
        <v>174</v>
      </c>
      <c r="N5" s="46" t="s">
        <v>175</v>
      </c>
      <c r="O5" s="46" t="s">
        <v>176</v>
      </c>
      <c r="P5" s="45" t="s">
        <v>177</v>
      </c>
      <c r="Q5" s="46" t="s">
        <v>178</v>
      </c>
      <c r="R5" s="46" t="s">
        <v>179</v>
      </c>
      <c r="S5" s="46" t="s">
        <v>180</v>
      </c>
      <c r="T5" s="46" t="s">
        <v>181</v>
      </c>
      <c r="U5" s="45" t="s">
        <v>182</v>
      </c>
      <c r="V5" s="46" t="s">
        <v>183</v>
      </c>
      <c r="W5" s="46" t="s">
        <v>184</v>
      </c>
      <c r="X5" s="46" t="s">
        <v>185</v>
      </c>
      <c r="Y5" s="46" t="s">
        <v>186</v>
      </c>
      <c r="Z5" s="45" t="s">
        <v>187</v>
      </c>
      <c r="AA5" s="46" t="s">
        <v>188</v>
      </c>
      <c r="AB5" s="46" t="s">
        <v>189</v>
      </c>
      <c r="AC5" s="46" t="s">
        <v>190</v>
      </c>
      <c r="AD5" s="46" t="s">
        <v>191</v>
      </c>
      <c r="AE5" s="45" t="s">
        <v>192</v>
      </c>
      <c r="AF5" s="46" t="s">
        <v>193</v>
      </c>
      <c r="AG5" s="46" t="s">
        <v>194</v>
      </c>
      <c r="AH5" s="46" t="s">
        <v>195</v>
      </c>
      <c r="AI5" s="46" t="s">
        <v>196</v>
      </c>
      <c r="AJ5" s="45" t="s">
        <v>197</v>
      </c>
      <c r="AK5" s="46" t="s">
        <v>198</v>
      </c>
      <c r="AL5" s="46" t="s">
        <v>199</v>
      </c>
      <c r="AM5" s="46" t="s">
        <v>200</v>
      </c>
      <c r="AN5" s="46" t="s">
        <v>201</v>
      </c>
      <c r="AO5" s="45" t="s">
        <v>202</v>
      </c>
      <c r="AP5" s="46" t="s">
        <v>203</v>
      </c>
      <c r="AQ5" s="46" t="s">
        <v>204</v>
      </c>
      <c r="AR5" s="46" t="s">
        <v>205</v>
      </c>
      <c r="AS5" s="46" t="s">
        <v>206</v>
      </c>
      <c r="AT5" s="45" t="s">
        <v>207</v>
      </c>
      <c r="AU5" s="46" t="s">
        <v>208</v>
      </c>
      <c r="AV5" s="46" t="s">
        <v>209</v>
      </c>
      <c r="AW5" s="46" t="s">
        <v>210</v>
      </c>
      <c r="AX5" s="46" t="s">
        <v>211</v>
      </c>
      <c r="AY5" s="45" t="s">
        <v>212</v>
      </c>
      <c r="AZ5" s="46" t="s">
        <v>213</v>
      </c>
      <c r="BA5" s="46" t="s">
        <v>214</v>
      </c>
      <c r="BB5" s="46" t="s">
        <v>215</v>
      </c>
      <c r="BC5" s="46" t="s">
        <v>216</v>
      </c>
      <c r="BD5" s="41"/>
      <c r="BE5" s="41"/>
      <c r="BF5" s="4"/>
      <c r="BG5" s="4"/>
      <c r="BH5" s="4"/>
      <c r="BI5" s="4"/>
      <c r="BJ5" s="4"/>
      <c r="BK5" s="4"/>
      <c r="BL5" s="4"/>
    </row>
    <row r="6" spans="1:64" x14ac:dyDescent="0.2">
      <c r="A6" s="2">
        <v>2000</v>
      </c>
      <c r="B6" s="95">
        <f>feedin_new_car!B6</f>
        <v>0.94872720399999999</v>
      </c>
      <c r="C6" s="80">
        <f>feedin_new_car!C6</f>
        <v>5.0293061100000001E-2</v>
      </c>
      <c r="D6" s="80">
        <f>feedin_new_car!D6</f>
        <v>0</v>
      </c>
      <c r="E6" s="80">
        <f>feedin_new_car!E6</f>
        <v>0</v>
      </c>
      <c r="F6" s="80">
        <f>feedin_new_car!F6</f>
        <v>9.4535829999999998E-4</v>
      </c>
      <c r="G6" s="80">
        <f>feedin_new_car!G6</f>
        <v>0</v>
      </c>
      <c r="H6" s="80">
        <f>feedin_new_car!H6</f>
        <v>0</v>
      </c>
      <c r="I6" s="80">
        <f>feedin_new_car!I6</f>
        <v>3.4376699999999999E-5</v>
      </c>
      <c r="J6" s="80">
        <f>feedin_new_car!J6</f>
        <v>0</v>
      </c>
      <c r="K6" s="99">
        <f>feedin_new_car!K6</f>
        <v>7.3030654400000006E-2</v>
      </c>
      <c r="L6" s="102">
        <f>feedin_new_car!L6</f>
        <v>0.2021342126</v>
      </c>
      <c r="M6" s="102">
        <f>feedin_new_car!M6</f>
        <v>0.28339010069999998</v>
      </c>
      <c r="N6" s="102">
        <f>feedin_new_car!N6</f>
        <v>0.2034567722</v>
      </c>
      <c r="O6" s="102">
        <f>feedin_new_car!O6</f>
        <v>0.23798826000000001</v>
      </c>
      <c r="P6" s="99">
        <f>feedin_new_car!P6</f>
        <v>0</v>
      </c>
      <c r="Q6" s="102">
        <f>feedin_new_car!Q6</f>
        <v>3.4176349999999998E-4</v>
      </c>
      <c r="R6" s="102">
        <f>feedin_new_car!R6</f>
        <v>0.15789473679999999</v>
      </c>
      <c r="S6" s="102">
        <f>feedin_new_car!S6</f>
        <v>0.53861927549999999</v>
      </c>
      <c r="T6" s="102">
        <f>feedin_new_car!T6</f>
        <v>0.30314422419999998</v>
      </c>
      <c r="U6" s="99">
        <f>feedin_new_car!U6</f>
        <v>0</v>
      </c>
      <c r="V6" s="102">
        <f>feedin_new_car!V6</f>
        <v>0</v>
      </c>
      <c r="W6" s="102">
        <f>feedin_new_car!W6</f>
        <v>0</v>
      </c>
      <c r="X6" s="102">
        <f>feedin_new_car!X6</f>
        <v>0</v>
      </c>
      <c r="Y6" s="102">
        <f>feedin_new_car!Y6</f>
        <v>0</v>
      </c>
      <c r="Z6" s="99">
        <f>feedin_new_car!Z6</f>
        <v>0</v>
      </c>
      <c r="AA6" s="102">
        <f>feedin_new_car!AA6</f>
        <v>0</v>
      </c>
      <c r="AB6" s="102">
        <f>feedin_new_car!AB6</f>
        <v>0</v>
      </c>
      <c r="AC6" s="102">
        <f>feedin_new_car!AC6</f>
        <v>0</v>
      </c>
      <c r="AD6" s="102">
        <f>feedin_new_car!AD6</f>
        <v>0</v>
      </c>
      <c r="AE6" s="99">
        <f>feedin_new_car!AE6</f>
        <v>0</v>
      </c>
      <c r="AF6" s="102">
        <f>feedin_new_car!AF6</f>
        <v>0</v>
      </c>
      <c r="AG6" s="102">
        <f>feedin_new_car!AG6</f>
        <v>0</v>
      </c>
      <c r="AH6" s="102">
        <f>feedin_new_car!AH6</f>
        <v>0</v>
      </c>
      <c r="AI6" s="102">
        <f>feedin_new_car!AI6</f>
        <v>1</v>
      </c>
      <c r="AJ6" s="99">
        <f>feedin_new_car!AJ6</f>
        <v>0</v>
      </c>
      <c r="AK6" s="102">
        <f>feedin_new_car!AK6</f>
        <v>0</v>
      </c>
      <c r="AL6" s="102">
        <f>feedin_new_car!AL6</f>
        <v>0</v>
      </c>
      <c r="AM6" s="102">
        <f>feedin_new_car!AM6</f>
        <v>0</v>
      </c>
      <c r="AN6" s="102">
        <f>feedin_new_car!AN6</f>
        <v>0</v>
      </c>
      <c r="AO6" s="99">
        <f>feedin_new_car!AO6</f>
        <v>0</v>
      </c>
      <c r="AP6" s="102">
        <f>feedin_new_car!AP6</f>
        <v>0</v>
      </c>
      <c r="AQ6" s="102">
        <f>feedin_new_car!AQ6</f>
        <v>0</v>
      </c>
      <c r="AR6" s="102">
        <f>feedin_new_car!AR6</f>
        <v>0</v>
      </c>
      <c r="AS6" s="102">
        <f>feedin_new_car!AS6</f>
        <v>0</v>
      </c>
      <c r="AT6" s="99">
        <f>feedin_new_car!AT6</f>
        <v>1</v>
      </c>
      <c r="AU6" s="102">
        <f>feedin_new_car!AU6</f>
        <v>0</v>
      </c>
      <c r="AV6" s="102">
        <f>feedin_new_car!AV6</f>
        <v>0</v>
      </c>
      <c r="AW6" s="102">
        <f>feedin_new_car!AW6</f>
        <v>0</v>
      </c>
      <c r="AX6" s="102">
        <f>feedin_new_car!AX6</f>
        <v>0</v>
      </c>
      <c r="AY6" s="99">
        <f>feedin_new_car!AY6</f>
        <v>0</v>
      </c>
      <c r="AZ6" s="102">
        <f>feedin_new_car!AZ6</f>
        <v>0</v>
      </c>
      <c r="BA6" s="102">
        <f>feedin_new_car!BA6</f>
        <v>0</v>
      </c>
      <c r="BB6" s="102">
        <f>feedin_new_car!BB6</f>
        <v>0</v>
      </c>
      <c r="BC6" s="102">
        <f>feedin_new_car!BC6</f>
        <v>0</v>
      </c>
      <c r="BD6" s="36">
        <f>SUM(B6:J6)</f>
        <v>1.0000000001</v>
      </c>
      <c r="BE6" s="36">
        <f>SUM(K6:BC6)</f>
        <v>3.9999999999</v>
      </c>
      <c r="BF6" s="4"/>
      <c r="BG6" s="60">
        <f>$B6*K6+$C6*P6+$D6*U6+$E6*Z6+$F6*AE6+$G6*AJ6+$H6*AO6+$I6*AT6+$J6*AY6</f>
        <v>6.9320545255202301E-2</v>
      </c>
      <c r="BH6" s="60">
        <f t="shared" ref="BH6:BK46" si="0">$B6*L6+$C6*Q6+$D6*V6+$E6*AA6+$F6*AF6+$G6*AK6+$H6*AP6+$I6*AU6+$J6*AZ6</f>
        <v>0.19178741468532681</v>
      </c>
      <c r="BI6" s="60">
        <f t="shared" si="0"/>
        <v>0.27680090752364023</v>
      </c>
      <c r="BJ6" s="60">
        <f t="shared" si="0"/>
        <v>0.22011378675653015</v>
      </c>
      <c r="BK6" s="60">
        <f t="shared" si="0"/>
        <v>0.24197734578442776</v>
      </c>
      <c r="BL6" s="57">
        <f t="shared" ref="BL6:BL46" si="1">SUM(BG6:BK6)</f>
        <v>1.0000000000051272</v>
      </c>
    </row>
    <row r="7" spans="1:64" x14ac:dyDescent="0.2">
      <c r="A7" s="2">
        <v>2001</v>
      </c>
      <c r="B7" s="95">
        <f>feedin_new_car!B7</f>
        <v>0.95235502309999998</v>
      </c>
      <c r="C7" s="80">
        <f>feedin_new_car!C7</f>
        <v>4.4956438899999999E-2</v>
      </c>
      <c r="D7" s="80">
        <f>feedin_new_car!D7</f>
        <v>0</v>
      </c>
      <c r="E7" s="80">
        <f>feedin_new_car!E7</f>
        <v>0</v>
      </c>
      <c r="F7" s="80">
        <f>feedin_new_car!F7</f>
        <v>2.6885379999999999E-3</v>
      </c>
      <c r="G7" s="80">
        <f>feedin_new_car!G7</f>
        <v>0</v>
      </c>
      <c r="H7" s="80">
        <f>feedin_new_car!H7</f>
        <v>0</v>
      </c>
      <c r="I7" s="80">
        <f>feedin_new_car!I7</f>
        <v>0</v>
      </c>
      <c r="J7" s="80">
        <f>feedin_new_car!J7</f>
        <v>0</v>
      </c>
      <c r="K7" s="99">
        <f>feedin_new_car!K7</f>
        <v>5.0100057199999999E-2</v>
      </c>
      <c r="L7" s="102">
        <f>feedin_new_car!L7</f>
        <v>0.1517474271</v>
      </c>
      <c r="M7" s="102">
        <f>feedin_new_car!M7</f>
        <v>0.30578187540000001</v>
      </c>
      <c r="N7" s="102">
        <f>feedin_new_car!N7</f>
        <v>0.24151300740000001</v>
      </c>
      <c r="O7" s="102">
        <f>feedin_new_car!O7</f>
        <v>0.25085763290000002</v>
      </c>
      <c r="P7" s="99">
        <f>feedin_new_car!P7</f>
        <v>0</v>
      </c>
      <c r="Q7" s="102">
        <f>feedin_new_car!Q7</f>
        <v>3.7850109999999998E-4</v>
      </c>
      <c r="R7" s="102">
        <f>feedin_new_car!R7</f>
        <v>0.24489023469999999</v>
      </c>
      <c r="S7" s="102">
        <f>feedin_new_car!S7</f>
        <v>0.46479939440000001</v>
      </c>
      <c r="T7" s="102">
        <f>feedin_new_car!T7</f>
        <v>0.28993186980000002</v>
      </c>
      <c r="U7" s="99">
        <f>feedin_new_car!U7</f>
        <v>0</v>
      </c>
      <c r="V7" s="102">
        <f>feedin_new_car!V7</f>
        <v>0</v>
      </c>
      <c r="W7" s="102">
        <f>feedin_new_car!W7</f>
        <v>0</v>
      </c>
      <c r="X7" s="102">
        <f>feedin_new_car!X7</f>
        <v>0</v>
      </c>
      <c r="Y7" s="102">
        <f>feedin_new_car!Y7</f>
        <v>0</v>
      </c>
      <c r="Z7" s="99">
        <f>feedin_new_car!Z7</f>
        <v>0</v>
      </c>
      <c r="AA7" s="102">
        <f>feedin_new_car!AA7</f>
        <v>0</v>
      </c>
      <c r="AB7" s="102">
        <f>feedin_new_car!AB7</f>
        <v>0</v>
      </c>
      <c r="AC7" s="102">
        <f>feedin_new_car!AC7</f>
        <v>0</v>
      </c>
      <c r="AD7" s="102">
        <f>feedin_new_car!AD7</f>
        <v>0</v>
      </c>
      <c r="AE7" s="99">
        <f>feedin_new_car!AE7</f>
        <v>0</v>
      </c>
      <c r="AF7" s="102">
        <f>feedin_new_car!AF7</f>
        <v>0</v>
      </c>
      <c r="AG7" s="102">
        <f>feedin_new_car!AG7</f>
        <v>0</v>
      </c>
      <c r="AH7" s="102">
        <f>feedin_new_car!AH7</f>
        <v>0</v>
      </c>
      <c r="AI7" s="102">
        <f>feedin_new_car!AI7</f>
        <v>1</v>
      </c>
      <c r="AJ7" s="99">
        <f>feedin_new_car!AJ7</f>
        <v>0</v>
      </c>
      <c r="AK7" s="102">
        <f>feedin_new_car!AK7</f>
        <v>0</v>
      </c>
      <c r="AL7" s="102">
        <f>feedin_new_car!AL7</f>
        <v>0</v>
      </c>
      <c r="AM7" s="102">
        <f>feedin_new_car!AM7</f>
        <v>0</v>
      </c>
      <c r="AN7" s="102">
        <f>feedin_new_car!AN7</f>
        <v>0</v>
      </c>
      <c r="AO7" s="99">
        <f>feedin_new_car!AO7</f>
        <v>0</v>
      </c>
      <c r="AP7" s="102">
        <f>feedin_new_car!AP7</f>
        <v>0</v>
      </c>
      <c r="AQ7" s="102">
        <f>feedin_new_car!AQ7</f>
        <v>0</v>
      </c>
      <c r="AR7" s="102">
        <f>feedin_new_car!AR7</f>
        <v>0</v>
      </c>
      <c r="AS7" s="102">
        <f>feedin_new_car!AS7</f>
        <v>0</v>
      </c>
      <c r="AT7" s="99">
        <f>feedin_new_car!AT7</f>
        <v>0</v>
      </c>
      <c r="AU7" s="102">
        <f>feedin_new_car!AU7</f>
        <v>0</v>
      </c>
      <c r="AV7" s="102">
        <f>feedin_new_car!AV7</f>
        <v>0</v>
      </c>
      <c r="AW7" s="102">
        <f>feedin_new_car!AW7</f>
        <v>0</v>
      </c>
      <c r="AX7" s="102">
        <f>feedin_new_car!AX7</f>
        <v>0</v>
      </c>
      <c r="AY7" s="99">
        <f>feedin_new_car!AY7</f>
        <v>0</v>
      </c>
      <c r="AZ7" s="102">
        <f>feedin_new_car!AZ7</f>
        <v>0</v>
      </c>
      <c r="BA7" s="102">
        <f>feedin_new_car!BA7</f>
        <v>0</v>
      </c>
      <c r="BB7" s="102">
        <f>feedin_new_car!BB7</f>
        <v>0</v>
      </c>
      <c r="BC7" s="102">
        <f>feedin_new_car!BC7</f>
        <v>0</v>
      </c>
      <c r="BD7" s="36">
        <f t="shared" ref="BD7:BD61" si="2">SUM(B7:J7)</f>
        <v>1</v>
      </c>
      <c r="BE7" s="36">
        <f t="shared" ref="BE7:BE61" si="3">SUM(K7:BC7)</f>
        <v>3</v>
      </c>
      <c r="BF7" s="4"/>
      <c r="BG7" s="60">
        <f t="shared" ref="BG7:BG46" si="4">$B7*K7+$C7*P7+$D7*U7+$E7*Z7+$F7*AE7+$G7*AJ7+$H7*AO7+$I7*AT7+$J7*AY7</f>
        <v>4.7713041132017318E-2</v>
      </c>
      <c r="BH7" s="60">
        <f t="shared" si="0"/>
        <v>0.14453444050276179</v>
      </c>
      <c r="BI7" s="60">
        <f t="shared" si="0"/>
        <v>0.30222229788362553</v>
      </c>
      <c r="BJ7" s="60">
        <f t="shared" si="0"/>
        <v>0.25090185131647808</v>
      </c>
      <c r="BK7" s="60">
        <f t="shared" si="0"/>
        <v>0.25462836916511733</v>
      </c>
      <c r="BL7" s="57">
        <f t="shared" si="1"/>
        <v>1</v>
      </c>
    </row>
    <row r="8" spans="1:64" x14ac:dyDescent="0.2">
      <c r="A8" s="2">
        <v>2002</v>
      </c>
      <c r="B8" s="95">
        <f>feedin_new_car!B8</f>
        <v>0.95770906060000005</v>
      </c>
      <c r="C8" s="80">
        <f>feedin_new_car!C8</f>
        <v>4.0360198899999998E-2</v>
      </c>
      <c r="D8" s="80">
        <f>feedin_new_car!D8</f>
        <v>3.0891800000000001E-5</v>
      </c>
      <c r="E8" s="80">
        <f>feedin_new_car!E8</f>
        <v>0</v>
      </c>
      <c r="F8" s="80">
        <f>feedin_new_car!F8</f>
        <v>1.8998486E-3</v>
      </c>
      <c r="G8" s="80">
        <f>feedin_new_car!G8</f>
        <v>0</v>
      </c>
      <c r="H8" s="80">
        <f>feedin_new_car!H8</f>
        <v>0</v>
      </c>
      <c r="I8" s="80">
        <f>feedin_new_car!I8</f>
        <v>0</v>
      </c>
      <c r="J8" s="80">
        <f>feedin_new_car!J8</f>
        <v>0</v>
      </c>
      <c r="K8" s="99">
        <f>feedin_new_car!K8</f>
        <v>6.0044513299999998E-2</v>
      </c>
      <c r="L8" s="102">
        <f>feedin_new_car!L8</f>
        <v>8.7026643400000006E-2</v>
      </c>
      <c r="M8" s="102">
        <f>feedin_new_car!M8</f>
        <v>0.33739758730000002</v>
      </c>
      <c r="N8" s="102">
        <f>feedin_new_car!N8</f>
        <v>0.25416102190000001</v>
      </c>
      <c r="O8" s="102">
        <f>feedin_new_car!O8</f>
        <v>0.2613702342</v>
      </c>
      <c r="P8" s="99">
        <f>feedin_new_car!P8</f>
        <v>0</v>
      </c>
      <c r="Q8" s="102">
        <f>feedin_new_car!Q8</f>
        <v>0</v>
      </c>
      <c r="R8" s="102">
        <f>feedin_new_car!R8</f>
        <v>0.24186758520000001</v>
      </c>
      <c r="S8" s="102">
        <f>feedin_new_car!S8</f>
        <v>0.50554917720000003</v>
      </c>
      <c r="T8" s="102">
        <f>feedin_new_car!T8</f>
        <v>0.25258323770000002</v>
      </c>
      <c r="U8" s="99">
        <f>feedin_new_car!U8</f>
        <v>1</v>
      </c>
      <c r="V8" s="102">
        <f>feedin_new_car!V8</f>
        <v>0</v>
      </c>
      <c r="W8" s="102">
        <f>feedin_new_car!W8</f>
        <v>0</v>
      </c>
      <c r="X8" s="102">
        <f>feedin_new_car!X8</f>
        <v>0</v>
      </c>
      <c r="Y8" s="102">
        <f>feedin_new_car!Y8</f>
        <v>0</v>
      </c>
      <c r="Z8" s="99">
        <f>feedin_new_car!Z8</f>
        <v>0</v>
      </c>
      <c r="AA8" s="102">
        <f>feedin_new_car!AA8</f>
        <v>0</v>
      </c>
      <c r="AB8" s="102">
        <f>feedin_new_car!AB8</f>
        <v>0</v>
      </c>
      <c r="AC8" s="102">
        <f>feedin_new_car!AC8</f>
        <v>0</v>
      </c>
      <c r="AD8" s="102">
        <f>feedin_new_car!AD8</f>
        <v>0</v>
      </c>
      <c r="AE8" s="99">
        <f>feedin_new_car!AE8</f>
        <v>0</v>
      </c>
      <c r="AF8" s="102">
        <f>feedin_new_car!AF8</f>
        <v>0</v>
      </c>
      <c r="AG8" s="102">
        <f>feedin_new_car!AG8</f>
        <v>8.1300812999999996E-3</v>
      </c>
      <c r="AH8" s="102">
        <f>feedin_new_car!AH8</f>
        <v>0</v>
      </c>
      <c r="AI8" s="102">
        <f>feedin_new_car!AI8</f>
        <v>0.99186991869999996</v>
      </c>
      <c r="AJ8" s="99">
        <f>feedin_new_car!AJ8</f>
        <v>0</v>
      </c>
      <c r="AK8" s="102">
        <f>feedin_new_car!AK8</f>
        <v>0</v>
      </c>
      <c r="AL8" s="102">
        <f>feedin_new_car!AL8</f>
        <v>0</v>
      </c>
      <c r="AM8" s="102">
        <f>feedin_new_car!AM8</f>
        <v>0</v>
      </c>
      <c r="AN8" s="102">
        <f>feedin_new_car!AN8</f>
        <v>0</v>
      </c>
      <c r="AO8" s="99">
        <f>feedin_new_car!AO8</f>
        <v>0</v>
      </c>
      <c r="AP8" s="102">
        <f>feedin_new_car!AP8</f>
        <v>0</v>
      </c>
      <c r="AQ8" s="102">
        <f>feedin_new_car!AQ8</f>
        <v>0</v>
      </c>
      <c r="AR8" s="102">
        <f>feedin_new_car!AR8</f>
        <v>0</v>
      </c>
      <c r="AS8" s="102">
        <f>feedin_new_car!AS8</f>
        <v>0</v>
      </c>
      <c r="AT8" s="99">
        <f>feedin_new_car!AT8</f>
        <v>0</v>
      </c>
      <c r="AU8" s="102">
        <f>feedin_new_car!AU8</f>
        <v>0</v>
      </c>
      <c r="AV8" s="102">
        <f>feedin_new_car!AV8</f>
        <v>0</v>
      </c>
      <c r="AW8" s="102">
        <f>feedin_new_car!AW8</f>
        <v>0</v>
      </c>
      <c r="AX8" s="102">
        <f>feedin_new_car!AX8</f>
        <v>0</v>
      </c>
      <c r="AY8" s="99">
        <f>feedin_new_car!AY8</f>
        <v>0</v>
      </c>
      <c r="AZ8" s="102">
        <f>feedin_new_car!AZ8</f>
        <v>0</v>
      </c>
      <c r="BA8" s="102">
        <f>feedin_new_car!BA8</f>
        <v>0</v>
      </c>
      <c r="BB8" s="102">
        <f>feedin_new_car!BB8</f>
        <v>0</v>
      </c>
      <c r="BC8" s="102">
        <f>feedin_new_car!BC8</f>
        <v>0</v>
      </c>
      <c r="BD8" s="36">
        <f t="shared" si="2"/>
        <v>0.9999999999000001</v>
      </c>
      <c r="BE8" s="36">
        <f t="shared" si="3"/>
        <v>4.0000000002</v>
      </c>
      <c r="BF8" s="4"/>
      <c r="BG8" s="60">
        <f t="shared" si="4"/>
        <v>5.753606622672721E-2</v>
      </c>
      <c r="BH8" s="60">
        <f t="shared" si="0"/>
        <v>8.33462048977852E-2</v>
      </c>
      <c r="BI8" s="60">
        <f t="shared" si="0"/>
        <v>0.33290599615149996</v>
      </c>
      <c r="BJ8" s="60">
        <f t="shared" si="0"/>
        <v>0.26381637887050841</v>
      </c>
      <c r="BK8" s="60">
        <f t="shared" si="0"/>
        <v>0.26239535385328633</v>
      </c>
      <c r="BL8" s="57">
        <f t="shared" si="1"/>
        <v>0.99999999999980704</v>
      </c>
    </row>
    <row r="9" spans="1:64" x14ac:dyDescent="0.2">
      <c r="A9" s="2">
        <v>2003</v>
      </c>
      <c r="B9" s="95">
        <f>feedin_new_car!B9</f>
        <v>0.96285513359999997</v>
      </c>
      <c r="C9" s="80">
        <f>feedin_new_car!C9</f>
        <v>3.4824191300000001E-2</v>
      </c>
      <c r="D9" s="80">
        <f>feedin_new_car!D9</f>
        <v>2.5316459999999999E-4</v>
      </c>
      <c r="E9" s="80">
        <f>feedin_new_car!E9</f>
        <v>0</v>
      </c>
      <c r="F9" s="80">
        <f>feedin_new_car!F9</f>
        <v>2.0675105E-3</v>
      </c>
      <c r="G9" s="80">
        <f>feedin_new_car!G9</f>
        <v>0</v>
      </c>
      <c r="H9" s="80">
        <f>feedin_new_car!H9</f>
        <v>0</v>
      </c>
      <c r="I9" s="80">
        <f>feedin_new_car!I9</f>
        <v>0</v>
      </c>
      <c r="J9" s="80">
        <f>feedin_new_car!J9</f>
        <v>0</v>
      </c>
      <c r="K9" s="99">
        <f>feedin_new_car!K9</f>
        <v>7.4409500599999998E-2</v>
      </c>
      <c r="L9" s="102">
        <f>feedin_new_car!L9</f>
        <v>8.0237806600000003E-2</v>
      </c>
      <c r="M9" s="102">
        <f>feedin_new_car!M9</f>
        <v>0.30850582100000001</v>
      </c>
      <c r="N9" s="102">
        <f>feedin_new_car!N9</f>
        <v>0.2329423451</v>
      </c>
      <c r="O9" s="102">
        <f>feedin_new_car!O9</f>
        <v>0.30390452680000002</v>
      </c>
      <c r="P9" s="99">
        <f>feedin_new_car!P9</f>
        <v>0</v>
      </c>
      <c r="Q9" s="102">
        <f>feedin_new_car!Q9</f>
        <v>7.2697899999999999E-3</v>
      </c>
      <c r="R9" s="102">
        <f>feedin_new_car!R9</f>
        <v>0.19022617119999999</v>
      </c>
      <c r="S9" s="102">
        <f>feedin_new_car!S9</f>
        <v>0.57633279479999999</v>
      </c>
      <c r="T9" s="102">
        <f>feedin_new_car!T9</f>
        <v>0.22617124390000001</v>
      </c>
      <c r="U9" s="99">
        <f>feedin_new_car!U9</f>
        <v>0</v>
      </c>
      <c r="V9" s="102">
        <f>feedin_new_car!V9</f>
        <v>0.94444444439999997</v>
      </c>
      <c r="W9" s="102">
        <f>feedin_new_car!W9</f>
        <v>5.5555555600000001E-2</v>
      </c>
      <c r="X9" s="102">
        <f>feedin_new_car!X9</f>
        <v>0</v>
      </c>
      <c r="Y9" s="102">
        <f>feedin_new_car!Y9</f>
        <v>0</v>
      </c>
      <c r="Z9" s="99">
        <f>feedin_new_car!Z9</f>
        <v>0</v>
      </c>
      <c r="AA9" s="102">
        <f>feedin_new_car!AA9</f>
        <v>0</v>
      </c>
      <c r="AB9" s="102">
        <f>feedin_new_car!AB9</f>
        <v>0</v>
      </c>
      <c r="AC9" s="102">
        <f>feedin_new_car!AC9</f>
        <v>0</v>
      </c>
      <c r="AD9" s="102">
        <f>feedin_new_car!AD9</f>
        <v>0</v>
      </c>
      <c r="AE9" s="99">
        <f>feedin_new_car!AE9</f>
        <v>0</v>
      </c>
      <c r="AF9" s="102">
        <f>feedin_new_car!AF9</f>
        <v>0</v>
      </c>
      <c r="AG9" s="102">
        <f>feedin_new_car!AG9</f>
        <v>0</v>
      </c>
      <c r="AH9" s="102">
        <f>feedin_new_car!AH9</f>
        <v>0</v>
      </c>
      <c r="AI9" s="102">
        <f>feedin_new_car!AI9</f>
        <v>1</v>
      </c>
      <c r="AJ9" s="99">
        <f>feedin_new_car!AJ9</f>
        <v>0</v>
      </c>
      <c r="AK9" s="102">
        <f>feedin_new_car!AK9</f>
        <v>0</v>
      </c>
      <c r="AL9" s="102">
        <f>feedin_new_car!AL9</f>
        <v>0</v>
      </c>
      <c r="AM9" s="102">
        <f>feedin_new_car!AM9</f>
        <v>0</v>
      </c>
      <c r="AN9" s="102">
        <f>feedin_new_car!AN9</f>
        <v>0</v>
      </c>
      <c r="AO9" s="99">
        <f>feedin_new_car!AO9</f>
        <v>0</v>
      </c>
      <c r="AP9" s="102">
        <f>feedin_new_car!AP9</f>
        <v>0</v>
      </c>
      <c r="AQ9" s="102">
        <f>feedin_new_car!AQ9</f>
        <v>0</v>
      </c>
      <c r="AR9" s="102">
        <f>feedin_new_car!AR9</f>
        <v>0</v>
      </c>
      <c r="AS9" s="102">
        <f>feedin_new_car!AS9</f>
        <v>0</v>
      </c>
      <c r="AT9" s="99">
        <f>feedin_new_car!AT9</f>
        <v>0</v>
      </c>
      <c r="AU9" s="102">
        <f>feedin_new_car!AU9</f>
        <v>0</v>
      </c>
      <c r="AV9" s="102">
        <f>feedin_new_car!AV9</f>
        <v>0</v>
      </c>
      <c r="AW9" s="102">
        <f>feedin_new_car!AW9</f>
        <v>0</v>
      </c>
      <c r="AX9" s="102">
        <f>feedin_new_car!AX9</f>
        <v>0</v>
      </c>
      <c r="AY9" s="99">
        <f>feedin_new_car!AY9</f>
        <v>0</v>
      </c>
      <c r="AZ9" s="102">
        <f>feedin_new_car!AZ9</f>
        <v>0</v>
      </c>
      <c r="BA9" s="102">
        <f>feedin_new_car!BA9</f>
        <v>0</v>
      </c>
      <c r="BB9" s="102">
        <f>feedin_new_car!BB9</f>
        <v>0</v>
      </c>
      <c r="BC9" s="102">
        <f>feedin_new_car!BC9</f>
        <v>0</v>
      </c>
      <c r="BD9" s="36">
        <f t="shared" si="2"/>
        <v>1</v>
      </c>
      <c r="BE9" s="36">
        <f t="shared" si="3"/>
        <v>4</v>
      </c>
      <c r="BF9" s="4"/>
      <c r="BG9" s="60">
        <f t="shared" si="4"/>
        <v>7.1645569641322279E-2</v>
      </c>
      <c r="BH9" s="60">
        <f t="shared" si="0"/>
        <v>7.7749648451273537E-2</v>
      </c>
      <c r="BI9" s="60">
        <f t="shared" si="0"/>
        <v>0.30368495077147928</v>
      </c>
      <c r="BJ9" s="60">
        <f t="shared" si="0"/>
        <v>0.24436005631093666</v>
      </c>
      <c r="BK9" s="60">
        <f t="shared" si="0"/>
        <v>0.30255977491779135</v>
      </c>
      <c r="BL9" s="57">
        <f t="shared" si="1"/>
        <v>1.0000000000928031</v>
      </c>
    </row>
    <row r="10" spans="1:64" x14ac:dyDescent="0.2">
      <c r="A10" s="2">
        <v>2004</v>
      </c>
      <c r="B10" s="95">
        <f>feedin_new_car!B10</f>
        <v>0.958379918</v>
      </c>
      <c r="C10" s="80">
        <f>feedin_new_car!C10</f>
        <v>3.8079646500000001E-2</v>
      </c>
      <c r="D10" s="80">
        <f>feedin_new_car!D10</f>
        <v>2.5954319999999999E-3</v>
      </c>
      <c r="E10" s="80">
        <f>feedin_new_car!E10</f>
        <v>0</v>
      </c>
      <c r="F10" s="80">
        <f>feedin_new_car!F10</f>
        <v>9.4500349999999999E-4</v>
      </c>
      <c r="G10" s="80">
        <f>feedin_new_car!G10</f>
        <v>0</v>
      </c>
      <c r="H10" s="80">
        <f>feedin_new_car!H10</f>
        <v>0</v>
      </c>
      <c r="I10" s="80">
        <f>feedin_new_car!I10</f>
        <v>0</v>
      </c>
      <c r="J10" s="80">
        <f>feedin_new_car!J10</f>
        <v>0</v>
      </c>
      <c r="K10" s="99">
        <f>feedin_new_car!K10</f>
        <v>7.6564127499999995E-2</v>
      </c>
      <c r="L10" s="102">
        <f>feedin_new_car!L10</f>
        <v>8.3327546700000005E-2</v>
      </c>
      <c r="M10" s="102">
        <f>feedin_new_car!M10</f>
        <v>0.28704951049999999</v>
      </c>
      <c r="N10" s="102">
        <f>feedin_new_car!N10</f>
        <v>0.22205402399999999</v>
      </c>
      <c r="O10" s="102">
        <f>feedin_new_car!O10</f>
        <v>0.33100479129999999</v>
      </c>
      <c r="P10" s="99">
        <f>feedin_new_car!P10</f>
        <v>0</v>
      </c>
      <c r="Q10" s="102">
        <f>feedin_new_car!Q10</f>
        <v>7.689619E-3</v>
      </c>
      <c r="R10" s="102">
        <f>feedin_new_car!R10</f>
        <v>0.19713386929999999</v>
      </c>
      <c r="S10" s="102">
        <f>feedin_new_car!S10</f>
        <v>0.60747990210000002</v>
      </c>
      <c r="T10" s="102">
        <f>feedin_new_car!T10</f>
        <v>0.18769660960000001</v>
      </c>
      <c r="U10" s="99">
        <f>feedin_new_car!U10</f>
        <v>0.31794871790000001</v>
      </c>
      <c r="V10" s="102">
        <f>feedin_new_car!V10</f>
        <v>0.68205128209999999</v>
      </c>
      <c r="W10" s="102">
        <f>feedin_new_car!W10</f>
        <v>0</v>
      </c>
      <c r="X10" s="102">
        <f>feedin_new_car!X10</f>
        <v>0</v>
      </c>
      <c r="Y10" s="102">
        <f>feedin_new_car!Y10</f>
        <v>0</v>
      </c>
      <c r="Z10" s="99">
        <f>feedin_new_car!Z10</f>
        <v>0</v>
      </c>
      <c r="AA10" s="102">
        <f>feedin_new_car!AA10</f>
        <v>0</v>
      </c>
      <c r="AB10" s="102">
        <f>feedin_new_car!AB10</f>
        <v>0</v>
      </c>
      <c r="AC10" s="102">
        <f>feedin_new_car!AC10</f>
        <v>0</v>
      </c>
      <c r="AD10" s="102">
        <f>feedin_new_car!AD10</f>
        <v>0</v>
      </c>
      <c r="AE10" s="99">
        <f>feedin_new_car!AE10</f>
        <v>0</v>
      </c>
      <c r="AF10" s="102">
        <f>feedin_new_car!AF10</f>
        <v>0</v>
      </c>
      <c r="AG10" s="102">
        <f>feedin_new_car!AG10</f>
        <v>0</v>
      </c>
      <c r="AH10" s="102">
        <f>feedin_new_car!AH10</f>
        <v>0</v>
      </c>
      <c r="AI10" s="102">
        <f>feedin_new_car!AI10</f>
        <v>1</v>
      </c>
      <c r="AJ10" s="99">
        <f>feedin_new_car!AJ10</f>
        <v>0</v>
      </c>
      <c r="AK10" s="102">
        <f>feedin_new_car!AK10</f>
        <v>0</v>
      </c>
      <c r="AL10" s="102">
        <f>feedin_new_car!AL10</f>
        <v>0</v>
      </c>
      <c r="AM10" s="102">
        <f>feedin_new_car!AM10</f>
        <v>0</v>
      </c>
      <c r="AN10" s="102">
        <f>feedin_new_car!AN10</f>
        <v>0</v>
      </c>
      <c r="AO10" s="99">
        <f>feedin_new_car!AO10</f>
        <v>0</v>
      </c>
      <c r="AP10" s="102">
        <f>feedin_new_car!AP10</f>
        <v>0</v>
      </c>
      <c r="AQ10" s="102">
        <f>feedin_new_car!AQ10</f>
        <v>0</v>
      </c>
      <c r="AR10" s="102">
        <f>feedin_new_car!AR10</f>
        <v>0</v>
      </c>
      <c r="AS10" s="102">
        <f>feedin_new_car!AS10</f>
        <v>0</v>
      </c>
      <c r="AT10" s="99">
        <f>feedin_new_car!AT10</f>
        <v>0</v>
      </c>
      <c r="AU10" s="102">
        <f>feedin_new_car!AU10</f>
        <v>0</v>
      </c>
      <c r="AV10" s="102">
        <f>feedin_new_car!AV10</f>
        <v>0</v>
      </c>
      <c r="AW10" s="102">
        <f>feedin_new_car!AW10</f>
        <v>0</v>
      </c>
      <c r="AX10" s="102">
        <f>feedin_new_car!AX10</f>
        <v>0</v>
      </c>
      <c r="AY10" s="99">
        <f>feedin_new_car!AY10</f>
        <v>0</v>
      </c>
      <c r="AZ10" s="102">
        <f>feedin_new_car!AZ10</f>
        <v>0</v>
      </c>
      <c r="BA10" s="102">
        <f>feedin_new_car!BA10</f>
        <v>0</v>
      </c>
      <c r="BB10" s="102">
        <f>feedin_new_car!BB10</f>
        <v>0</v>
      </c>
      <c r="BC10" s="102">
        <f>feedin_new_car!BC10</f>
        <v>0</v>
      </c>
      <c r="BD10" s="36">
        <f t="shared" si="2"/>
        <v>1</v>
      </c>
      <c r="BE10" s="36">
        <f t="shared" si="3"/>
        <v>4</v>
      </c>
      <c r="BF10" s="4"/>
      <c r="BG10" s="60">
        <f t="shared" si="4"/>
        <v>7.4202736511988165E-2</v>
      </c>
      <c r="BH10" s="60">
        <f t="shared" si="0"/>
        <v>8.1922483069930219E-2</v>
      </c>
      <c r="BI10" s="60">
        <f t="shared" si="0"/>
        <v>0.28260927439105132</v>
      </c>
      <c r="BJ10" s="60">
        <f t="shared" si="0"/>
        <v>0.23594473724051263</v>
      </c>
      <c r="BK10" s="60">
        <f t="shared" si="0"/>
        <v>0.32532076878651761</v>
      </c>
      <c r="BL10" s="57">
        <f t="shared" si="1"/>
        <v>1</v>
      </c>
    </row>
    <row r="11" spans="1:64" x14ac:dyDescent="0.2">
      <c r="A11" s="2">
        <v>2005</v>
      </c>
      <c r="B11" s="95">
        <f>feedin_new_car!B11</f>
        <v>0.9375216582</v>
      </c>
      <c r="C11" s="80">
        <f>feedin_new_car!C11</f>
        <v>5.7383045600000002E-2</v>
      </c>
      <c r="D11" s="80">
        <f>feedin_new_car!D11</f>
        <v>3.6321633E-3</v>
      </c>
      <c r="E11" s="80">
        <f>feedin_new_car!E11</f>
        <v>0</v>
      </c>
      <c r="F11" s="80">
        <f>feedin_new_car!F11</f>
        <v>1.4502984E-3</v>
      </c>
      <c r="G11" s="80">
        <f>feedin_new_car!G11</f>
        <v>0</v>
      </c>
      <c r="H11" s="80">
        <f>feedin_new_car!H11</f>
        <v>0</v>
      </c>
      <c r="I11" s="80">
        <f>feedin_new_car!I11</f>
        <v>1.2834500000000001E-5</v>
      </c>
      <c r="J11" s="80">
        <f>feedin_new_car!J11</f>
        <v>0</v>
      </c>
      <c r="K11" s="99">
        <f>feedin_new_car!K11</f>
        <v>7.5430887000000002E-2</v>
      </c>
      <c r="L11" s="102">
        <f>feedin_new_car!L11</f>
        <v>0.105658001</v>
      </c>
      <c r="M11" s="102">
        <f>feedin_new_car!M11</f>
        <v>0.30366750170000001</v>
      </c>
      <c r="N11" s="102">
        <f>feedin_new_car!N11</f>
        <v>0.22106315109999999</v>
      </c>
      <c r="O11" s="102">
        <f>feedin_new_car!O11</f>
        <v>0.29418045920000002</v>
      </c>
      <c r="P11" s="99">
        <f>feedin_new_car!P11</f>
        <v>0</v>
      </c>
      <c r="Q11" s="102">
        <f>feedin_new_car!Q11</f>
        <v>1.92350705E-2</v>
      </c>
      <c r="R11" s="102">
        <f>feedin_new_car!R11</f>
        <v>0.26012077830000002</v>
      </c>
      <c r="S11" s="102">
        <f>feedin_new_car!S11</f>
        <v>0.58577499440000003</v>
      </c>
      <c r="T11" s="102">
        <f>feedin_new_car!T11</f>
        <v>0.1348691568</v>
      </c>
      <c r="U11" s="99">
        <f>feedin_new_car!U11</f>
        <v>0.2190812721</v>
      </c>
      <c r="V11" s="102">
        <f>feedin_new_car!V11</f>
        <v>0.77738515900000005</v>
      </c>
      <c r="W11" s="102">
        <f>feedin_new_car!W11</f>
        <v>3.5335688999999998E-3</v>
      </c>
      <c r="X11" s="102">
        <f>feedin_new_car!X11</f>
        <v>0</v>
      </c>
      <c r="Y11" s="102">
        <f>feedin_new_car!Y11</f>
        <v>0</v>
      </c>
      <c r="Z11" s="99">
        <f>feedin_new_car!Z11</f>
        <v>0</v>
      </c>
      <c r="AA11" s="102">
        <f>feedin_new_car!AA11</f>
        <v>0</v>
      </c>
      <c r="AB11" s="102">
        <f>feedin_new_car!AB11</f>
        <v>0</v>
      </c>
      <c r="AC11" s="102">
        <f>feedin_new_car!AC11</f>
        <v>0</v>
      </c>
      <c r="AD11" s="102">
        <f>feedin_new_car!AD11</f>
        <v>0</v>
      </c>
      <c r="AE11" s="99">
        <f>feedin_new_car!AE11</f>
        <v>0</v>
      </c>
      <c r="AF11" s="102">
        <f>feedin_new_car!AF11</f>
        <v>0</v>
      </c>
      <c r="AG11" s="102">
        <f>feedin_new_car!AG11</f>
        <v>0</v>
      </c>
      <c r="AH11" s="102">
        <f>feedin_new_car!AH11</f>
        <v>1.7699115000000001E-2</v>
      </c>
      <c r="AI11" s="102">
        <f>feedin_new_car!AI11</f>
        <v>0.98230088500000001</v>
      </c>
      <c r="AJ11" s="99">
        <f>feedin_new_car!AJ11</f>
        <v>0</v>
      </c>
      <c r="AK11" s="102">
        <f>feedin_new_car!AK11</f>
        <v>0</v>
      </c>
      <c r="AL11" s="102">
        <f>feedin_new_car!AL11</f>
        <v>0</v>
      </c>
      <c r="AM11" s="102">
        <f>feedin_new_car!AM11</f>
        <v>0</v>
      </c>
      <c r="AN11" s="102">
        <f>feedin_new_car!AN11</f>
        <v>0</v>
      </c>
      <c r="AO11" s="99">
        <f>feedin_new_car!AO11</f>
        <v>0</v>
      </c>
      <c r="AP11" s="102">
        <f>feedin_new_car!AP11</f>
        <v>0</v>
      </c>
      <c r="AQ11" s="102">
        <f>feedin_new_car!AQ11</f>
        <v>0</v>
      </c>
      <c r="AR11" s="102">
        <f>feedin_new_car!AR11</f>
        <v>0</v>
      </c>
      <c r="AS11" s="102">
        <f>feedin_new_car!AS11</f>
        <v>0</v>
      </c>
      <c r="AT11" s="99">
        <f>feedin_new_car!AT11</f>
        <v>0</v>
      </c>
      <c r="AU11" s="102">
        <f>feedin_new_car!AU11</f>
        <v>0</v>
      </c>
      <c r="AV11" s="102">
        <f>feedin_new_car!AV11</f>
        <v>0</v>
      </c>
      <c r="AW11" s="102">
        <f>feedin_new_car!AW11</f>
        <v>0</v>
      </c>
      <c r="AX11" s="102">
        <f>feedin_new_car!AX11</f>
        <v>1</v>
      </c>
      <c r="AY11" s="99">
        <f>feedin_new_car!AY11</f>
        <v>0</v>
      </c>
      <c r="AZ11" s="102">
        <f>feedin_new_car!AZ11</f>
        <v>0</v>
      </c>
      <c r="BA11" s="102">
        <f>feedin_new_car!BA11</f>
        <v>0</v>
      </c>
      <c r="BB11" s="102">
        <f>feedin_new_car!BB11</f>
        <v>0</v>
      </c>
      <c r="BC11" s="102">
        <f>feedin_new_car!BC11</f>
        <v>0</v>
      </c>
      <c r="BD11" s="36">
        <f t="shared" si="2"/>
        <v>1</v>
      </c>
      <c r="BE11" s="36">
        <f t="shared" si="3"/>
        <v>5</v>
      </c>
      <c r="BF11" s="4"/>
      <c r="BG11" s="60">
        <f t="shared" si="4"/>
        <v>7.1513829215975766E-2</v>
      </c>
      <c r="BH11" s="60">
        <f t="shared" si="0"/>
        <v>0.10298402107172244</v>
      </c>
      <c r="BI11" s="60">
        <f t="shared" si="0"/>
        <v>0.2996342167172083</v>
      </c>
      <c r="BJ11" s="60">
        <f t="shared" si="0"/>
        <v>0.24089071419935001</v>
      </c>
      <c r="BK11" s="60">
        <f t="shared" si="0"/>
        <v>0.2849772187957435</v>
      </c>
      <c r="BL11" s="57">
        <f t="shared" si="1"/>
        <v>1</v>
      </c>
    </row>
    <row r="12" spans="1:64" x14ac:dyDescent="0.2">
      <c r="A12" s="2">
        <v>2006</v>
      </c>
      <c r="B12" s="95">
        <f>feedin_new_car!B12</f>
        <v>0.91343482170000001</v>
      </c>
      <c r="C12" s="80">
        <f>feedin_new_car!C12</f>
        <v>7.8542636900000004E-2</v>
      </c>
      <c r="D12" s="80">
        <f>feedin_new_car!D12</f>
        <v>5.9875553E-3</v>
      </c>
      <c r="E12" s="80">
        <f>feedin_new_car!E12</f>
        <v>0</v>
      </c>
      <c r="F12" s="80">
        <f>feedin_new_car!F12</f>
        <v>2.0349860999999999E-3</v>
      </c>
      <c r="G12" s="80">
        <f>feedin_new_car!G12</f>
        <v>0</v>
      </c>
      <c r="H12" s="80">
        <f>feedin_new_car!H12</f>
        <v>0</v>
      </c>
      <c r="I12" s="80">
        <f>feedin_new_car!I12</f>
        <v>0</v>
      </c>
      <c r="J12" s="80">
        <f>feedin_new_car!J12</f>
        <v>0</v>
      </c>
      <c r="K12" s="99">
        <f>feedin_new_car!K12</f>
        <v>7.0034131599999994E-2</v>
      </c>
      <c r="L12" s="102">
        <f>feedin_new_car!L12</f>
        <v>0.119717807</v>
      </c>
      <c r="M12" s="102">
        <f>feedin_new_car!M12</f>
        <v>0.31266869460000002</v>
      </c>
      <c r="N12" s="102">
        <f>feedin_new_car!N12</f>
        <v>0.22936749349999999</v>
      </c>
      <c r="O12" s="102">
        <f>feedin_new_car!O12</f>
        <v>0.26821187320000001</v>
      </c>
      <c r="P12" s="99">
        <f>feedin_new_car!P12</f>
        <v>7.8060122999999999E-3</v>
      </c>
      <c r="Q12" s="102">
        <f>feedin_new_car!Q12</f>
        <v>2.7071914999999998E-2</v>
      </c>
      <c r="R12" s="102">
        <f>feedin_new_car!R12</f>
        <v>0.32054475999999998</v>
      </c>
      <c r="S12" s="102">
        <f>feedin_new_car!S12</f>
        <v>0.5452582627</v>
      </c>
      <c r="T12" s="102">
        <f>feedin_new_car!T12</f>
        <v>9.9319050000000006E-2</v>
      </c>
      <c r="U12" s="99">
        <f>feedin_new_car!U12</f>
        <v>0.42047930280000001</v>
      </c>
      <c r="V12" s="102">
        <f>feedin_new_car!V12</f>
        <v>0.45315904140000002</v>
      </c>
      <c r="W12" s="102">
        <f>feedin_new_car!W12</f>
        <v>0</v>
      </c>
      <c r="X12" s="102">
        <f>feedin_new_car!X12</f>
        <v>0</v>
      </c>
      <c r="Y12" s="102">
        <f>feedin_new_car!Y12</f>
        <v>0.1263616558</v>
      </c>
      <c r="Z12" s="99">
        <f>feedin_new_car!Z12</f>
        <v>0</v>
      </c>
      <c r="AA12" s="102">
        <f>feedin_new_car!AA12</f>
        <v>0</v>
      </c>
      <c r="AB12" s="102">
        <f>feedin_new_car!AB12</f>
        <v>0</v>
      </c>
      <c r="AC12" s="102">
        <f>feedin_new_car!AC12</f>
        <v>0</v>
      </c>
      <c r="AD12" s="102">
        <f>feedin_new_car!AD12</f>
        <v>0</v>
      </c>
      <c r="AE12" s="99">
        <f>feedin_new_car!AE12</f>
        <v>0</v>
      </c>
      <c r="AF12" s="102">
        <f>feedin_new_car!AF12</f>
        <v>0</v>
      </c>
      <c r="AG12" s="102">
        <f>feedin_new_car!AG12</f>
        <v>1.2820512799999999E-2</v>
      </c>
      <c r="AH12" s="102">
        <f>feedin_new_car!AH12</f>
        <v>0</v>
      </c>
      <c r="AI12" s="102">
        <f>feedin_new_car!AI12</f>
        <v>0.98717948720000004</v>
      </c>
      <c r="AJ12" s="99">
        <f>feedin_new_car!AJ12</f>
        <v>0</v>
      </c>
      <c r="AK12" s="102">
        <f>feedin_new_car!AK12</f>
        <v>0</v>
      </c>
      <c r="AL12" s="102">
        <f>feedin_new_car!AL12</f>
        <v>0</v>
      </c>
      <c r="AM12" s="102">
        <f>feedin_new_car!AM12</f>
        <v>0</v>
      </c>
      <c r="AN12" s="102">
        <f>feedin_new_car!AN12</f>
        <v>0</v>
      </c>
      <c r="AO12" s="99">
        <f>feedin_new_car!AO12</f>
        <v>0</v>
      </c>
      <c r="AP12" s="102">
        <f>feedin_new_car!AP12</f>
        <v>0</v>
      </c>
      <c r="AQ12" s="102">
        <f>feedin_new_car!AQ12</f>
        <v>0</v>
      </c>
      <c r="AR12" s="102">
        <f>feedin_new_car!AR12</f>
        <v>0</v>
      </c>
      <c r="AS12" s="102">
        <f>feedin_new_car!AS12</f>
        <v>0</v>
      </c>
      <c r="AT12" s="99">
        <f>feedin_new_car!AT12</f>
        <v>0</v>
      </c>
      <c r="AU12" s="102">
        <f>feedin_new_car!AU12</f>
        <v>0</v>
      </c>
      <c r="AV12" s="102">
        <f>feedin_new_car!AV12</f>
        <v>0</v>
      </c>
      <c r="AW12" s="102">
        <f>feedin_new_car!AW12</f>
        <v>0</v>
      </c>
      <c r="AX12" s="102">
        <f>feedin_new_car!AX12</f>
        <v>0</v>
      </c>
      <c r="AY12" s="99">
        <f>feedin_new_car!AY12</f>
        <v>0</v>
      </c>
      <c r="AZ12" s="102">
        <f>feedin_new_car!AZ12</f>
        <v>0</v>
      </c>
      <c r="BA12" s="102">
        <f>feedin_new_car!BA12</f>
        <v>0</v>
      </c>
      <c r="BB12" s="102">
        <f>feedin_new_car!BB12</f>
        <v>0</v>
      </c>
      <c r="BC12" s="102">
        <f>feedin_new_car!BC12</f>
        <v>0</v>
      </c>
      <c r="BD12" s="36">
        <f t="shared" si="2"/>
        <v>0.99999999999999989</v>
      </c>
      <c r="BE12" s="36">
        <f t="shared" si="3"/>
        <v>3.9999999999000004</v>
      </c>
      <c r="BF12" s="4"/>
      <c r="BG12" s="60">
        <f t="shared" si="4"/>
        <v>6.7102362378696614E-2</v>
      </c>
      <c r="BH12" s="60">
        <f t="shared" si="0"/>
        <v>0.11419402810147015</v>
      </c>
      <c r="BI12" s="60">
        <f t="shared" si="0"/>
        <v>0.31080499356334329</v>
      </c>
      <c r="BJ12" s="60">
        <f t="shared" si="0"/>
        <v>0.2523382772729193</v>
      </c>
      <c r="BK12" s="60">
        <f t="shared" si="0"/>
        <v>0.25556033859222715</v>
      </c>
      <c r="BL12" s="57">
        <f t="shared" si="1"/>
        <v>0.99999999990865651</v>
      </c>
    </row>
    <row r="13" spans="1:64" x14ac:dyDescent="0.2">
      <c r="A13" s="2">
        <v>2007</v>
      </c>
      <c r="B13" s="95">
        <f>feedin_new_car!B13</f>
        <v>0.88903333760000003</v>
      </c>
      <c r="C13" s="80">
        <f>feedin_new_car!C13</f>
        <v>0.10191787870000001</v>
      </c>
      <c r="D13" s="80">
        <f>feedin_new_car!D13</f>
        <v>7.3368516000000003E-3</v>
      </c>
      <c r="E13" s="80">
        <f>feedin_new_car!E13</f>
        <v>0</v>
      </c>
      <c r="F13" s="80">
        <f>feedin_new_car!F13</f>
        <v>1.711932E-3</v>
      </c>
      <c r="G13" s="80">
        <f>feedin_new_car!G13</f>
        <v>0</v>
      </c>
      <c r="H13" s="80">
        <f>feedin_new_car!H13</f>
        <v>0</v>
      </c>
      <c r="I13" s="80">
        <f>feedin_new_car!I13</f>
        <v>0</v>
      </c>
      <c r="J13" s="80">
        <f>feedin_new_car!J13</f>
        <v>0</v>
      </c>
      <c r="K13" s="99">
        <f>feedin_new_car!K13</f>
        <v>5.88107545E-2</v>
      </c>
      <c r="L13" s="102">
        <f>feedin_new_car!L13</f>
        <v>0.14514471039999999</v>
      </c>
      <c r="M13" s="102">
        <f>feedin_new_car!M13</f>
        <v>0.27893845290000002</v>
      </c>
      <c r="N13" s="102">
        <f>feedin_new_car!N13</f>
        <v>0.25308025309999999</v>
      </c>
      <c r="O13" s="102">
        <f>feedin_new_car!O13</f>
        <v>0.26402582920000001</v>
      </c>
      <c r="P13" s="99">
        <f>feedin_new_car!P13</f>
        <v>6.9461985000000004E-3</v>
      </c>
      <c r="Q13" s="102">
        <f>feedin_new_car!Q13</f>
        <v>5.9232129299999998E-2</v>
      </c>
      <c r="R13" s="102">
        <f>feedin_new_car!R13</f>
        <v>0.35892902249999997</v>
      </c>
      <c r="S13" s="102">
        <f>feedin_new_car!S13</f>
        <v>0.4604698156</v>
      </c>
      <c r="T13" s="102">
        <f>feedin_new_car!T13</f>
        <v>0.114422834</v>
      </c>
      <c r="U13" s="99">
        <f>feedin_new_car!U13</f>
        <v>0.29473684210000001</v>
      </c>
      <c r="V13" s="102">
        <f>feedin_new_car!V13</f>
        <v>0.41403508770000003</v>
      </c>
      <c r="W13" s="102">
        <f>feedin_new_car!W13</f>
        <v>0</v>
      </c>
      <c r="X13" s="102">
        <f>feedin_new_car!X13</f>
        <v>3.5087718999999998E-3</v>
      </c>
      <c r="Y13" s="102">
        <f>feedin_new_car!Y13</f>
        <v>0.28771929819999997</v>
      </c>
      <c r="Z13" s="99">
        <f>feedin_new_car!Z13</f>
        <v>0</v>
      </c>
      <c r="AA13" s="102">
        <f>feedin_new_car!AA13</f>
        <v>0</v>
      </c>
      <c r="AB13" s="102">
        <f>feedin_new_car!AB13</f>
        <v>0</v>
      </c>
      <c r="AC13" s="102">
        <f>feedin_new_car!AC13</f>
        <v>0</v>
      </c>
      <c r="AD13" s="102">
        <f>feedin_new_car!AD13</f>
        <v>0</v>
      </c>
      <c r="AE13" s="99">
        <f>feedin_new_car!AE13</f>
        <v>0</v>
      </c>
      <c r="AF13" s="102">
        <f>feedin_new_car!AF13</f>
        <v>0</v>
      </c>
      <c r="AG13" s="102">
        <f>feedin_new_car!AG13</f>
        <v>0</v>
      </c>
      <c r="AH13" s="102">
        <f>feedin_new_car!AH13</f>
        <v>0</v>
      </c>
      <c r="AI13" s="102">
        <f>feedin_new_car!AI13</f>
        <v>1</v>
      </c>
      <c r="AJ13" s="99">
        <f>feedin_new_car!AJ13</f>
        <v>0</v>
      </c>
      <c r="AK13" s="102">
        <f>feedin_new_car!AK13</f>
        <v>0</v>
      </c>
      <c r="AL13" s="102">
        <f>feedin_new_car!AL13</f>
        <v>0</v>
      </c>
      <c r="AM13" s="102">
        <f>feedin_new_car!AM13</f>
        <v>0</v>
      </c>
      <c r="AN13" s="102">
        <f>feedin_new_car!AN13</f>
        <v>0</v>
      </c>
      <c r="AO13" s="99">
        <f>feedin_new_car!AO13</f>
        <v>0</v>
      </c>
      <c r="AP13" s="102">
        <f>feedin_new_car!AP13</f>
        <v>0</v>
      </c>
      <c r="AQ13" s="102">
        <f>feedin_new_car!AQ13</f>
        <v>0</v>
      </c>
      <c r="AR13" s="102">
        <f>feedin_new_car!AR13</f>
        <v>0</v>
      </c>
      <c r="AS13" s="102">
        <f>feedin_new_car!AS13</f>
        <v>0</v>
      </c>
      <c r="AT13" s="99">
        <f>feedin_new_car!AT13</f>
        <v>0</v>
      </c>
      <c r="AU13" s="102">
        <f>feedin_new_car!AU13</f>
        <v>0</v>
      </c>
      <c r="AV13" s="102">
        <f>feedin_new_car!AV13</f>
        <v>0</v>
      </c>
      <c r="AW13" s="102">
        <f>feedin_new_car!AW13</f>
        <v>0</v>
      </c>
      <c r="AX13" s="102">
        <f>feedin_new_car!AX13</f>
        <v>0</v>
      </c>
      <c r="AY13" s="99">
        <f>feedin_new_car!AY13</f>
        <v>0</v>
      </c>
      <c r="AZ13" s="102">
        <f>feedin_new_car!AZ13</f>
        <v>0</v>
      </c>
      <c r="BA13" s="102">
        <f>feedin_new_car!BA13</f>
        <v>0</v>
      </c>
      <c r="BB13" s="102">
        <f>feedin_new_car!BB13</f>
        <v>0</v>
      </c>
      <c r="BC13" s="102">
        <f>feedin_new_car!BC13</f>
        <v>0</v>
      </c>
      <c r="BD13" s="36">
        <f t="shared" si="2"/>
        <v>0.99999999989999999</v>
      </c>
      <c r="BE13" s="36">
        <f t="shared" si="3"/>
        <v>3.9999999998999995</v>
      </c>
      <c r="BF13" s="4"/>
      <c r="BG13" s="60">
        <f t="shared" si="4"/>
        <v>5.515510364759868E-2</v>
      </c>
      <c r="BH13" s="60">
        <f t="shared" si="0"/>
        <v>0.13811301328668543</v>
      </c>
      <c r="BI13" s="60">
        <f t="shared" si="0"/>
        <v>0.28456686834373202</v>
      </c>
      <c r="BJ13" s="60">
        <f t="shared" si="0"/>
        <v>0.27195263224420646</v>
      </c>
      <c r="BK13" s="60">
        <f t="shared" si="0"/>
        <v>0.25021238245575533</v>
      </c>
      <c r="BL13" s="57">
        <f t="shared" si="1"/>
        <v>0.99999999997797806</v>
      </c>
    </row>
    <row r="14" spans="1:64" x14ac:dyDescent="0.2">
      <c r="A14" s="2">
        <v>2008</v>
      </c>
      <c r="B14" s="95">
        <f>feedin_new_car!B14</f>
        <v>0.85885996009999999</v>
      </c>
      <c r="C14" s="80">
        <f>feedin_new_car!C14</f>
        <v>0.13156500839999999</v>
      </c>
      <c r="D14" s="80">
        <f>feedin_new_car!D14</f>
        <v>8.5971559999999999E-3</v>
      </c>
      <c r="E14" s="80">
        <f>feedin_new_car!E14</f>
        <v>0</v>
      </c>
      <c r="F14" s="80">
        <f>feedin_new_car!F14</f>
        <v>9.6429399999999998E-4</v>
      </c>
      <c r="G14" s="80">
        <f>feedin_new_car!G14</f>
        <v>0</v>
      </c>
      <c r="H14" s="80">
        <f>feedin_new_car!H14</f>
        <v>0</v>
      </c>
      <c r="I14" s="80">
        <f>feedin_new_car!I14</f>
        <v>1.3581600000000001E-5</v>
      </c>
      <c r="J14" s="80">
        <f>feedin_new_car!J14</f>
        <v>0</v>
      </c>
      <c r="K14" s="99">
        <f>feedin_new_car!K14</f>
        <v>6.0281164499999998E-2</v>
      </c>
      <c r="L14" s="102">
        <f>feedin_new_car!L14</f>
        <v>0.2148425763</v>
      </c>
      <c r="M14" s="102">
        <f>feedin_new_car!M14</f>
        <v>0.27333681230000001</v>
      </c>
      <c r="N14" s="102">
        <f>feedin_new_car!N14</f>
        <v>0.22864778529999999</v>
      </c>
      <c r="O14" s="102">
        <f>feedin_new_car!O14</f>
        <v>0.2228916615</v>
      </c>
      <c r="P14" s="99">
        <f>feedin_new_car!P14</f>
        <v>4.8518633000000002E-3</v>
      </c>
      <c r="Q14" s="102">
        <f>feedin_new_car!Q14</f>
        <v>0.12800660680000001</v>
      </c>
      <c r="R14" s="102">
        <f>feedin_new_car!R14</f>
        <v>0.41209868900000002</v>
      </c>
      <c r="S14" s="102">
        <f>feedin_new_car!S14</f>
        <v>0.3623412821</v>
      </c>
      <c r="T14" s="102">
        <f>feedin_new_car!T14</f>
        <v>9.27015588E-2</v>
      </c>
      <c r="U14" s="99">
        <f>feedin_new_car!U14</f>
        <v>0.26856240129999998</v>
      </c>
      <c r="V14" s="102">
        <f>feedin_new_car!V14</f>
        <v>0.57503949450000003</v>
      </c>
      <c r="W14" s="102">
        <f>feedin_new_car!W14</f>
        <v>0</v>
      </c>
      <c r="X14" s="102">
        <f>feedin_new_car!X14</f>
        <v>0</v>
      </c>
      <c r="Y14" s="102">
        <f>feedin_new_car!Y14</f>
        <v>0.15639810430000001</v>
      </c>
      <c r="Z14" s="99">
        <f>feedin_new_car!Z14</f>
        <v>0</v>
      </c>
      <c r="AA14" s="102">
        <f>feedin_new_car!AA14</f>
        <v>0</v>
      </c>
      <c r="AB14" s="102">
        <f>feedin_new_car!AB14</f>
        <v>0</v>
      </c>
      <c r="AC14" s="102">
        <f>feedin_new_car!AC14</f>
        <v>0</v>
      </c>
      <c r="AD14" s="102">
        <f>feedin_new_car!AD14</f>
        <v>0</v>
      </c>
      <c r="AE14" s="99">
        <f>feedin_new_car!AE14</f>
        <v>0</v>
      </c>
      <c r="AF14" s="102">
        <f>feedin_new_car!AF14</f>
        <v>0</v>
      </c>
      <c r="AG14" s="102">
        <f>feedin_new_car!AG14</f>
        <v>0</v>
      </c>
      <c r="AH14" s="102">
        <f>feedin_new_car!AH14</f>
        <v>0</v>
      </c>
      <c r="AI14" s="102">
        <f>feedin_new_car!AI14</f>
        <v>1</v>
      </c>
      <c r="AJ14" s="99">
        <f>feedin_new_car!AJ14</f>
        <v>0</v>
      </c>
      <c r="AK14" s="102">
        <f>feedin_new_car!AK14</f>
        <v>0</v>
      </c>
      <c r="AL14" s="102">
        <f>feedin_new_car!AL14</f>
        <v>0</v>
      </c>
      <c r="AM14" s="102">
        <f>feedin_new_car!AM14</f>
        <v>0</v>
      </c>
      <c r="AN14" s="102">
        <f>feedin_new_car!AN14</f>
        <v>0</v>
      </c>
      <c r="AO14" s="99">
        <f>feedin_new_car!AO14</f>
        <v>0</v>
      </c>
      <c r="AP14" s="102">
        <f>feedin_new_car!AP14</f>
        <v>0</v>
      </c>
      <c r="AQ14" s="102">
        <f>feedin_new_car!AQ14</f>
        <v>0</v>
      </c>
      <c r="AR14" s="102">
        <f>feedin_new_car!AR14</f>
        <v>0</v>
      </c>
      <c r="AS14" s="102">
        <f>feedin_new_car!AS14</f>
        <v>0</v>
      </c>
      <c r="AT14" s="99">
        <f>feedin_new_car!AT14</f>
        <v>0</v>
      </c>
      <c r="AU14" s="102">
        <f>feedin_new_car!AU14</f>
        <v>1</v>
      </c>
      <c r="AV14" s="102">
        <f>feedin_new_car!AV14</f>
        <v>0</v>
      </c>
      <c r="AW14" s="102">
        <f>feedin_new_car!AW14</f>
        <v>0</v>
      </c>
      <c r="AX14" s="102">
        <f>feedin_new_car!AX14</f>
        <v>0</v>
      </c>
      <c r="AY14" s="99">
        <f>feedin_new_car!AY14</f>
        <v>0</v>
      </c>
      <c r="AZ14" s="102">
        <f>feedin_new_car!AZ14</f>
        <v>0</v>
      </c>
      <c r="BA14" s="102">
        <f>feedin_new_car!BA14</f>
        <v>0</v>
      </c>
      <c r="BB14" s="102">
        <f>feedin_new_car!BB14</f>
        <v>0</v>
      </c>
      <c r="BC14" s="102">
        <f>feedin_new_car!BC14</f>
        <v>0</v>
      </c>
      <c r="BD14" s="36">
        <f t="shared" si="2"/>
        <v>1.0000000001</v>
      </c>
      <c r="BE14" s="36">
        <f t="shared" si="3"/>
        <v>5</v>
      </c>
      <c r="BF14" s="4"/>
      <c r="BG14" s="60">
        <f t="shared" si="4"/>
        <v>5.4720286832782392E-2</v>
      </c>
      <c r="BH14" s="60">
        <f t="shared" si="0"/>
        <v>0.20631816264807437</v>
      </c>
      <c r="BI14" s="60">
        <f t="shared" si="0"/>
        <v>0.28897581118575316</v>
      </c>
      <c r="BJ14" s="60">
        <f t="shared" si="0"/>
        <v>0.24404786158286462</v>
      </c>
      <c r="BK14" s="60">
        <f t="shared" si="0"/>
        <v>0.20593787776549916</v>
      </c>
      <c r="BL14" s="57">
        <f t="shared" si="1"/>
        <v>1.0000000000149736</v>
      </c>
    </row>
    <row r="15" spans="1:64" x14ac:dyDescent="0.2">
      <c r="A15" s="2">
        <v>2009</v>
      </c>
      <c r="B15" s="95">
        <f>feedin_new_car!B15</f>
        <v>0.82991503079999995</v>
      </c>
      <c r="C15" s="80">
        <f>feedin_new_car!C15</f>
        <v>0.1588411954</v>
      </c>
      <c r="D15" s="80">
        <f>feedin_new_car!D15</f>
        <v>1.05112804E-2</v>
      </c>
      <c r="E15" s="80">
        <f>feedin_new_car!E15</f>
        <v>0</v>
      </c>
      <c r="F15" s="80">
        <f>feedin_new_car!F15</f>
        <v>6.5924410000000005E-4</v>
      </c>
      <c r="G15" s="80">
        <f>feedin_new_car!G15</f>
        <v>0</v>
      </c>
      <c r="H15" s="80">
        <f>feedin_new_car!H15</f>
        <v>0</v>
      </c>
      <c r="I15" s="80">
        <f>feedin_new_car!I15</f>
        <v>7.3249299999999997E-5</v>
      </c>
      <c r="J15" s="80">
        <f>feedin_new_car!J15</f>
        <v>0</v>
      </c>
      <c r="K15" s="99">
        <f>feedin_new_car!K15</f>
        <v>5.3331862299999998E-2</v>
      </c>
      <c r="L15" s="102">
        <f>feedin_new_car!L15</f>
        <v>0.2301191527</v>
      </c>
      <c r="M15" s="102">
        <f>feedin_new_car!M15</f>
        <v>0.28097969989999999</v>
      </c>
      <c r="N15" s="102">
        <f>feedin_new_car!N15</f>
        <v>0.22502206529999999</v>
      </c>
      <c r="O15" s="102">
        <f>feedin_new_car!O15</f>
        <v>0.21054721979999999</v>
      </c>
      <c r="P15" s="99">
        <f>feedin_new_car!P15</f>
        <v>2.9974636999999999E-3</v>
      </c>
      <c r="Q15" s="102">
        <f>feedin_new_car!Q15</f>
        <v>0.1222042887</v>
      </c>
      <c r="R15" s="102">
        <f>feedin_new_car!R15</f>
        <v>0.47590500349999998</v>
      </c>
      <c r="S15" s="102">
        <f>feedin_new_car!S15</f>
        <v>0.35266313119999998</v>
      </c>
      <c r="T15" s="102">
        <f>feedin_new_car!T15</f>
        <v>4.6230113000000003E-2</v>
      </c>
      <c r="U15" s="99">
        <f>feedin_new_car!U15</f>
        <v>0.1236933798</v>
      </c>
      <c r="V15" s="102">
        <f>feedin_new_car!V15</f>
        <v>0.31881533099999998</v>
      </c>
      <c r="W15" s="102">
        <f>feedin_new_car!W15</f>
        <v>0.38501742160000002</v>
      </c>
      <c r="X15" s="102">
        <f>feedin_new_car!X15</f>
        <v>0</v>
      </c>
      <c r="Y15" s="102">
        <f>feedin_new_car!Y15</f>
        <v>0.1724738676</v>
      </c>
      <c r="Z15" s="99">
        <f>feedin_new_car!Z15</f>
        <v>0</v>
      </c>
      <c r="AA15" s="102">
        <f>feedin_new_car!AA15</f>
        <v>0</v>
      </c>
      <c r="AB15" s="102">
        <f>feedin_new_car!AB15</f>
        <v>0</v>
      </c>
      <c r="AC15" s="102">
        <f>feedin_new_car!AC15</f>
        <v>0</v>
      </c>
      <c r="AD15" s="102">
        <f>feedin_new_car!AD15</f>
        <v>0</v>
      </c>
      <c r="AE15" s="99">
        <f>feedin_new_car!AE15</f>
        <v>0</v>
      </c>
      <c r="AF15" s="102">
        <f>feedin_new_car!AF15</f>
        <v>0</v>
      </c>
      <c r="AG15" s="102">
        <f>feedin_new_car!AG15</f>
        <v>0</v>
      </c>
      <c r="AH15" s="102">
        <f>feedin_new_car!AH15</f>
        <v>0</v>
      </c>
      <c r="AI15" s="102">
        <f>feedin_new_car!AI15</f>
        <v>1</v>
      </c>
      <c r="AJ15" s="99">
        <f>feedin_new_car!AJ15</f>
        <v>0</v>
      </c>
      <c r="AK15" s="102">
        <f>feedin_new_car!AK15</f>
        <v>0</v>
      </c>
      <c r="AL15" s="102">
        <f>feedin_new_car!AL15</f>
        <v>0</v>
      </c>
      <c r="AM15" s="102">
        <f>feedin_new_car!AM15</f>
        <v>0</v>
      </c>
      <c r="AN15" s="102">
        <f>feedin_new_car!AN15</f>
        <v>0</v>
      </c>
      <c r="AO15" s="99">
        <f>feedin_new_car!AO15</f>
        <v>0</v>
      </c>
      <c r="AP15" s="102">
        <f>feedin_new_car!AP15</f>
        <v>0</v>
      </c>
      <c r="AQ15" s="102">
        <f>feedin_new_car!AQ15</f>
        <v>0</v>
      </c>
      <c r="AR15" s="102">
        <f>feedin_new_car!AR15</f>
        <v>0</v>
      </c>
      <c r="AS15" s="102">
        <f>feedin_new_car!AS15</f>
        <v>0</v>
      </c>
      <c r="AT15" s="99">
        <f>feedin_new_car!AT15</f>
        <v>0.5</v>
      </c>
      <c r="AU15" s="102">
        <f>feedin_new_car!AU15</f>
        <v>0.5</v>
      </c>
      <c r="AV15" s="102">
        <f>feedin_new_car!AV15</f>
        <v>0</v>
      </c>
      <c r="AW15" s="102">
        <f>feedin_new_car!AW15</f>
        <v>0</v>
      </c>
      <c r="AX15" s="102">
        <f>feedin_new_car!AX15</f>
        <v>0</v>
      </c>
      <c r="AY15" s="99">
        <f>feedin_new_car!AY15</f>
        <v>0</v>
      </c>
      <c r="AZ15" s="102">
        <f>feedin_new_car!AZ15</f>
        <v>0</v>
      </c>
      <c r="BA15" s="102">
        <f>feedin_new_car!BA15</f>
        <v>0</v>
      </c>
      <c r="BB15" s="102">
        <f>feedin_new_car!BB15</f>
        <v>0</v>
      </c>
      <c r="BC15" s="102">
        <f>feedin_new_car!BC15</f>
        <v>0</v>
      </c>
      <c r="BD15" s="36">
        <f t="shared" si="2"/>
        <v>0.99999999999999989</v>
      </c>
      <c r="BE15" s="36">
        <f t="shared" si="3"/>
        <v>5.0000000001</v>
      </c>
      <c r="BF15" s="4"/>
      <c r="BG15" s="60">
        <f t="shared" si="4"/>
        <v>4.6073835309303458E-2</v>
      </c>
      <c r="BH15" s="60">
        <f t="shared" si="0"/>
        <v>0.21377820099076492</v>
      </c>
      <c r="BI15" s="60">
        <f t="shared" si="0"/>
        <v>0.31282962202678705</v>
      </c>
      <c r="BJ15" s="60">
        <f t="shared" si="0"/>
        <v>0.24276662758744411</v>
      </c>
      <c r="BK15" s="60">
        <f t="shared" si="0"/>
        <v>0.18455171410158452</v>
      </c>
      <c r="BL15" s="57">
        <f t="shared" si="1"/>
        <v>1.000000000015884</v>
      </c>
    </row>
    <row r="16" spans="1:64" x14ac:dyDescent="0.2">
      <c r="A16" s="2">
        <v>2010</v>
      </c>
      <c r="B16" s="95">
        <f>feedin_new_car!B16</f>
        <v>0.82781722310000005</v>
      </c>
      <c r="C16" s="80">
        <f>feedin_new_car!C16</f>
        <v>0.15601109099999999</v>
      </c>
      <c r="D16" s="80">
        <f>feedin_new_car!D16</f>
        <v>1.5658807899999998E-2</v>
      </c>
      <c r="E16" s="80">
        <f>feedin_new_car!E16</f>
        <v>0</v>
      </c>
      <c r="F16" s="80">
        <f>feedin_new_car!F16</f>
        <v>3.5260370000000002E-4</v>
      </c>
      <c r="G16" s="80">
        <f>feedin_new_car!G16</f>
        <v>0</v>
      </c>
      <c r="H16" s="80">
        <f>feedin_new_car!H16</f>
        <v>0</v>
      </c>
      <c r="I16" s="80">
        <f>feedin_new_car!I16</f>
        <v>1.6027439999999999E-4</v>
      </c>
      <c r="J16" s="80">
        <f>feedin_new_car!J16</f>
        <v>0</v>
      </c>
      <c r="K16" s="99">
        <f>feedin_new_car!K16</f>
        <v>5.1674733799999997E-2</v>
      </c>
      <c r="L16" s="102">
        <f>feedin_new_car!L16</f>
        <v>0.21893514040000001</v>
      </c>
      <c r="M16" s="102">
        <f>feedin_new_car!M16</f>
        <v>0.29423039690000002</v>
      </c>
      <c r="N16" s="102">
        <f>feedin_new_car!N16</f>
        <v>0.25446272990000002</v>
      </c>
      <c r="O16" s="102">
        <f>feedin_new_car!O16</f>
        <v>0.180696999</v>
      </c>
      <c r="P16" s="99">
        <f>feedin_new_car!P16</f>
        <v>1.1300596000000001E-3</v>
      </c>
      <c r="Q16" s="102">
        <f>feedin_new_car!Q16</f>
        <v>8.7939182199999993E-2</v>
      </c>
      <c r="R16" s="102">
        <f>feedin_new_car!R16</f>
        <v>0.42140949249999998</v>
      </c>
      <c r="S16" s="102">
        <f>feedin_new_car!S16</f>
        <v>0.43620299979999999</v>
      </c>
      <c r="T16" s="102">
        <f>feedin_new_car!T16</f>
        <v>5.3318265900000002E-2</v>
      </c>
      <c r="U16" s="99">
        <f>feedin_new_car!U16</f>
        <v>0.13920163769999999</v>
      </c>
      <c r="V16" s="102">
        <f>feedin_new_car!V16</f>
        <v>7.5742067600000004E-2</v>
      </c>
      <c r="W16" s="102">
        <f>feedin_new_car!W16</f>
        <v>0.29375639710000001</v>
      </c>
      <c r="X16" s="102">
        <f>feedin_new_car!X16</f>
        <v>0.38485158650000001</v>
      </c>
      <c r="Y16" s="102">
        <f>feedin_new_car!Y16</f>
        <v>0.10644831120000001</v>
      </c>
      <c r="Z16" s="99">
        <f>feedin_new_car!Z16</f>
        <v>0</v>
      </c>
      <c r="AA16" s="102">
        <f>feedin_new_car!AA16</f>
        <v>0</v>
      </c>
      <c r="AB16" s="102">
        <f>feedin_new_car!AB16</f>
        <v>0</v>
      </c>
      <c r="AC16" s="102">
        <f>feedin_new_car!AC16</f>
        <v>0</v>
      </c>
      <c r="AD16" s="102">
        <f>feedin_new_car!AD16</f>
        <v>0</v>
      </c>
      <c r="AE16" s="99">
        <f>feedin_new_car!AE16</f>
        <v>0</v>
      </c>
      <c r="AF16" s="102">
        <f>feedin_new_car!AF16</f>
        <v>0</v>
      </c>
      <c r="AG16" s="102">
        <f>feedin_new_car!AG16</f>
        <v>0</v>
      </c>
      <c r="AH16" s="102">
        <f>feedin_new_car!AH16</f>
        <v>0</v>
      </c>
      <c r="AI16" s="102">
        <f>feedin_new_car!AI16</f>
        <v>1</v>
      </c>
      <c r="AJ16" s="99">
        <f>feedin_new_car!AJ16</f>
        <v>0</v>
      </c>
      <c r="AK16" s="102">
        <f>feedin_new_car!AK16</f>
        <v>0</v>
      </c>
      <c r="AL16" s="102">
        <f>feedin_new_car!AL16</f>
        <v>0</v>
      </c>
      <c r="AM16" s="102">
        <f>feedin_new_car!AM16</f>
        <v>0</v>
      </c>
      <c r="AN16" s="102">
        <f>feedin_new_car!AN16</f>
        <v>0</v>
      </c>
      <c r="AO16" s="99">
        <f>feedin_new_car!AO16</f>
        <v>0</v>
      </c>
      <c r="AP16" s="102">
        <f>feedin_new_car!AP16</f>
        <v>0</v>
      </c>
      <c r="AQ16" s="102">
        <f>feedin_new_car!AQ16</f>
        <v>0</v>
      </c>
      <c r="AR16" s="102">
        <f>feedin_new_car!AR16</f>
        <v>0</v>
      </c>
      <c r="AS16" s="102">
        <f>feedin_new_car!AS16</f>
        <v>0</v>
      </c>
      <c r="AT16" s="99">
        <f>feedin_new_car!AT16</f>
        <v>1</v>
      </c>
      <c r="AU16" s="102">
        <f>feedin_new_car!AU16</f>
        <v>0</v>
      </c>
      <c r="AV16" s="102">
        <f>feedin_new_car!AV16</f>
        <v>0</v>
      </c>
      <c r="AW16" s="102">
        <f>feedin_new_car!AW16</f>
        <v>0</v>
      </c>
      <c r="AX16" s="102">
        <f>feedin_new_car!AX16</f>
        <v>0</v>
      </c>
      <c r="AY16" s="99">
        <f>feedin_new_car!AY16</f>
        <v>0</v>
      </c>
      <c r="AZ16" s="102">
        <f>feedin_new_car!AZ16</f>
        <v>0</v>
      </c>
      <c r="BA16" s="102">
        <f>feedin_new_car!BA16</f>
        <v>0</v>
      </c>
      <c r="BB16" s="102">
        <f>feedin_new_car!BB16</f>
        <v>0</v>
      </c>
      <c r="BC16" s="102">
        <f>feedin_new_car!BC16</f>
        <v>0</v>
      </c>
      <c r="BD16" s="36">
        <f t="shared" si="2"/>
        <v>1.0000000001</v>
      </c>
      <c r="BE16" s="36">
        <f t="shared" si="3"/>
        <v>5.0000000001</v>
      </c>
      <c r="BF16" s="1"/>
      <c r="BG16" s="60">
        <f t="shared" si="4"/>
        <v>4.5293542573948437E-2</v>
      </c>
      <c r="BH16" s="60">
        <f t="shared" si="0"/>
        <v>0.19614379820810363</v>
      </c>
      <c r="BI16" s="60">
        <f t="shared" si="0"/>
        <v>0.31391341978763526</v>
      </c>
      <c r="BJ16" s="60">
        <f t="shared" si="0"/>
        <v>0.28472745340754785</v>
      </c>
      <c r="BK16" s="60">
        <f t="shared" si="0"/>
        <v>0.15992178612433078</v>
      </c>
      <c r="BL16" s="57">
        <f t="shared" si="1"/>
        <v>1.0000000001015659</v>
      </c>
    </row>
    <row r="17" spans="1:64" x14ac:dyDescent="0.2">
      <c r="A17" s="2">
        <v>2011</v>
      </c>
      <c r="B17" s="95">
        <f>feedin_new_car!B17</f>
        <v>0.81064306379999995</v>
      </c>
      <c r="C17" s="80">
        <f>feedin_new_car!C17</f>
        <v>0.1699125782</v>
      </c>
      <c r="D17" s="80">
        <f>feedin_new_car!D17</f>
        <v>1.9117692799999999E-2</v>
      </c>
      <c r="E17" s="80">
        <f>feedin_new_car!E17</f>
        <v>0</v>
      </c>
      <c r="F17" s="80">
        <f>feedin_new_car!F17</f>
        <v>1.0888840000000001E-4</v>
      </c>
      <c r="G17" s="80">
        <f>feedin_new_car!G17</f>
        <v>0</v>
      </c>
      <c r="H17" s="80">
        <f>feedin_new_car!H17</f>
        <v>0</v>
      </c>
      <c r="I17" s="80">
        <f>feedin_new_car!I17</f>
        <v>2.1777680000000001E-4</v>
      </c>
      <c r="J17" s="80">
        <f>feedin_new_car!J17</f>
        <v>0</v>
      </c>
      <c r="K17" s="99">
        <f>feedin_new_car!K17</f>
        <v>7.7658165900000006E-2</v>
      </c>
      <c r="L17" s="102">
        <f>feedin_new_car!L17</f>
        <v>0.24443037249999999</v>
      </c>
      <c r="M17" s="102">
        <f>feedin_new_car!M17</f>
        <v>0.26826319729999998</v>
      </c>
      <c r="N17" s="102">
        <f>feedin_new_car!N17</f>
        <v>0.25745975090000001</v>
      </c>
      <c r="O17" s="102">
        <f>feedin_new_car!O17</f>
        <v>0.1521885134</v>
      </c>
      <c r="P17" s="99">
        <f>feedin_new_car!P17</f>
        <v>9.1549899999999996E-5</v>
      </c>
      <c r="Q17" s="102">
        <f>feedin_new_car!Q17</f>
        <v>7.9282248499999999E-2</v>
      </c>
      <c r="R17" s="102">
        <f>feedin_new_car!R17</f>
        <v>0.35411516980000002</v>
      </c>
      <c r="S17" s="102">
        <f>feedin_new_car!S17</f>
        <v>0.50517257159999995</v>
      </c>
      <c r="T17" s="102">
        <f>feedin_new_car!T17</f>
        <v>6.1338460099999999E-2</v>
      </c>
      <c r="U17" s="99">
        <f>feedin_new_car!U17</f>
        <v>0.1822620016</v>
      </c>
      <c r="V17" s="102">
        <f>feedin_new_car!V17</f>
        <v>6.2652563100000003E-2</v>
      </c>
      <c r="W17" s="102">
        <f>feedin_new_car!W17</f>
        <v>0.33767290480000001</v>
      </c>
      <c r="X17" s="102">
        <f>feedin_new_car!X17</f>
        <v>0.35964198539999997</v>
      </c>
      <c r="Y17" s="102">
        <f>feedin_new_car!Y17</f>
        <v>5.7770545200000002E-2</v>
      </c>
      <c r="Z17" s="99">
        <f>feedin_new_car!Z17</f>
        <v>0</v>
      </c>
      <c r="AA17" s="102">
        <f>feedin_new_car!AA17</f>
        <v>0</v>
      </c>
      <c r="AB17" s="102">
        <f>feedin_new_car!AB17</f>
        <v>0</v>
      </c>
      <c r="AC17" s="102">
        <f>feedin_new_car!AC17</f>
        <v>0</v>
      </c>
      <c r="AD17" s="102">
        <f>feedin_new_car!AD17</f>
        <v>0</v>
      </c>
      <c r="AE17" s="99">
        <f>feedin_new_car!AE17</f>
        <v>0</v>
      </c>
      <c r="AF17" s="102">
        <f>feedin_new_car!AF17</f>
        <v>0</v>
      </c>
      <c r="AG17" s="102">
        <f>feedin_new_car!AG17</f>
        <v>0</v>
      </c>
      <c r="AH17" s="102">
        <f>feedin_new_car!AH17</f>
        <v>0</v>
      </c>
      <c r="AI17" s="102">
        <f>feedin_new_car!AI17</f>
        <v>1</v>
      </c>
      <c r="AJ17" s="99">
        <f>feedin_new_car!AJ17</f>
        <v>0</v>
      </c>
      <c r="AK17" s="102">
        <f>feedin_new_car!AK17</f>
        <v>0</v>
      </c>
      <c r="AL17" s="102">
        <f>feedin_new_car!AL17</f>
        <v>0</v>
      </c>
      <c r="AM17" s="102">
        <f>feedin_new_car!AM17</f>
        <v>0</v>
      </c>
      <c r="AN17" s="102">
        <f>feedin_new_car!AN17</f>
        <v>0</v>
      </c>
      <c r="AO17" s="99">
        <f>feedin_new_car!AO17</f>
        <v>0</v>
      </c>
      <c r="AP17" s="102">
        <f>feedin_new_car!AP17</f>
        <v>0</v>
      </c>
      <c r="AQ17" s="102">
        <f>feedin_new_car!AQ17</f>
        <v>0</v>
      </c>
      <c r="AR17" s="102">
        <f>feedin_new_car!AR17</f>
        <v>0</v>
      </c>
      <c r="AS17" s="102">
        <f>feedin_new_car!AS17</f>
        <v>0</v>
      </c>
      <c r="AT17" s="99">
        <f>feedin_new_car!AT17</f>
        <v>1</v>
      </c>
      <c r="AU17" s="102">
        <f>feedin_new_car!AU17</f>
        <v>0</v>
      </c>
      <c r="AV17" s="102">
        <f>feedin_new_car!AV17</f>
        <v>0</v>
      </c>
      <c r="AW17" s="102">
        <f>feedin_new_car!AW17</f>
        <v>0</v>
      </c>
      <c r="AX17" s="102">
        <f>feedin_new_car!AX17</f>
        <v>0</v>
      </c>
      <c r="AY17" s="99">
        <f>feedin_new_car!AY17</f>
        <v>0</v>
      </c>
      <c r="AZ17" s="102">
        <f>feedin_new_car!AZ17</f>
        <v>0</v>
      </c>
      <c r="BA17" s="102">
        <f>feedin_new_car!BA17</f>
        <v>0</v>
      </c>
      <c r="BB17" s="102">
        <f>feedin_new_car!BB17</f>
        <v>0</v>
      </c>
      <c r="BC17" s="102">
        <f>feedin_new_car!BC17</f>
        <v>0</v>
      </c>
      <c r="BD17" s="36">
        <f t="shared" si="2"/>
        <v>0.99999999999999989</v>
      </c>
      <c r="BE17" s="36">
        <f t="shared" si="3"/>
        <v>5</v>
      </c>
      <c r="BF17" s="1"/>
      <c r="BG17" s="60">
        <f t="shared" si="4"/>
        <v>6.6670814769509534E-2</v>
      </c>
      <c r="BH17" s="60">
        <f t="shared" si="0"/>
        <v>0.21281460975178174</v>
      </c>
      <c r="BI17" s="60">
        <f t="shared" si="0"/>
        <v>0.28408984850535468</v>
      </c>
      <c r="BJ17" s="60">
        <f t="shared" si="0"/>
        <v>0.30141866034610015</v>
      </c>
      <c r="BK17" s="60">
        <f t="shared" si="0"/>
        <v>0.13500606661217432</v>
      </c>
      <c r="BL17" s="57">
        <f t="shared" si="1"/>
        <v>0.9999999999849204</v>
      </c>
    </row>
    <row r="18" spans="1:64" x14ac:dyDescent="0.2">
      <c r="A18" s="2">
        <v>2012</v>
      </c>
      <c r="B18" s="95">
        <f>feedin_new_car!B18</f>
        <v>0.79630085669999995</v>
      </c>
      <c r="C18" s="80">
        <f>feedin_new_car!C18</f>
        <v>0.18306481929999999</v>
      </c>
      <c r="D18" s="80">
        <f>feedin_new_car!D18</f>
        <v>1.9752958399999999E-2</v>
      </c>
      <c r="E18" s="80">
        <f>feedin_new_car!E18</f>
        <v>0</v>
      </c>
      <c r="F18" s="80">
        <f>feedin_new_car!F18</f>
        <v>5.5733409999999997E-4</v>
      </c>
      <c r="G18" s="80">
        <f>feedin_new_car!G18</f>
        <v>6.4806299999999996E-5</v>
      </c>
      <c r="H18" s="80">
        <f>feedin_new_car!H18</f>
        <v>0</v>
      </c>
      <c r="I18" s="80">
        <f>feedin_new_car!I18</f>
        <v>2.5922519999999999E-4</v>
      </c>
      <c r="J18" s="80">
        <f>feedin_new_car!J18</f>
        <v>0</v>
      </c>
      <c r="K18" s="99">
        <f>feedin_new_car!K18</f>
        <v>6.3870306200000004E-2</v>
      </c>
      <c r="L18" s="102">
        <f>feedin_new_car!L18</f>
        <v>0.26357081240000002</v>
      </c>
      <c r="M18" s="102">
        <f>feedin_new_car!M18</f>
        <v>0.33173820339999999</v>
      </c>
      <c r="N18" s="102">
        <f>feedin_new_car!N18</f>
        <v>0.20380226900000001</v>
      </c>
      <c r="O18" s="102">
        <f>feedin_new_car!O18</f>
        <v>0.13701840909999999</v>
      </c>
      <c r="P18" s="99">
        <f>feedin_new_car!P18</f>
        <v>2.9028603999999999E-3</v>
      </c>
      <c r="Q18" s="102">
        <f>feedin_new_car!Q18</f>
        <v>5.0906258900000001E-2</v>
      </c>
      <c r="R18" s="102">
        <f>feedin_new_car!R18</f>
        <v>0.34876805440000003</v>
      </c>
      <c r="S18" s="102">
        <f>feedin_new_car!S18</f>
        <v>0.5525346927</v>
      </c>
      <c r="T18" s="102">
        <f>feedin_new_car!T18</f>
        <v>4.4888133699999999E-2</v>
      </c>
      <c r="U18" s="99">
        <f>feedin_new_car!U18</f>
        <v>0.1417322835</v>
      </c>
      <c r="V18" s="102">
        <f>feedin_new_car!V18</f>
        <v>0.28018372699999999</v>
      </c>
      <c r="W18" s="102">
        <f>feedin_new_car!W18</f>
        <v>0.22572178479999999</v>
      </c>
      <c r="X18" s="102">
        <f>feedin_new_car!X18</f>
        <v>0.27952755909999999</v>
      </c>
      <c r="Y18" s="102">
        <f>feedin_new_car!Y18</f>
        <v>7.2834645700000006E-2</v>
      </c>
      <c r="Z18" s="99">
        <f>feedin_new_car!Z18</f>
        <v>0</v>
      </c>
      <c r="AA18" s="102">
        <f>feedin_new_car!AA18</f>
        <v>0</v>
      </c>
      <c r="AB18" s="102">
        <f>feedin_new_car!AB18</f>
        <v>0</v>
      </c>
      <c r="AC18" s="102">
        <f>feedin_new_car!AC18</f>
        <v>0</v>
      </c>
      <c r="AD18" s="102">
        <f>feedin_new_car!AD18</f>
        <v>0</v>
      </c>
      <c r="AE18" s="99">
        <f>feedin_new_car!AE18</f>
        <v>0</v>
      </c>
      <c r="AF18" s="102">
        <f>feedin_new_car!AF18</f>
        <v>0</v>
      </c>
      <c r="AG18" s="102">
        <f>feedin_new_car!AG18</f>
        <v>0</v>
      </c>
      <c r="AH18" s="102">
        <f>feedin_new_car!AH18</f>
        <v>0</v>
      </c>
      <c r="AI18" s="102">
        <f>feedin_new_car!AI18</f>
        <v>1</v>
      </c>
      <c r="AJ18" s="99">
        <f>feedin_new_car!AJ18</f>
        <v>0</v>
      </c>
      <c r="AK18" s="102">
        <f>feedin_new_car!AK18</f>
        <v>1</v>
      </c>
      <c r="AL18" s="102">
        <f>feedin_new_car!AL18</f>
        <v>0</v>
      </c>
      <c r="AM18" s="102">
        <f>feedin_new_car!AM18</f>
        <v>0</v>
      </c>
      <c r="AN18" s="102">
        <f>feedin_new_car!AN18</f>
        <v>0</v>
      </c>
      <c r="AO18" s="99">
        <f>feedin_new_car!AO18</f>
        <v>0</v>
      </c>
      <c r="AP18" s="102">
        <f>feedin_new_car!AP18</f>
        <v>0</v>
      </c>
      <c r="AQ18" s="102">
        <f>feedin_new_car!AQ18</f>
        <v>0</v>
      </c>
      <c r="AR18" s="102">
        <f>feedin_new_car!AR18</f>
        <v>0</v>
      </c>
      <c r="AS18" s="102">
        <f>feedin_new_car!AS18</f>
        <v>0</v>
      </c>
      <c r="AT18" s="99">
        <f>feedin_new_car!AT18</f>
        <v>1</v>
      </c>
      <c r="AU18" s="102">
        <f>feedin_new_car!AU18</f>
        <v>0</v>
      </c>
      <c r="AV18" s="102">
        <f>feedin_new_car!AV18</f>
        <v>0</v>
      </c>
      <c r="AW18" s="102">
        <f>feedin_new_car!AW18</f>
        <v>0</v>
      </c>
      <c r="AX18" s="102">
        <f>feedin_new_car!AX18</f>
        <v>0</v>
      </c>
      <c r="AY18" s="99">
        <f>feedin_new_car!AY18</f>
        <v>0</v>
      </c>
      <c r="AZ18" s="102">
        <f>feedin_new_car!AZ18</f>
        <v>0</v>
      </c>
      <c r="BA18" s="102">
        <f>feedin_new_car!BA18</f>
        <v>0</v>
      </c>
      <c r="BB18" s="102">
        <f>feedin_new_car!BB18</f>
        <v>0</v>
      </c>
      <c r="BC18" s="102">
        <f>feedin_new_car!BC18</f>
        <v>0</v>
      </c>
      <c r="BD18" s="36">
        <f t="shared" si="2"/>
        <v>1</v>
      </c>
      <c r="BE18" s="36">
        <f t="shared" si="3"/>
        <v>6.0000000003</v>
      </c>
      <c r="BF18" s="1"/>
      <c r="BG18" s="60">
        <f t="shared" si="4"/>
        <v>5.4450248259242953E-2</v>
      </c>
      <c r="BH18" s="60">
        <f t="shared" si="0"/>
        <v>0.22480007260579044</v>
      </c>
      <c r="BI18" s="60">
        <f t="shared" si="0"/>
        <v>0.33246924944901551</v>
      </c>
      <c r="BJ18" s="60">
        <f t="shared" si="0"/>
        <v>0.2689590813247662</v>
      </c>
      <c r="BK18" s="60">
        <f t="shared" si="0"/>
        <v>0.11932134846109665</v>
      </c>
      <c r="BL18" s="57">
        <f t="shared" si="1"/>
        <v>1.0000000000999116</v>
      </c>
    </row>
    <row r="19" spans="1:64" x14ac:dyDescent="0.2">
      <c r="A19" s="2">
        <v>2013</v>
      </c>
      <c r="B19" s="95">
        <f>feedin_new_car!B19</f>
        <v>0.79639917569999996</v>
      </c>
      <c r="C19" s="80">
        <f>feedin_new_car!C19</f>
        <v>0.18499415529999999</v>
      </c>
      <c r="D19" s="80">
        <f>feedin_new_car!D19</f>
        <v>1.7775153299999999E-2</v>
      </c>
      <c r="E19" s="80">
        <f>feedin_new_car!E19</f>
        <v>0</v>
      </c>
      <c r="F19" s="80">
        <f>feedin_new_car!F19</f>
        <v>6.3870039999999999E-4</v>
      </c>
      <c r="G19" s="80">
        <f>feedin_new_car!G19</f>
        <v>7.2305700000000001E-5</v>
      </c>
      <c r="H19" s="80">
        <f>feedin_new_car!H19</f>
        <v>0</v>
      </c>
      <c r="I19" s="80">
        <f>feedin_new_car!I19</f>
        <v>1.205095E-4</v>
      </c>
      <c r="J19" s="80">
        <f>feedin_new_car!J19</f>
        <v>0</v>
      </c>
      <c r="K19" s="99">
        <f>feedin_new_car!K19</f>
        <v>8.42992464E-2</v>
      </c>
      <c r="L19" s="102">
        <f>feedin_new_car!L19</f>
        <v>0.2458160579</v>
      </c>
      <c r="M19" s="102">
        <f>feedin_new_car!M19</f>
        <v>0.35143600759999999</v>
      </c>
      <c r="N19" s="102">
        <f>feedin_new_car!N19</f>
        <v>0.1950337439</v>
      </c>
      <c r="O19" s="102">
        <f>feedin_new_car!O19</f>
        <v>0.1234149442</v>
      </c>
      <c r="P19" s="99">
        <f>feedin_new_car!P19</f>
        <v>8.2730766999999997E-3</v>
      </c>
      <c r="Q19" s="102">
        <f>feedin_new_car!Q19</f>
        <v>4.3319653399999998E-2</v>
      </c>
      <c r="R19" s="102">
        <f>feedin_new_car!R19</f>
        <v>0.32095628949999999</v>
      </c>
      <c r="S19" s="102">
        <f>feedin_new_car!S19</f>
        <v>0.58777929780000004</v>
      </c>
      <c r="T19" s="102">
        <f>feedin_new_car!T19</f>
        <v>3.9671682600000001E-2</v>
      </c>
      <c r="U19" s="99">
        <f>feedin_new_car!U19</f>
        <v>2.5762711899999999E-2</v>
      </c>
      <c r="V19" s="102">
        <f>feedin_new_car!V19</f>
        <v>0.44338983050000003</v>
      </c>
      <c r="W19" s="102">
        <f>feedin_new_car!W19</f>
        <v>0.1742372881</v>
      </c>
      <c r="X19" s="102">
        <f>feedin_new_car!X19</f>
        <v>0.29084745760000003</v>
      </c>
      <c r="Y19" s="102">
        <f>feedin_new_car!Y19</f>
        <v>6.5762711900000007E-2</v>
      </c>
      <c r="Z19" s="99">
        <f>feedin_new_car!Z19</f>
        <v>0</v>
      </c>
      <c r="AA19" s="102">
        <f>feedin_new_car!AA19</f>
        <v>0</v>
      </c>
      <c r="AB19" s="102">
        <f>feedin_new_car!AB19</f>
        <v>0</v>
      </c>
      <c r="AC19" s="102">
        <f>feedin_new_car!AC19</f>
        <v>0</v>
      </c>
      <c r="AD19" s="102">
        <f>feedin_new_car!AD19</f>
        <v>0</v>
      </c>
      <c r="AE19" s="99">
        <f>feedin_new_car!AE19</f>
        <v>0</v>
      </c>
      <c r="AF19" s="102">
        <f>feedin_new_car!AF19</f>
        <v>0</v>
      </c>
      <c r="AG19" s="102">
        <f>feedin_new_car!AG19</f>
        <v>0</v>
      </c>
      <c r="AH19" s="102">
        <f>feedin_new_car!AH19</f>
        <v>0</v>
      </c>
      <c r="AI19" s="102">
        <f>feedin_new_car!AI19</f>
        <v>1</v>
      </c>
      <c r="AJ19" s="99">
        <f>feedin_new_car!AJ19</f>
        <v>0</v>
      </c>
      <c r="AK19" s="102">
        <f>feedin_new_car!AK19</f>
        <v>0.83333333330000003</v>
      </c>
      <c r="AL19" s="102">
        <f>feedin_new_car!AL19</f>
        <v>0.16666666669999999</v>
      </c>
      <c r="AM19" s="102">
        <f>feedin_new_car!AM19</f>
        <v>0</v>
      </c>
      <c r="AN19" s="102">
        <f>feedin_new_car!AN19</f>
        <v>0</v>
      </c>
      <c r="AO19" s="99">
        <f>feedin_new_car!AO19</f>
        <v>0</v>
      </c>
      <c r="AP19" s="102">
        <f>feedin_new_car!AP19</f>
        <v>0</v>
      </c>
      <c r="AQ19" s="102">
        <f>feedin_new_car!AQ19</f>
        <v>0</v>
      </c>
      <c r="AR19" s="102">
        <f>feedin_new_car!AR19</f>
        <v>0</v>
      </c>
      <c r="AS19" s="102">
        <f>feedin_new_car!AS19</f>
        <v>0</v>
      </c>
      <c r="AT19" s="99">
        <f>feedin_new_car!AT19</f>
        <v>1</v>
      </c>
      <c r="AU19" s="102">
        <f>feedin_new_car!AU19</f>
        <v>0</v>
      </c>
      <c r="AV19" s="102">
        <f>feedin_new_car!AV19</f>
        <v>0</v>
      </c>
      <c r="AW19" s="102">
        <f>feedin_new_car!AW19</f>
        <v>0</v>
      </c>
      <c r="AX19" s="102">
        <f>feedin_new_car!AX19</f>
        <v>0</v>
      </c>
      <c r="AY19" s="99">
        <f>feedin_new_car!AY19</f>
        <v>0</v>
      </c>
      <c r="AZ19" s="102">
        <f>feedin_new_car!AZ19</f>
        <v>0</v>
      </c>
      <c r="BA19" s="102">
        <f>feedin_new_car!BA19</f>
        <v>0</v>
      </c>
      <c r="BB19" s="102">
        <f>feedin_new_car!BB19</f>
        <v>0</v>
      </c>
      <c r="BC19" s="102">
        <f>feedin_new_car!BC19</f>
        <v>0</v>
      </c>
      <c r="BD19" s="36">
        <f t="shared" si="2"/>
        <v>0.99999999989999999</v>
      </c>
      <c r="BE19" s="36">
        <f t="shared" si="3"/>
        <v>6.0000000000000009</v>
      </c>
      <c r="BF19" s="1"/>
      <c r="BG19" s="60">
        <f t="shared" si="4"/>
        <v>6.9244766834386032E-2</v>
      </c>
      <c r="BH19" s="60">
        <f t="shared" si="0"/>
        <v>0.21172316553280135</v>
      </c>
      <c r="BI19" s="60">
        <f t="shared" si="0"/>
        <v>0.34236752988476982</v>
      </c>
      <c r="BJ19" s="60">
        <f t="shared" si="0"/>
        <v>0.26923030572073831</v>
      </c>
      <c r="BK19" s="60">
        <f t="shared" si="0"/>
        <v>0.10743423192730442</v>
      </c>
      <c r="BL19" s="57">
        <f t="shared" si="1"/>
        <v>0.99999999989999988</v>
      </c>
    </row>
    <row r="20" spans="1:64" x14ac:dyDescent="0.2">
      <c r="A20" s="2">
        <v>2014</v>
      </c>
      <c r="B20" s="95">
        <f>feedin_new_car!B20</f>
        <v>0.81642760869999997</v>
      </c>
      <c r="C20" s="80">
        <f>feedin_new_car!C20</f>
        <v>0.1643308752</v>
      </c>
      <c r="D20" s="80">
        <f>feedin_new_car!D20</f>
        <v>1.5494022600000001E-2</v>
      </c>
      <c r="E20" s="80">
        <f>feedin_new_car!E20</f>
        <v>0</v>
      </c>
      <c r="F20" s="80">
        <f>feedin_new_car!F20</f>
        <v>9.9714009999999991E-4</v>
      </c>
      <c r="G20" s="80">
        <f>feedin_new_car!G20</f>
        <v>2.3449228E-3</v>
      </c>
      <c r="H20" s="80">
        <f>feedin_new_car!H20</f>
        <v>0</v>
      </c>
      <c r="I20" s="80">
        <f>feedin_new_car!I20</f>
        <v>4.0543060000000001E-4</v>
      </c>
      <c r="J20" s="80">
        <f>feedin_new_car!J20</f>
        <v>0</v>
      </c>
      <c r="K20" s="99">
        <f>feedin_new_car!K20</f>
        <v>7.9843775199999995E-2</v>
      </c>
      <c r="L20" s="102">
        <f>feedin_new_car!L20</f>
        <v>0.25182530730000002</v>
      </c>
      <c r="M20" s="102">
        <f>feedin_new_car!M20</f>
        <v>0.36494067749999998</v>
      </c>
      <c r="N20" s="102">
        <f>feedin_new_car!N20</f>
        <v>0.18450367749999999</v>
      </c>
      <c r="O20" s="102">
        <f>feedin_new_car!O20</f>
        <v>0.1188865625</v>
      </c>
      <c r="P20" s="99">
        <f>feedin_new_car!P20</f>
        <v>6.0011999999999999E-4</v>
      </c>
      <c r="Q20" s="102">
        <f>feedin_new_car!Q20</f>
        <v>3.4340201399999999E-2</v>
      </c>
      <c r="R20" s="102">
        <f>feedin_new_car!R20</f>
        <v>0.2829899313</v>
      </c>
      <c r="S20" s="102">
        <f>feedin_new_car!S20</f>
        <v>0.6193905448</v>
      </c>
      <c r="T20" s="102">
        <f>feedin_new_car!T20</f>
        <v>6.2679202500000003E-2</v>
      </c>
      <c r="U20" s="99">
        <f>feedin_new_car!U20</f>
        <v>7.0721360000000004E-4</v>
      </c>
      <c r="V20" s="102">
        <f>feedin_new_car!V20</f>
        <v>0.49363507779999999</v>
      </c>
      <c r="W20" s="102">
        <f>feedin_new_car!W20</f>
        <v>0.1463932107</v>
      </c>
      <c r="X20" s="102">
        <f>feedin_new_car!X20</f>
        <v>0.3132956153</v>
      </c>
      <c r="Y20" s="102">
        <f>feedin_new_car!Y20</f>
        <v>4.5968882599999997E-2</v>
      </c>
      <c r="Z20" s="99">
        <f>feedin_new_car!Z20</f>
        <v>0</v>
      </c>
      <c r="AA20" s="102">
        <f>feedin_new_car!AA20</f>
        <v>0</v>
      </c>
      <c r="AB20" s="102">
        <f>feedin_new_car!AB20</f>
        <v>0</v>
      </c>
      <c r="AC20" s="102">
        <f>feedin_new_car!AC20</f>
        <v>0</v>
      </c>
      <c r="AD20" s="102">
        <f>feedin_new_car!AD20</f>
        <v>0</v>
      </c>
      <c r="AE20" s="99">
        <f>feedin_new_car!AE20</f>
        <v>0</v>
      </c>
      <c r="AF20" s="102">
        <f>feedin_new_car!AF20</f>
        <v>0</v>
      </c>
      <c r="AG20" s="102">
        <f>feedin_new_car!AG20</f>
        <v>0</v>
      </c>
      <c r="AH20" s="102">
        <f>feedin_new_car!AH20</f>
        <v>0</v>
      </c>
      <c r="AI20" s="102">
        <f>feedin_new_car!AI20</f>
        <v>1</v>
      </c>
      <c r="AJ20" s="99">
        <f>feedin_new_car!AJ20</f>
        <v>3.27102804E-2</v>
      </c>
      <c r="AK20" s="102">
        <f>feedin_new_car!AK20</f>
        <v>5.1401869199999999E-2</v>
      </c>
      <c r="AL20" s="102">
        <f>feedin_new_car!AL20</f>
        <v>0.91588785049999999</v>
      </c>
      <c r="AM20" s="102">
        <f>feedin_new_car!AM20</f>
        <v>0</v>
      </c>
      <c r="AN20" s="102">
        <f>feedin_new_car!AN20</f>
        <v>0</v>
      </c>
      <c r="AO20" s="99">
        <f>feedin_new_car!AO20</f>
        <v>0</v>
      </c>
      <c r="AP20" s="102">
        <f>feedin_new_car!AP20</f>
        <v>0</v>
      </c>
      <c r="AQ20" s="102">
        <f>feedin_new_car!AQ20</f>
        <v>0</v>
      </c>
      <c r="AR20" s="102">
        <f>feedin_new_car!AR20</f>
        <v>0</v>
      </c>
      <c r="AS20" s="102">
        <f>feedin_new_car!AS20</f>
        <v>0</v>
      </c>
      <c r="AT20" s="99">
        <f>feedin_new_car!AT20</f>
        <v>1</v>
      </c>
      <c r="AU20" s="102">
        <f>feedin_new_car!AU20</f>
        <v>0</v>
      </c>
      <c r="AV20" s="102">
        <f>feedin_new_car!AV20</f>
        <v>0</v>
      </c>
      <c r="AW20" s="102">
        <f>feedin_new_car!AW20</f>
        <v>0</v>
      </c>
      <c r="AX20" s="102">
        <f>feedin_new_car!AX20</f>
        <v>0</v>
      </c>
      <c r="AY20" s="99">
        <f>feedin_new_car!AY20</f>
        <v>0</v>
      </c>
      <c r="AZ20" s="102">
        <f>feedin_new_car!AZ20</f>
        <v>0</v>
      </c>
      <c r="BA20" s="102">
        <f>feedin_new_car!BA20</f>
        <v>0</v>
      </c>
      <c r="BB20" s="102">
        <f>feedin_new_car!BB20</f>
        <v>0</v>
      </c>
      <c r="BC20" s="102">
        <f>feedin_new_car!BC20</f>
        <v>0</v>
      </c>
      <c r="BD20" s="36">
        <f t="shared" si="2"/>
        <v>0.99999999999999989</v>
      </c>
      <c r="BE20" s="36">
        <f t="shared" si="3"/>
        <v>6.0000000001</v>
      </c>
      <c r="BF20" s="1"/>
      <c r="BG20" s="60">
        <f t="shared" si="4"/>
        <v>6.5778371966747184E-2</v>
      </c>
      <c r="BH20" s="60">
        <f t="shared" si="0"/>
        <v>0.21900921526632361</v>
      </c>
      <c r="BI20" s="60">
        <f t="shared" si="0"/>
        <v>0.3488675337499525</v>
      </c>
      <c r="BJ20" s="60">
        <f t="shared" si="0"/>
        <v>0.25727309587920888</v>
      </c>
      <c r="BK20" s="60">
        <f t="shared" si="0"/>
        <v>0.10907178313800228</v>
      </c>
      <c r="BL20" s="57">
        <f t="shared" si="1"/>
        <v>1.0000000000002345</v>
      </c>
    </row>
    <row r="21" spans="1:64" x14ac:dyDescent="0.2">
      <c r="A21" s="2">
        <v>2015</v>
      </c>
      <c r="B21" s="95">
        <f>feedin_new_car!B21</f>
        <v>0.81750854340000001</v>
      </c>
      <c r="C21" s="80">
        <f>feedin_new_car!C21</f>
        <v>0.16025261499999999</v>
      </c>
      <c r="D21" s="80">
        <f>feedin_new_car!D21</f>
        <v>1.8686443800000001E-2</v>
      </c>
      <c r="E21" s="80">
        <f>feedin_new_car!E21</f>
        <v>0</v>
      </c>
      <c r="F21" s="80">
        <f>feedin_new_car!F21</f>
        <v>5.9206630000000003E-4</v>
      </c>
      <c r="G21" s="80">
        <f>feedin_new_car!G21</f>
        <v>2.3474910000000002E-3</v>
      </c>
      <c r="H21" s="80">
        <f>feedin_new_car!H21</f>
        <v>0</v>
      </c>
      <c r="I21" s="80">
        <f>feedin_new_car!I21</f>
        <v>6.1284060000000001E-4</v>
      </c>
      <c r="J21" s="80">
        <f>feedin_new_car!J21</f>
        <v>0</v>
      </c>
      <c r="K21" s="99">
        <f>feedin_new_car!K21</f>
        <v>7.6921122199999997E-2</v>
      </c>
      <c r="L21" s="102">
        <f>feedin_new_car!L21</f>
        <v>0.23232618420000001</v>
      </c>
      <c r="M21" s="102">
        <f>feedin_new_car!M21</f>
        <v>0.3780494003</v>
      </c>
      <c r="N21" s="102">
        <f>feedin_new_car!N21</f>
        <v>0.19305244969999999</v>
      </c>
      <c r="O21" s="102">
        <f>feedin_new_car!O21</f>
        <v>0.1196508437</v>
      </c>
      <c r="P21" s="99">
        <f>feedin_new_car!P21</f>
        <v>6.48172E-5</v>
      </c>
      <c r="Q21" s="102">
        <f>feedin_new_car!Q21</f>
        <v>3.2603059400000002E-2</v>
      </c>
      <c r="R21" s="102">
        <f>feedin_new_car!R21</f>
        <v>0.23671247079999999</v>
      </c>
      <c r="S21" s="102">
        <f>feedin_new_car!S21</f>
        <v>0.65996888769999995</v>
      </c>
      <c r="T21" s="102">
        <f>feedin_new_car!T21</f>
        <v>7.0650764800000002E-2</v>
      </c>
      <c r="U21" s="99">
        <f>feedin_new_car!U21</f>
        <v>8.3379655000000007E-3</v>
      </c>
      <c r="V21" s="102">
        <f>feedin_new_car!V21</f>
        <v>0.4652584769</v>
      </c>
      <c r="W21" s="102">
        <f>feedin_new_car!W21</f>
        <v>0.17342968319999999</v>
      </c>
      <c r="X21" s="102">
        <f>feedin_new_car!X21</f>
        <v>0.30850472480000002</v>
      </c>
      <c r="Y21" s="102">
        <f>feedin_new_car!Y21</f>
        <v>4.4469149499999999E-2</v>
      </c>
      <c r="Z21" s="99">
        <f>feedin_new_car!Z21</f>
        <v>0</v>
      </c>
      <c r="AA21" s="102">
        <f>feedin_new_car!AA21</f>
        <v>0</v>
      </c>
      <c r="AB21" s="102">
        <f>feedin_new_car!AB21</f>
        <v>0</v>
      </c>
      <c r="AC21" s="102">
        <f>feedin_new_car!AC21</f>
        <v>0</v>
      </c>
      <c r="AD21" s="102">
        <f>feedin_new_car!AD21</f>
        <v>0</v>
      </c>
      <c r="AE21" s="99">
        <f>feedin_new_car!AE21</f>
        <v>0</v>
      </c>
      <c r="AF21" s="102">
        <f>feedin_new_car!AF21</f>
        <v>0</v>
      </c>
      <c r="AG21" s="102">
        <f>feedin_new_car!AG21</f>
        <v>1.75438596E-2</v>
      </c>
      <c r="AH21" s="102">
        <f>feedin_new_car!AH21</f>
        <v>0</v>
      </c>
      <c r="AI21" s="102">
        <f>feedin_new_car!AI21</f>
        <v>0.98245614039999996</v>
      </c>
      <c r="AJ21" s="99">
        <f>feedin_new_car!AJ21</f>
        <v>0.14601769910000001</v>
      </c>
      <c r="AK21" s="102">
        <f>feedin_new_car!AK21</f>
        <v>0.20353982300000001</v>
      </c>
      <c r="AL21" s="102">
        <f>feedin_new_car!AL21</f>
        <v>0.6150442478</v>
      </c>
      <c r="AM21" s="102">
        <f>feedin_new_car!AM21</f>
        <v>0</v>
      </c>
      <c r="AN21" s="102">
        <f>feedin_new_car!AN21</f>
        <v>3.5398230099999997E-2</v>
      </c>
      <c r="AO21" s="99">
        <f>feedin_new_car!AO21</f>
        <v>0</v>
      </c>
      <c r="AP21" s="102">
        <f>feedin_new_car!AP21</f>
        <v>0</v>
      </c>
      <c r="AQ21" s="102">
        <f>feedin_new_car!AQ21</f>
        <v>0</v>
      </c>
      <c r="AR21" s="102">
        <f>feedin_new_car!AR21</f>
        <v>0</v>
      </c>
      <c r="AS21" s="102">
        <f>feedin_new_car!AS21</f>
        <v>0</v>
      </c>
      <c r="AT21" s="99">
        <f>feedin_new_car!AT21</f>
        <v>0.98305084750000005</v>
      </c>
      <c r="AU21" s="102">
        <f>feedin_new_car!AU21</f>
        <v>0</v>
      </c>
      <c r="AV21" s="102">
        <f>feedin_new_car!AV21</f>
        <v>0</v>
      </c>
      <c r="AW21" s="102">
        <f>feedin_new_car!AW21</f>
        <v>1.6949152499999998E-2</v>
      </c>
      <c r="AX21" s="102">
        <f>feedin_new_car!AX21</f>
        <v>0</v>
      </c>
      <c r="AY21" s="99">
        <f>feedin_new_car!AY21</f>
        <v>0</v>
      </c>
      <c r="AZ21" s="102">
        <f>feedin_new_car!AZ21</f>
        <v>0</v>
      </c>
      <c r="BA21" s="102">
        <f>feedin_new_car!BA21</f>
        <v>0</v>
      </c>
      <c r="BB21" s="102">
        <f>feedin_new_car!BB21</f>
        <v>0</v>
      </c>
      <c r="BC21" s="102">
        <f>feedin_new_car!BC21</f>
        <v>0</v>
      </c>
      <c r="BD21" s="36">
        <f t="shared" si="2"/>
        <v>1.0000000001</v>
      </c>
      <c r="BE21" s="36">
        <f t="shared" si="3"/>
        <v>5.9999999999</v>
      </c>
      <c r="BF21" s="1"/>
      <c r="BG21" s="60">
        <f t="shared" si="4"/>
        <v>6.3995097321624839E-2</v>
      </c>
      <c r="BH21" s="60">
        <f t="shared" si="0"/>
        <v>0.20432520024857198</v>
      </c>
      <c r="BI21" s="60">
        <f t="shared" si="0"/>
        <v>0.35168738901402957</v>
      </c>
      <c r="BJ21" s="60">
        <f t="shared" si="0"/>
        <v>0.26935901035741233</v>
      </c>
      <c r="BK21" s="60">
        <f t="shared" si="0"/>
        <v>0.11063330322221815</v>
      </c>
      <c r="BL21" s="57">
        <f t="shared" si="1"/>
        <v>1.0000000001638569</v>
      </c>
    </row>
    <row r="22" spans="1:64" x14ac:dyDescent="0.2">
      <c r="A22" s="79">
        <v>2016</v>
      </c>
      <c r="B22" s="95">
        <f>feedin_new_car!B22</f>
        <v>0.80598191200000002</v>
      </c>
      <c r="C22" s="80">
        <f>feedin_new_car!C22</f>
        <v>0.16802022159999999</v>
      </c>
      <c r="D22" s="80">
        <f>feedin_new_car!D22</f>
        <v>2.2268782399999999E-2</v>
      </c>
      <c r="E22" s="80">
        <f>feedin_new_car!E22</f>
        <v>0</v>
      </c>
      <c r="F22" s="80">
        <f>feedin_new_car!F22</f>
        <v>0</v>
      </c>
      <c r="G22" s="80">
        <f>feedin_new_car!G22</f>
        <v>3.1812545999999999E-3</v>
      </c>
      <c r="H22" s="80">
        <f>feedin_new_car!H22</f>
        <v>0</v>
      </c>
      <c r="I22" s="80">
        <f>feedin_new_car!I22</f>
        <v>5.478293E-4</v>
      </c>
      <c r="J22" s="80">
        <f>feedin_new_car!J22</f>
        <v>0</v>
      </c>
      <c r="K22" s="99">
        <f>feedin_new_car!K22</f>
        <v>6.6050560499999994E-2</v>
      </c>
      <c r="L22" s="102">
        <f>feedin_new_car!L22</f>
        <v>0.24208204150000001</v>
      </c>
      <c r="M22" s="102">
        <f>feedin_new_car!M22</f>
        <v>0.39625566420000002</v>
      </c>
      <c r="N22" s="102">
        <f>feedin_new_car!N22</f>
        <v>0.1917004531</v>
      </c>
      <c r="O22" s="102">
        <f>feedin_new_car!O22</f>
        <v>0.1039112807</v>
      </c>
      <c r="P22" s="99">
        <f>feedin_new_car!P22</f>
        <v>5.7201699999999998E-5</v>
      </c>
      <c r="Q22" s="102">
        <f>feedin_new_car!Q22</f>
        <v>1.76181215E-2</v>
      </c>
      <c r="R22" s="102">
        <f>feedin_new_car!R22</f>
        <v>0.22137055259999999</v>
      </c>
      <c r="S22" s="102">
        <f>feedin_new_car!S22</f>
        <v>0.67091865920000004</v>
      </c>
      <c r="T22" s="102">
        <f>feedin_new_car!T22</f>
        <v>9.0035464999999995E-2</v>
      </c>
      <c r="U22" s="99">
        <f>feedin_new_car!U22</f>
        <v>9.4950367000000008E-3</v>
      </c>
      <c r="V22" s="102">
        <f>feedin_new_car!V22</f>
        <v>0.3090202849</v>
      </c>
      <c r="W22" s="102">
        <f>feedin_new_car!W22</f>
        <v>0.38757013379999999</v>
      </c>
      <c r="X22" s="102">
        <f>feedin_new_car!X22</f>
        <v>0.24169184290000001</v>
      </c>
      <c r="Y22" s="102">
        <f>feedin_new_car!Y22</f>
        <v>5.22227018E-2</v>
      </c>
      <c r="Z22" s="99">
        <f>feedin_new_car!Z22</f>
        <v>0</v>
      </c>
      <c r="AA22" s="102">
        <f>feedin_new_car!AA22</f>
        <v>0</v>
      </c>
      <c r="AB22" s="102">
        <f>feedin_new_car!AB22</f>
        <v>0</v>
      </c>
      <c r="AC22" s="102">
        <f>feedin_new_car!AC22</f>
        <v>0</v>
      </c>
      <c r="AD22" s="102">
        <f>feedin_new_car!AD22</f>
        <v>0</v>
      </c>
      <c r="AE22" s="99">
        <f>feedin_new_car!AE22</f>
        <v>0</v>
      </c>
      <c r="AF22" s="102">
        <f>feedin_new_car!AF22</f>
        <v>0</v>
      </c>
      <c r="AG22" s="102">
        <f>feedin_new_car!AG22</f>
        <v>0</v>
      </c>
      <c r="AH22" s="102">
        <f>feedin_new_car!AH22</f>
        <v>0</v>
      </c>
      <c r="AI22" s="102">
        <f>feedin_new_car!AI22</f>
        <v>0</v>
      </c>
      <c r="AJ22" s="99">
        <f>feedin_new_car!AJ22</f>
        <v>0.34138972810000001</v>
      </c>
      <c r="AK22" s="102">
        <f>feedin_new_car!AK22</f>
        <v>9.3655589100000006E-2</v>
      </c>
      <c r="AL22" s="102">
        <f>feedin_new_car!AL22</f>
        <v>0.55287009060000003</v>
      </c>
      <c r="AM22" s="102">
        <f>feedin_new_car!AM22</f>
        <v>0</v>
      </c>
      <c r="AN22" s="102">
        <f>feedin_new_car!AN22</f>
        <v>1.20845921E-2</v>
      </c>
      <c r="AO22" s="99">
        <f>feedin_new_car!AO22</f>
        <v>0</v>
      </c>
      <c r="AP22" s="102">
        <f>feedin_new_car!AP22</f>
        <v>0</v>
      </c>
      <c r="AQ22" s="102">
        <f>feedin_new_car!AQ22</f>
        <v>0</v>
      </c>
      <c r="AR22" s="102">
        <f>feedin_new_car!AR22</f>
        <v>0</v>
      </c>
      <c r="AS22" s="102">
        <f>feedin_new_car!AS22</f>
        <v>0</v>
      </c>
      <c r="AT22" s="99">
        <f>feedin_new_car!AT22</f>
        <v>1</v>
      </c>
      <c r="AU22" s="102">
        <f>feedin_new_car!AU22</f>
        <v>0</v>
      </c>
      <c r="AV22" s="102">
        <f>feedin_new_car!AV22</f>
        <v>0</v>
      </c>
      <c r="AW22" s="102">
        <f>feedin_new_car!AW22</f>
        <v>0</v>
      </c>
      <c r="AX22" s="102">
        <f>feedin_new_car!AX22</f>
        <v>0</v>
      </c>
      <c r="AY22" s="99">
        <f>feedin_new_car!AY22</f>
        <v>0</v>
      </c>
      <c r="AZ22" s="102">
        <f>feedin_new_car!AZ22</f>
        <v>0</v>
      </c>
      <c r="BA22" s="102">
        <f>feedin_new_car!BA22</f>
        <v>0</v>
      </c>
      <c r="BB22" s="102">
        <f>feedin_new_car!BB22</f>
        <v>0</v>
      </c>
      <c r="BC22" s="102">
        <f>feedin_new_car!BC22</f>
        <v>0</v>
      </c>
      <c r="BD22" s="36">
        <f t="shared" si="2"/>
        <v>0.99999999989999988</v>
      </c>
      <c r="BE22" s="36">
        <f t="shared" si="3"/>
        <v>5</v>
      </c>
      <c r="BF22" s="40"/>
      <c r="BG22" s="60">
        <f t="shared" si="4"/>
        <v>5.5090487931834756E-2</v>
      </c>
      <c r="BH22" s="60">
        <f t="shared" si="0"/>
        <v>0.20525339510290327</v>
      </c>
      <c r="BI22" s="60">
        <f t="shared" si="0"/>
        <v>0.36695916266956718</v>
      </c>
      <c r="BJ22" s="60">
        <f t="shared" si="0"/>
        <v>0.27261718257255829</v>
      </c>
      <c r="BK22" s="60">
        <f t="shared" si="0"/>
        <v>0.10007977162504529</v>
      </c>
      <c r="BL22" s="57">
        <f t="shared" si="1"/>
        <v>0.9999999999019088</v>
      </c>
    </row>
    <row r="23" spans="1:64" x14ac:dyDescent="0.2">
      <c r="A23" s="2">
        <v>2017</v>
      </c>
      <c r="B23" s="95">
        <f>feedin_new_car!B23</f>
        <v>0.80902220589999996</v>
      </c>
      <c r="C23" s="80">
        <f>feedin_new_car!C23</f>
        <v>0.15112912049999999</v>
      </c>
      <c r="D23" s="80">
        <f>feedin_new_car!D23</f>
        <v>3.07852295E-2</v>
      </c>
      <c r="E23" s="80">
        <f>feedin_new_car!E23</f>
        <v>0</v>
      </c>
      <c r="F23" s="80">
        <f>feedin_new_car!F23</f>
        <v>1.7929699999999999E-5</v>
      </c>
      <c r="G23" s="80">
        <f>feedin_new_car!G23</f>
        <v>3.8907365999999999E-3</v>
      </c>
      <c r="H23" s="80">
        <f>feedin_new_car!H23</f>
        <v>0</v>
      </c>
      <c r="I23" s="80">
        <f>feedin_new_car!I23</f>
        <v>5.1547778000000004E-3</v>
      </c>
      <c r="J23" s="80">
        <f>feedin_new_car!J23</f>
        <v>0</v>
      </c>
      <c r="K23" s="99">
        <f>feedin_new_car!K23</f>
        <v>8.6232879700000001E-2</v>
      </c>
      <c r="L23" s="102">
        <f>feedin_new_car!L23</f>
        <v>0.24237622449999999</v>
      </c>
      <c r="M23" s="102">
        <f>feedin_new_car!M23</f>
        <v>0.3898209299</v>
      </c>
      <c r="N23" s="102">
        <f>feedin_new_car!N23</f>
        <v>0.18925357919999999</v>
      </c>
      <c r="O23" s="102">
        <f>feedin_new_car!O23</f>
        <v>9.2316386700000003E-2</v>
      </c>
      <c r="P23" s="99">
        <f>feedin_new_car!P23</f>
        <v>5.9318999999999999E-5</v>
      </c>
      <c r="Q23" s="102">
        <f>feedin_new_car!Q23</f>
        <v>8.9571717000000006E-3</v>
      </c>
      <c r="R23" s="102">
        <f>feedin_new_car!R23</f>
        <v>0.24166567799999999</v>
      </c>
      <c r="S23" s="102">
        <f>feedin_new_car!S23</f>
        <v>0.64954324360000004</v>
      </c>
      <c r="T23" s="102">
        <f>feedin_new_car!T23</f>
        <v>9.97745877E-2</v>
      </c>
      <c r="U23" s="99">
        <f>feedin_new_car!U23</f>
        <v>2.2131624900000001E-2</v>
      </c>
      <c r="V23" s="102">
        <f>feedin_new_car!V23</f>
        <v>0.22684915550000001</v>
      </c>
      <c r="W23" s="102">
        <f>feedin_new_car!W23</f>
        <v>0.51223063479999997</v>
      </c>
      <c r="X23" s="102">
        <f>feedin_new_car!X23</f>
        <v>0.20675596969999999</v>
      </c>
      <c r="Y23" s="102">
        <f>feedin_new_car!Y23</f>
        <v>3.2032615E-2</v>
      </c>
      <c r="Z23" s="99">
        <f>feedin_new_car!Z23</f>
        <v>0</v>
      </c>
      <c r="AA23" s="102">
        <f>feedin_new_car!AA23</f>
        <v>0</v>
      </c>
      <c r="AB23" s="102">
        <f>feedin_new_car!AB23</f>
        <v>0</v>
      </c>
      <c r="AC23" s="102">
        <f>feedin_new_car!AC23</f>
        <v>0</v>
      </c>
      <c r="AD23" s="102">
        <f>feedin_new_car!AD23</f>
        <v>0</v>
      </c>
      <c r="AE23" s="99">
        <f>feedin_new_car!AE23</f>
        <v>0</v>
      </c>
      <c r="AF23" s="102">
        <f>feedin_new_car!AF23</f>
        <v>1</v>
      </c>
      <c r="AG23" s="102">
        <f>feedin_new_car!AG23</f>
        <v>0</v>
      </c>
      <c r="AH23" s="102">
        <f>feedin_new_car!AH23</f>
        <v>0</v>
      </c>
      <c r="AI23" s="102">
        <f>feedin_new_car!AI23</f>
        <v>0</v>
      </c>
      <c r="AJ23" s="99">
        <f>feedin_new_car!AJ23</f>
        <v>0.45852534560000002</v>
      </c>
      <c r="AK23" s="102">
        <f>feedin_new_car!AK23</f>
        <v>3.68663594E-2</v>
      </c>
      <c r="AL23" s="102">
        <f>feedin_new_car!AL23</f>
        <v>0.49539170510000002</v>
      </c>
      <c r="AM23" s="102">
        <f>feedin_new_car!AM23</f>
        <v>6.9124423999999997E-3</v>
      </c>
      <c r="AN23" s="102">
        <f>feedin_new_car!AN23</f>
        <v>2.3041475E-3</v>
      </c>
      <c r="AO23" s="99">
        <f>feedin_new_car!AO23</f>
        <v>0</v>
      </c>
      <c r="AP23" s="102">
        <f>feedin_new_car!AP23</f>
        <v>0</v>
      </c>
      <c r="AQ23" s="102">
        <f>feedin_new_car!AQ23</f>
        <v>0</v>
      </c>
      <c r="AR23" s="102">
        <f>feedin_new_car!AR23</f>
        <v>0</v>
      </c>
      <c r="AS23" s="102">
        <f>feedin_new_car!AS23</f>
        <v>0</v>
      </c>
      <c r="AT23" s="99">
        <f>feedin_new_car!AT23</f>
        <v>1</v>
      </c>
      <c r="AU23" s="102">
        <f>feedin_new_car!AU23</f>
        <v>0</v>
      </c>
      <c r="AV23" s="102">
        <f>feedin_new_car!AV23</f>
        <v>0</v>
      </c>
      <c r="AW23" s="102">
        <f>feedin_new_car!AW23</f>
        <v>0</v>
      </c>
      <c r="AX23" s="102">
        <f>feedin_new_car!AX23</f>
        <v>0</v>
      </c>
      <c r="AY23" s="99">
        <f>feedin_new_car!AY23</f>
        <v>0</v>
      </c>
      <c r="AZ23" s="102">
        <f>feedin_new_car!AZ23</f>
        <v>0</v>
      </c>
      <c r="BA23" s="102">
        <f>feedin_new_car!BA23</f>
        <v>0</v>
      </c>
      <c r="BB23" s="102">
        <f>feedin_new_car!BB23</f>
        <v>0</v>
      </c>
      <c r="BC23" s="102">
        <f>feedin_new_car!BC23</f>
        <v>0</v>
      </c>
      <c r="BD23" s="36">
        <f t="shared" si="2"/>
        <v>0.99999999999999989</v>
      </c>
      <c r="BE23" s="36">
        <f t="shared" si="3"/>
        <v>5.9999999999000009</v>
      </c>
      <c r="BF23" s="40"/>
      <c r="BG23" s="60">
        <f t="shared" si="4"/>
        <v>7.7393385680210244E-2</v>
      </c>
      <c r="BH23" s="60">
        <f t="shared" si="0"/>
        <v>0.2045864075916671</v>
      </c>
      <c r="BI23" s="60">
        <f t="shared" si="0"/>
        <v>0.36959308627248111</v>
      </c>
      <c r="BJ23" s="60">
        <f t="shared" si="0"/>
        <v>0.25766717172119025</v>
      </c>
      <c r="BK23" s="60">
        <f t="shared" si="0"/>
        <v>9.0759948731372733E-2</v>
      </c>
      <c r="BL23" s="57">
        <f t="shared" si="1"/>
        <v>0.99999999999692146</v>
      </c>
    </row>
    <row r="24" spans="1:64" x14ac:dyDescent="0.2">
      <c r="A24" s="12">
        <v>2018</v>
      </c>
      <c r="B24" s="100">
        <f>1-SUM(C24:J24)</f>
        <v>0.78678465580000001</v>
      </c>
      <c r="C24" s="66">
        <f t="shared" ref="C24:H25" si="5">C23+(C$26-C$23)/3</f>
        <v>0.15075274699999999</v>
      </c>
      <c r="D24" s="66">
        <f t="shared" si="5"/>
        <v>3.7190153000000004E-2</v>
      </c>
      <c r="E24" s="66">
        <f t="shared" si="5"/>
        <v>0</v>
      </c>
      <c r="F24" s="66">
        <f t="shared" si="5"/>
        <v>1.1953133333333333E-5</v>
      </c>
      <c r="G24" s="66">
        <f t="shared" si="5"/>
        <v>9.2604910666666679E-3</v>
      </c>
      <c r="H24" s="66">
        <f t="shared" si="5"/>
        <v>0</v>
      </c>
      <c r="I24" s="183">
        <f>1.6%</f>
        <v>1.6E-2</v>
      </c>
      <c r="J24" s="66">
        <v>0</v>
      </c>
      <c r="K24" s="145">
        <f>feedin_new_car!K24</f>
        <v>8.415525313333333E-2</v>
      </c>
      <c r="L24" s="146">
        <f>feedin_new_car!L24</f>
        <v>0.24491748299999999</v>
      </c>
      <c r="M24" s="146">
        <f>feedin_new_car!M24</f>
        <v>0.37654728659999998</v>
      </c>
      <c r="N24" s="146">
        <f>feedin_new_car!N24</f>
        <v>0.19283571946666667</v>
      </c>
      <c r="O24" s="146">
        <f>feedin_new_car!O24</f>
        <v>0.10154425780000004</v>
      </c>
      <c r="P24" s="145">
        <f>feedin_new_car!P24</f>
        <v>5.4756000000000002E-5</v>
      </c>
      <c r="Q24" s="146">
        <f>feedin_new_car!Q24</f>
        <v>1.5960466184615385E-2</v>
      </c>
      <c r="R24" s="146">
        <f>feedin_new_car!R24</f>
        <v>0.25769139507692307</v>
      </c>
      <c r="S24" s="146">
        <f>feedin_new_car!S24</f>
        <v>0.63034760947692314</v>
      </c>
      <c r="T24" s="146">
        <f>feedin_new_car!T24</f>
        <v>9.5945773261538456E-2</v>
      </c>
      <c r="U24" s="145">
        <f>feedin_new_car!U24</f>
        <v>2.8087749933333333E-2</v>
      </c>
      <c r="V24" s="146">
        <f>feedin_new_car!V24</f>
        <v>0.25123277033333336</v>
      </c>
      <c r="W24" s="146">
        <f>feedin_new_car!W24</f>
        <v>0.45815375653333329</v>
      </c>
      <c r="X24" s="146">
        <f>feedin_new_car!X24</f>
        <v>0.22117064646666665</v>
      </c>
      <c r="Y24" s="146">
        <f>feedin_new_car!Y24</f>
        <v>4.1355076666666685E-2</v>
      </c>
      <c r="Z24" s="145">
        <f>feedin_new_car!Z24</f>
        <v>5.4756000000000002E-5</v>
      </c>
      <c r="AA24" s="146">
        <f>feedin_new_car!AA24</f>
        <v>1.5960466184615385E-2</v>
      </c>
      <c r="AB24" s="146">
        <f>feedin_new_car!AB24</f>
        <v>0.25769139507692307</v>
      </c>
      <c r="AC24" s="146">
        <f>feedin_new_car!AC24</f>
        <v>0.63034760947692314</v>
      </c>
      <c r="AD24" s="146">
        <f>feedin_new_car!AD24</f>
        <v>9.5945773261538456E-2</v>
      </c>
      <c r="AE24" s="145">
        <f>feedin_new_car!AE24</f>
        <v>0</v>
      </c>
      <c r="AF24" s="146">
        <f>feedin_new_car!AF24</f>
        <v>0</v>
      </c>
      <c r="AG24" s="146">
        <f>feedin_new_car!AG24</f>
        <v>0</v>
      </c>
      <c r="AH24" s="146">
        <f>feedin_new_car!AH24</f>
        <v>0</v>
      </c>
      <c r="AI24" s="146">
        <f>feedin_new_car!AI24</f>
        <v>1</v>
      </c>
      <c r="AJ24" s="145">
        <f>feedin_new_car!AJ24</f>
        <v>0.45568356373333335</v>
      </c>
      <c r="AK24" s="146">
        <f>feedin_new_car!AK24</f>
        <v>5.7910906266666673E-2</v>
      </c>
      <c r="AL24" s="146">
        <f>feedin_new_car!AL24</f>
        <v>0.46359447006666671</v>
      </c>
      <c r="AM24" s="146">
        <f>feedin_new_car!AM24</f>
        <v>2.1274961600000003E-2</v>
      </c>
      <c r="AN24" s="146">
        <f>feedin_new_car!AN24</f>
        <v>1.5360983333333467E-3</v>
      </c>
      <c r="AO24" s="145">
        <f>feedin_new_car!AO24</f>
        <v>0.1</v>
      </c>
      <c r="AP24" s="146">
        <f>feedin_new_car!AP24</f>
        <v>0.3</v>
      </c>
      <c r="AQ24" s="146">
        <f>feedin_new_car!AQ24</f>
        <v>0.5</v>
      </c>
      <c r="AR24" s="146">
        <f>feedin_new_car!AR24</f>
        <v>0.1</v>
      </c>
      <c r="AS24" s="146">
        <f>feedin_new_car!AS24</f>
        <v>0</v>
      </c>
      <c r="AT24" s="145">
        <f>feedin_new_car!AT24</f>
        <v>0.8666666666666667</v>
      </c>
      <c r="AU24" s="146">
        <f>feedin_new_car!AU24</f>
        <v>6.6666666666666666E-2</v>
      </c>
      <c r="AV24" s="146">
        <f>feedin_new_car!AV24</f>
        <v>4.9999999999999996E-2</v>
      </c>
      <c r="AW24" s="146">
        <f>feedin_new_car!AW24</f>
        <v>1.6666666666666666E-2</v>
      </c>
      <c r="AX24" s="146">
        <f>feedin_new_car!AX24</f>
        <v>0</v>
      </c>
      <c r="AY24" s="145">
        <f>feedin_new_car!AY24</f>
        <v>0</v>
      </c>
      <c r="AZ24" s="146">
        <f>feedin_new_car!AZ24</f>
        <v>0</v>
      </c>
      <c r="BA24" s="146">
        <f>feedin_new_car!BA24</f>
        <v>0</v>
      </c>
      <c r="BB24" s="146">
        <f>feedin_new_car!BB24</f>
        <v>0.5</v>
      </c>
      <c r="BC24" s="146">
        <f>feedin_new_car!BC24</f>
        <v>0.5</v>
      </c>
      <c r="BD24" s="36">
        <f t="shared" si="2"/>
        <v>1</v>
      </c>
      <c r="BE24" s="36">
        <f t="shared" si="3"/>
        <v>8.9999999999333316</v>
      </c>
      <c r="BF24" s="40"/>
      <c r="BG24" s="60">
        <f t="shared" si="4"/>
        <v>8.5351424442978704E-2</v>
      </c>
      <c r="BH24" s="60">
        <f t="shared" si="0"/>
        <v>0.20604973694641093</v>
      </c>
      <c r="BI24" s="60">
        <f t="shared" si="0"/>
        <v>0.35724123371772121</v>
      </c>
      <c r="BJ24" s="60">
        <f t="shared" si="0"/>
        <v>0.25543587229976744</v>
      </c>
      <c r="BK24" s="60">
        <f t="shared" si="0"/>
        <v>9.5921732590642336E-2</v>
      </c>
      <c r="BL24" s="57">
        <f t="shared" si="1"/>
        <v>0.99999999999752065</v>
      </c>
    </row>
    <row r="25" spans="1:64" x14ac:dyDescent="0.2">
      <c r="A25" s="12">
        <v>2019</v>
      </c>
      <c r="B25" s="100">
        <f>1-SUM(C25:J25)</f>
        <v>0.77339232790000001</v>
      </c>
      <c r="C25" s="66">
        <f t="shared" si="5"/>
        <v>0.15037637349999999</v>
      </c>
      <c r="D25" s="66">
        <f t="shared" si="5"/>
        <v>4.3595076500000003E-2</v>
      </c>
      <c r="E25" s="66">
        <f t="shared" si="5"/>
        <v>0</v>
      </c>
      <c r="F25" s="66">
        <f t="shared" si="5"/>
        <v>5.9765666666666663E-6</v>
      </c>
      <c r="G25" s="66">
        <f t="shared" si="5"/>
        <v>1.4630245533333336E-2</v>
      </c>
      <c r="H25" s="66">
        <f t="shared" si="5"/>
        <v>0</v>
      </c>
      <c r="I25" s="183">
        <f>1.8%</f>
        <v>1.8000000000000002E-2</v>
      </c>
      <c r="J25" s="66">
        <v>0</v>
      </c>
      <c r="K25" s="145">
        <f>feedin_new_car!K25</f>
        <v>8.2077626566666659E-2</v>
      </c>
      <c r="L25" s="146">
        <f>feedin_new_car!L25</f>
        <v>0.2474587415</v>
      </c>
      <c r="M25" s="146">
        <f>feedin_new_car!M25</f>
        <v>0.36327364329999995</v>
      </c>
      <c r="N25" s="146">
        <f>feedin_new_car!N25</f>
        <v>0.19641785973333334</v>
      </c>
      <c r="O25" s="146">
        <f>feedin_new_car!O25</f>
        <v>0.11077212890000007</v>
      </c>
      <c r="P25" s="145">
        <f>feedin_new_car!P25</f>
        <v>5.0192999999999999E-5</v>
      </c>
      <c r="Q25" s="146">
        <f>feedin_new_car!Q25</f>
        <v>2.2963760669230768E-2</v>
      </c>
      <c r="R25" s="146">
        <f>feedin_new_car!R25</f>
        <v>0.27371711215384614</v>
      </c>
      <c r="S25" s="146">
        <f>feedin_new_car!S25</f>
        <v>0.61115197535384624</v>
      </c>
      <c r="T25" s="146">
        <f>feedin_new_car!T25</f>
        <v>9.2116958823076911E-2</v>
      </c>
      <c r="U25" s="145">
        <f>feedin_new_car!U25</f>
        <v>3.4043874966666665E-2</v>
      </c>
      <c r="V25" s="146">
        <f>feedin_new_car!V25</f>
        <v>0.2756163851666667</v>
      </c>
      <c r="W25" s="146">
        <f>feedin_new_car!W25</f>
        <v>0.40407687826666661</v>
      </c>
      <c r="X25" s="146">
        <f>feedin_new_car!X25</f>
        <v>0.23558532323333331</v>
      </c>
      <c r="Y25" s="146">
        <f>feedin_new_car!Y25</f>
        <v>5.0677538333333369E-2</v>
      </c>
      <c r="Z25" s="145">
        <f>feedin_new_car!Z25</f>
        <v>5.0192999999999999E-5</v>
      </c>
      <c r="AA25" s="146">
        <f>feedin_new_car!AA25</f>
        <v>2.2963760669230768E-2</v>
      </c>
      <c r="AB25" s="146">
        <f>feedin_new_car!AB25</f>
        <v>0.27371711215384614</v>
      </c>
      <c r="AC25" s="146">
        <f>feedin_new_car!AC25</f>
        <v>0.61115197535384624</v>
      </c>
      <c r="AD25" s="146">
        <f>feedin_new_car!AD25</f>
        <v>9.2116958823076911E-2</v>
      </c>
      <c r="AE25" s="145">
        <f>feedin_new_car!AE25</f>
        <v>0</v>
      </c>
      <c r="AF25" s="146">
        <f>feedin_new_car!AF25</f>
        <v>0</v>
      </c>
      <c r="AG25" s="146">
        <f>feedin_new_car!AG25</f>
        <v>0</v>
      </c>
      <c r="AH25" s="146">
        <f>feedin_new_car!AH25</f>
        <v>0</v>
      </c>
      <c r="AI25" s="146">
        <f>feedin_new_car!AI25</f>
        <v>1</v>
      </c>
      <c r="AJ25" s="145">
        <f>feedin_new_car!AJ25</f>
        <v>0.45284178186666668</v>
      </c>
      <c r="AK25" s="146">
        <f>feedin_new_car!AK25</f>
        <v>7.8955453133333339E-2</v>
      </c>
      <c r="AL25" s="146">
        <f>feedin_new_car!AL25</f>
        <v>0.43179723503333339</v>
      </c>
      <c r="AM25" s="146">
        <f>feedin_new_car!AM25</f>
        <v>3.5637480800000003E-2</v>
      </c>
      <c r="AN25" s="146">
        <f>feedin_new_car!AN25</f>
        <v>7.6804916666661782E-4</v>
      </c>
      <c r="AO25" s="145">
        <f>feedin_new_car!AO25</f>
        <v>0.1</v>
      </c>
      <c r="AP25" s="146">
        <f>feedin_new_car!AP25</f>
        <v>0.3</v>
      </c>
      <c r="AQ25" s="146">
        <f>feedin_new_car!AQ25</f>
        <v>0.5</v>
      </c>
      <c r="AR25" s="146">
        <f>feedin_new_car!AR25</f>
        <v>0.1</v>
      </c>
      <c r="AS25" s="146">
        <f>feedin_new_car!AS25</f>
        <v>0</v>
      </c>
      <c r="AT25" s="145">
        <f>feedin_new_car!AT25</f>
        <v>0.76666666666666672</v>
      </c>
      <c r="AU25" s="146">
        <f>feedin_new_car!AU25</f>
        <v>0.11666666666666667</v>
      </c>
      <c r="AV25" s="146">
        <f>feedin_new_car!AV25</f>
        <v>8.7499999999999994E-2</v>
      </c>
      <c r="AW25" s="146">
        <f>feedin_new_car!AW25</f>
        <v>2.9166666666666667E-2</v>
      </c>
      <c r="AX25" s="146">
        <f>feedin_new_car!AX25</f>
        <v>0</v>
      </c>
      <c r="AY25" s="145">
        <f>feedin_new_car!AY25</f>
        <v>0</v>
      </c>
      <c r="AZ25" s="146">
        <f>feedin_new_car!AZ25</f>
        <v>0</v>
      </c>
      <c r="BA25" s="146">
        <f>feedin_new_car!BA25</f>
        <v>0</v>
      </c>
      <c r="BB25" s="146">
        <f>feedin_new_car!BB25</f>
        <v>0.5</v>
      </c>
      <c r="BC25" s="146">
        <f>feedin_new_car!BC25</f>
        <v>0.5</v>
      </c>
      <c r="BD25" s="36">
        <f t="shared" si="2"/>
        <v>1</v>
      </c>
      <c r="BE25" s="36">
        <f t="shared" si="3"/>
        <v>8.9999999999666649</v>
      </c>
      <c r="BF25" s="40"/>
      <c r="BG25" s="60">
        <f t="shared" si="4"/>
        <v>8.5395086310206078E-2</v>
      </c>
      <c r="BH25" s="60">
        <f t="shared" si="0"/>
        <v>0.21010655426078073</v>
      </c>
      <c r="BI25" s="60">
        <f t="shared" si="0"/>
        <v>0.347621697336158</v>
      </c>
      <c r="BJ25" s="60">
        <f t="shared" si="0"/>
        <v>0.25512762877429895</v>
      </c>
      <c r="BK25" s="60">
        <f t="shared" si="0"/>
        <v>0.10174903331710305</v>
      </c>
      <c r="BL25" s="57">
        <f t="shared" si="1"/>
        <v>0.99999999999854683</v>
      </c>
    </row>
    <row r="26" spans="1:64" x14ac:dyDescent="0.2">
      <c r="A26" s="51">
        <v>2020</v>
      </c>
      <c r="B26" s="101">
        <v>0.76</v>
      </c>
      <c r="C26" s="65">
        <v>0.15</v>
      </c>
      <c r="D26" s="65">
        <v>0.05</v>
      </c>
      <c r="E26" s="65">
        <v>0</v>
      </c>
      <c r="F26" s="65">
        <v>0</v>
      </c>
      <c r="G26" s="65">
        <v>0.02</v>
      </c>
      <c r="H26" s="65">
        <v>0</v>
      </c>
      <c r="I26" s="65">
        <v>0.02</v>
      </c>
      <c r="J26" s="65">
        <f t="shared" ref="J26:J61" si="6">1-SUM(B26:I26)</f>
        <v>0</v>
      </c>
      <c r="K26" s="72">
        <f>feedin_new_car!K26</f>
        <v>0.08</v>
      </c>
      <c r="L26" s="83">
        <f>feedin_new_car!L26</f>
        <v>0.25</v>
      </c>
      <c r="M26" s="83">
        <f>feedin_new_car!M26</f>
        <v>0.35</v>
      </c>
      <c r="N26" s="83">
        <f>feedin_new_car!N26</f>
        <v>0.2</v>
      </c>
      <c r="O26" s="83">
        <f>feedin_new_car!O26</f>
        <v>0.12000000000000011</v>
      </c>
      <c r="P26" s="72">
        <f>feedin_new_car!P26</f>
        <v>4.5629999999999995E-5</v>
      </c>
      <c r="Q26" s="83">
        <f>feedin_new_car!Q26</f>
        <v>2.996705515384615E-2</v>
      </c>
      <c r="R26" s="83">
        <f>feedin_new_car!R26</f>
        <v>0.28974282923076922</v>
      </c>
      <c r="S26" s="83">
        <f>feedin_new_car!S26</f>
        <v>0.59195634123076935</v>
      </c>
      <c r="T26" s="83">
        <f>feedin_new_car!T26</f>
        <v>8.8288144384615366E-2</v>
      </c>
      <c r="U26" s="72">
        <f>feedin_new_car!U26</f>
        <v>0.04</v>
      </c>
      <c r="V26" s="83">
        <f>feedin_new_car!V26</f>
        <v>0.3</v>
      </c>
      <c r="W26" s="83">
        <f>feedin_new_car!W26</f>
        <v>0.35</v>
      </c>
      <c r="X26" s="83">
        <f>feedin_new_car!X26</f>
        <v>0.25</v>
      </c>
      <c r="Y26" s="83">
        <f>feedin_new_car!Y26</f>
        <v>6.0000000000000053E-2</v>
      </c>
      <c r="Z26" s="72">
        <f>feedin_new_car!Z26</f>
        <v>4.5629999999999995E-5</v>
      </c>
      <c r="AA26" s="83">
        <f>feedin_new_car!AA26</f>
        <v>2.996705515384615E-2</v>
      </c>
      <c r="AB26" s="83">
        <f>feedin_new_car!AB26</f>
        <v>0.28974282923076922</v>
      </c>
      <c r="AC26" s="83">
        <f>feedin_new_car!AC26</f>
        <v>0.59195634123076935</v>
      </c>
      <c r="AD26" s="83">
        <f>feedin_new_car!AD26</f>
        <v>8.8288144384615366E-2</v>
      </c>
      <c r="AE26" s="72">
        <f>feedin_new_car!AE26</f>
        <v>0</v>
      </c>
      <c r="AF26" s="83">
        <f>feedin_new_car!AF26</f>
        <v>0</v>
      </c>
      <c r="AG26" s="83">
        <f>feedin_new_car!AG26</f>
        <v>0</v>
      </c>
      <c r="AH26" s="83">
        <f>feedin_new_car!AH26</f>
        <v>0</v>
      </c>
      <c r="AI26" s="83">
        <f>feedin_new_car!AI26</f>
        <v>1</v>
      </c>
      <c r="AJ26" s="72">
        <f>feedin_new_car!AJ26</f>
        <v>0.45</v>
      </c>
      <c r="AK26" s="83">
        <f>feedin_new_car!AK26</f>
        <v>0.1</v>
      </c>
      <c r="AL26" s="83">
        <f>feedin_new_car!AL26</f>
        <v>0.4</v>
      </c>
      <c r="AM26" s="83">
        <f>feedin_new_car!AM26</f>
        <v>0.05</v>
      </c>
      <c r="AN26" s="83">
        <f>feedin_new_car!AN26</f>
        <v>0</v>
      </c>
      <c r="AO26" s="72">
        <f>feedin_new_car!AO26</f>
        <v>0.1</v>
      </c>
      <c r="AP26" s="83">
        <f>feedin_new_car!AP26</f>
        <v>0.3</v>
      </c>
      <c r="AQ26" s="83">
        <f>feedin_new_car!AQ26</f>
        <v>0.5</v>
      </c>
      <c r="AR26" s="83">
        <f>feedin_new_car!AR26</f>
        <v>0.1</v>
      </c>
      <c r="AS26" s="83">
        <f>feedin_new_car!AS26</f>
        <v>0</v>
      </c>
      <c r="AT26" s="72">
        <f>feedin_new_car!AT26</f>
        <v>0.6</v>
      </c>
      <c r="AU26" s="83">
        <f>feedin_new_car!AU26</f>
        <v>0.2</v>
      </c>
      <c r="AV26" s="83">
        <f>feedin_new_car!AV26</f>
        <v>0.15</v>
      </c>
      <c r="AW26" s="83">
        <f>feedin_new_car!AW26</f>
        <v>0.05</v>
      </c>
      <c r="AX26" s="83">
        <f>feedin_new_car!AX26</f>
        <v>0</v>
      </c>
      <c r="AY26" s="72">
        <f>feedin_new_car!AY26</f>
        <v>0</v>
      </c>
      <c r="AZ26" s="83">
        <f>feedin_new_car!AZ26</f>
        <v>0</v>
      </c>
      <c r="BA26" s="83">
        <f>feedin_new_car!BA26</f>
        <v>0</v>
      </c>
      <c r="BB26" s="83">
        <f>feedin_new_car!BB26</f>
        <v>0.5</v>
      </c>
      <c r="BC26" s="83">
        <f>feedin_new_car!BC26</f>
        <v>0.5</v>
      </c>
      <c r="BD26" s="52">
        <f t="shared" si="2"/>
        <v>1</v>
      </c>
      <c r="BE26" s="52">
        <f t="shared" si="3"/>
        <v>9</v>
      </c>
      <c r="BF26" s="53"/>
      <c r="BG26" s="61">
        <f t="shared" si="4"/>
        <v>8.3806844499999991E-2</v>
      </c>
      <c r="BH26" s="61">
        <f t="shared" si="0"/>
        <v>0.21549505827307691</v>
      </c>
      <c r="BI26" s="61">
        <f t="shared" si="0"/>
        <v>0.33796142438461535</v>
      </c>
      <c r="BJ26" s="61">
        <f t="shared" si="0"/>
        <v>0.25529345118461544</v>
      </c>
      <c r="BK26" s="61">
        <f t="shared" si="0"/>
        <v>0.10744322165769239</v>
      </c>
      <c r="BL26" s="62">
        <f t="shared" si="1"/>
        <v>1</v>
      </c>
    </row>
    <row r="27" spans="1:64" x14ac:dyDescent="0.2">
      <c r="A27" s="12">
        <v>2021</v>
      </c>
      <c r="B27" s="100">
        <f>B26+(B$31-B$26)*0.2</f>
        <v>0.68800000000000006</v>
      </c>
      <c r="C27" s="66">
        <f t="shared" ref="C27:I30" si="7">C26+(C$31-C$26)*0.2</f>
        <v>0.13999999999999999</v>
      </c>
      <c r="D27" s="66">
        <f t="shared" si="7"/>
        <v>9.0000000000000011E-2</v>
      </c>
      <c r="E27" s="66">
        <f t="shared" si="7"/>
        <v>0</v>
      </c>
      <c r="F27" s="66">
        <f t="shared" si="7"/>
        <v>0</v>
      </c>
      <c r="G27" s="66">
        <f t="shared" si="7"/>
        <v>3.6000000000000004E-2</v>
      </c>
      <c r="H27" s="66">
        <f t="shared" si="7"/>
        <v>0</v>
      </c>
      <c r="I27" s="66">
        <f t="shared" si="7"/>
        <v>4.5999999999999999E-2</v>
      </c>
      <c r="J27" s="66">
        <f t="shared" si="6"/>
        <v>0</v>
      </c>
      <c r="K27" s="145">
        <f>feedin_new_car!K27</f>
        <v>0.08</v>
      </c>
      <c r="L27" s="146">
        <f>feedin_new_car!L27</f>
        <v>0.24</v>
      </c>
      <c r="M27" s="146">
        <f>feedin_new_car!M27</f>
        <v>0.33999999999999997</v>
      </c>
      <c r="N27" s="146">
        <f>feedin_new_car!N27</f>
        <v>0.21000000000000002</v>
      </c>
      <c r="O27" s="146">
        <f>feedin_new_car!O27</f>
        <v>0.13000000000000012</v>
      </c>
      <c r="P27" s="145">
        <f>feedin_new_car!P27</f>
        <v>4.1066999999999992E-5</v>
      </c>
      <c r="Q27" s="146">
        <f>feedin_new_car!Q27</f>
        <v>3.6970349638461533E-2</v>
      </c>
      <c r="R27" s="146">
        <f>feedin_new_car!R27</f>
        <v>0.30576854630769229</v>
      </c>
      <c r="S27" s="146">
        <f>feedin_new_car!S27</f>
        <v>0.57276070710769245</v>
      </c>
      <c r="T27" s="146">
        <f>feedin_new_car!T27</f>
        <v>8.4459329946153822E-2</v>
      </c>
      <c r="U27" s="145">
        <f>feedin_new_car!U27</f>
        <v>0.04</v>
      </c>
      <c r="V27" s="146">
        <f>feedin_new_car!V27</f>
        <v>0.3</v>
      </c>
      <c r="W27" s="146">
        <f>feedin_new_car!W27</f>
        <v>0.35</v>
      </c>
      <c r="X27" s="146">
        <f>feedin_new_car!X27</f>
        <v>0.26</v>
      </c>
      <c r="Y27" s="146">
        <f>feedin_new_car!Y27</f>
        <v>5.0000000000000044E-2</v>
      </c>
      <c r="Z27" s="145">
        <f>feedin_new_car!Z27</f>
        <v>4.1066999999999992E-5</v>
      </c>
      <c r="AA27" s="146">
        <f>feedin_new_car!AA27</f>
        <v>3.6970349638461533E-2</v>
      </c>
      <c r="AB27" s="146">
        <f>feedin_new_car!AB27</f>
        <v>0.30576854630769229</v>
      </c>
      <c r="AC27" s="146">
        <f>feedin_new_car!AC27</f>
        <v>0.57276070710769245</v>
      </c>
      <c r="AD27" s="146">
        <f>feedin_new_car!AD27</f>
        <v>8.4459329946153822E-2</v>
      </c>
      <c r="AE27" s="145">
        <f>feedin_new_car!AE27</f>
        <v>0</v>
      </c>
      <c r="AF27" s="146">
        <f>feedin_new_car!AF27</f>
        <v>0</v>
      </c>
      <c r="AG27" s="146">
        <f>feedin_new_car!AG27</f>
        <v>0</v>
      </c>
      <c r="AH27" s="146">
        <f>feedin_new_car!AH27</f>
        <v>0</v>
      </c>
      <c r="AI27" s="146">
        <f>feedin_new_car!AI27</f>
        <v>1</v>
      </c>
      <c r="AJ27" s="145">
        <f>feedin_new_car!AJ27</f>
        <v>0.44</v>
      </c>
      <c r="AK27" s="146">
        <f>feedin_new_car!AK27</f>
        <v>0.12000000000000001</v>
      </c>
      <c r="AL27" s="146">
        <f>feedin_new_car!AL27</f>
        <v>0.39</v>
      </c>
      <c r="AM27" s="146">
        <f>feedin_new_car!AM27</f>
        <v>0.05</v>
      </c>
      <c r="AN27" s="146">
        <f>feedin_new_car!AN27</f>
        <v>0</v>
      </c>
      <c r="AO27" s="145">
        <f>feedin_new_car!AO27</f>
        <v>0.11</v>
      </c>
      <c r="AP27" s="146">
        <f>feedin_new_car!AP27</f>
        <v>0.3</v>
      </c>
      <c r="AQ27" s="146">
        <f>feedin_new_car!AQ27</f>
        <v>0.5</v>
      </c>
      <c r="AR27" s="146">
        <f>feedin_new_car!AR27</f>
        <v>9.0000000000000011E-2</v>
      </c>
      <c r="AS27" s="146">
        <f>feedin_new_car!AS27</f>
        <v>0</v>
      </c>
      <c r="AT27" s="145">
        <f>feedin_new_car!AT27</f>
        <v>0.52</v>
      </c>
      <c r="AU27" s="146">
        <f>feedin_new_car!AU27</f>
        <v>0.22</v>
      </c>
      <c r="AV27" s="146">
        <f>feedin_new_car!AV27</f>
        <v>0.2</v>
      </c>
      <c r="AW27" s="146">
        <f>feedin_new_car!AW27</f>
        <v>6.0000000000000005E-2</v>
      </c>
      <c r="AX27" s="146">
        <f>feedin_new_car!AX27</f>
        <v>0</v>
      </c>
      <c r="AY27" s="145">
        <f>feedin_new_car!AY27</f>
        <v>0</v>
      </c>
      <c r="AZ27" s="146">
        <f>feedin_new_car!AZ27</f>
        <v>0</v>
      </c>
      <c r="BA27" s="146">
        <f>feedin_new_car!BA27</f>
        <v>0</v>
      </c>
      <c r="BB27" s="146">
        <f>feedin_new_car!BB27</f>
        <v>0.5</v>
      </c>
      <c r="BC27" s="146">
        <f>feedin_new_car!BC27</f>
        <v>0.5</v>
      </c>
      <c r="BD27" s="36">
        <f t="shared" si="2"/>
        <v>1</v>
      </c>
      <c r="BE27" s="36">
        <f t="shared" si="3"/>
        <v>9.0000000000000018</v>
      </c>
      <c r="BF27" s="40"/>
      <c r="BG27" s="60">
        <f t="shared" si="4"/>
        <v>9.8405749380000004E-2</v>
      </c>
      <c r="BH27" s="60">
        <f t="shared" si="0"/>
        <v>0.2117358489493846</v>
      </c>
      <c r="BI27" s="60">
        <f t="shared" si="0"/>
        <v>0.33146759648307683</v>
      </c>
      <c r="BJ27" s="60">
        <f t="shared" si="0"/>
        <v>0.25262649899507694</v>
      </c>
      <c r="BK27" s="60">
        <f t="shared" si="0"/>
        <v>0.10576430619246163</v>
      </c>
      <c r="BL27" s="57">
        <f t="shared" si="1"/>
        <v>1</v>
      </c>
    </row>
    <row r="28" spans="1:64" x14ac:dyDescent="0.2">
      <c r="A28" s="12">
        <v>2022</v>
      </c>
      <c r="B28" s="100">
        <f t="shared" ref="B28:B30" si="8">B27+(B$31-B$26)*0.2</f>
        <v>0.6160000000000001</v>
      </c>
      <c r="C28" s="66">
        <f t="shared" si="7"/>
        <v>0.12999999999999998</v>
      </c>
      <c r="D28" s="66">
        <f t="shared" si="7"/>
        <v>0.13</v>
      </c>
      <c r="E28" s="66">
        <f t="shared" si="7"/>
        <v>0</v>
      </c>
      <c r="F28" s="66">
        <f t="shared" si="7"/>
        <v>0</v>
      </c>
      <c r="G28" s="66">
        <f t="shared" si="7"/>
        <v>5.2000000000000005E-2</v>
      </c>
      <c r="H28" s="66">
        <f t="shared" si="7"/>
        <v>0</v>
      </c>
      <c r="I28" s="66">
        <f t="shared" si="7"/>
        <v>7.2000000000000008E-2</v>
      </c>
      <c r="J28" s="66">
        <f t="shared" si="6"/>
        <v>0</v>
      </c>
      <c r="K28" s="145">
        <f>feedin_new_car!K28</f>
        <v>0.08</v>
      </c>
      <c r="L28" s="146">
        <f>feedin_new_car!L28</f>
        <v>0.22999999999999998</v>
      </c>
      <c r="M28" s="146">
        <f>feedin_new_car!M28</f>
        <v>0.32999999999999996</v>
      </c>
      <c r="N28" s="146">
        <f>feedin_new_car!N28</f>
        <v>0.22000000000000003</v>
      </c>
      <c r="O28" s="146">
        <f>feedin_new_car!O28</f>
        <v>0.14000000000000012</v>
      </c>
      <c r="P28" s="145">
        <f>feedin_new_car!P28</f>
        <v>3.6503999999999988E-5</v>
      </c>
      <c r="Q28" s="146">
        <f>feedin_new_car!Q28</f>
        <v>4.3973644123076916E-2</v>
      </c>
      <c r="R28" s="146">
        <f>feedin_new_car!R28</f>
        <v>0.32179426338461536</v>
      </c>
      <c r="S28" s="146">
        <f>feedin_new_car!S28</f>
        <v>0.55356507298461555</v>
      </c>
      <c r="T28" s="146">
        <f>feedin_new_car!T28</f>
        <v>8.0630515507692277E-2</v>
      </c>
      <c r="U28" s="145">
        <f>feedin_new_car!U28</f>
        <v>0.04</v>
      </c>
      <c r="V28" s="146">
        <f>feedin_new_car!V28</f>
        <v>0.3</v>
      </c>
      <c r="W28" s="146">
        <f>feedin_new_car!W28</f>
        <v>0.35</v>
      </c>
      <c r="X28" s="146">
        <f>feedin_new_car!X28</f>
        <v>0.27</v>
      </c>
      <c r="Y28" s="146">
        <f>feedin_new_car!Y28</f>
        <v>4.0000000000000036E-2</v>
      </c>
      <c r="Z28" s="145">
        <f>feedin_new_car!Z28</f>
        <v>3.6503999999999988E-5</v>
      </c>
      <c r="AA28" s="146">
        <f>feedin_new_car!AA28</f>
        <v>4.3973644123076916E-2</v>
      </c>
      <c r="AB28" s="146">
        <f>feedin_new_car!AB28</f>
        <v>0.32179426338461536</v>
      </c>
      <c r="AC28" s="146">
        <f>feedin_new_car!AC28</f>
        <v>0.55356507298461555</v>
      </c>
      <c r="AD28" s="146">
        <f>feedin_new_car!AD28</f>
        <v>8.0630515507692277E-2</v>
      </c>
      <c r="AE28" s="145">
        <f>feedin_new_car!AE28</f>
        <v>0</v>
      </c>
      <c r="AF28" s="146">
        <f>feedin_new_car!AF28</f>
        <v>0</v>
      </c>
      <c r="AG28" s="146">
        <f>feedin_new_car!AG28</f>
        <v>0</v>
      </c>
      <c r="AH28" s="146">
        <f>feedin_new_car!AH28</f>
        <v>0</v>
      </c>
      <c r="AI28" s="146">
        <f>feedin_new_car!AI28</f>
        <v>1</v>
      </c>
      <c r="AJ28" s="145">
        <f>feedin_new_car!AJ28</f>
        <v>0.43</v>
      </c>
      <c r="AK28" s="146">
        <f>feedin_new_car!AK28</f>
        <v>0.14000000000000001</v>
      </c>
      <c r="AL28" s="146">
        <f>feedin_new_car!AL28</f>
        <v>0.38</v>
      </c>
      <c r="AM28" s="146">
        <f>feedin_new_car!AM28</f>
        <v>0.05</v>
      </c>
      <c r="AN28" s="146">
        <f>feedin_new_car!AN28</f>
        <v>0</v>
      </c>
      <c r="AO28" s="145">
        <f>feedin_new_car!AO28</f>
        <v>0.12</v>
      </c>
      <c r="AP28" s="146">
        <f>feedin_new_car!AP28</f>
        <v>0.3</v>
      </c>
      <c r="AQ28" s="146">
        <f>feedin_new_car!AQ28</f>
        <v>0.5</v>
      </c>
      <c r="AR28" s="146">
        <f>feedin_new_car!AR28</f>
        <v>8.0000000000000016E-2</v>
      </c>
      <c r="AS28" s="146">
        <f>feedin_new_car!AS28</f>
        <v>0</v>
      </c>
      <c r="AT28" s="145">
        <f>feedin_new_car!AT28</f>
        <v>0.44000000000000006</v>
      </c>
      <c r="AU28" s="146">
        <f>feedin_new_car!AU28</f>
        <v>0.24</v>
      </c>
      <c r="AV28" s="146">
        <f>feedin_new_car!AV28</f>
        <v>0.25</v>
      </c>
      <c r="AW28" s="146">
        <f>feedin_new_car!AW28</f>
        <v>7.0000000000000007E-2</v>
      </c>
      <c r="AX28" s="146">
        <f>feedin_new_car!AX28</f>
        <v>0</v>
      </c>
      <c r="AY28" s="145">
        <f>feedin_new_car!AY28</f>
        <v>0</v>
      </c>
      <c r="AZ28" s="146">
        <f>feedin_new_car!AZ28</f>
        <v>0</v>
      </c>
      <c r="BA28" s="146">
        <f>feedin_new_car!BA28</f>
        <v>0</v>
      </c>
      <c r="BB28" s="146">
        <f>feedin_new_car!BB28</f>
        <v>0.5</v>
      </c>
      <c r="BC28" s="146">
        <f>feedin_new_car!BC28</f>
        <v>0.5</v>
      </c>
      <c r="BD28" s="36">
        <f t="shared" si="2"/>
        <v>1.0000000000000002</v>
      </c>
      <c r="BE28" s="36">
        <f t="shared" si="3"/>
        <v>9</v>
      </c>
      <c r="BF28" s="40"/>
      <c r="BG28" s="60">
        <f t="shared" si="4"/>
        <v>0.10852474552000002</v>
      </c>
      <c r="BH28" s="60">
        <f t="shared" si="0"/>
        <v>0.21095657373599999</v>
      </c>
      <c r="BI28" s="60">
        <f t="shared" si="0"/>
        <v>0.32837325424000002</v>
      </c>
      <c r="BJ28" s="60">
        <f t="shared" si="0"/>
        <v>0.25022345948800001</v>
      </c>
      <c r="BK28" s="60">
        <f t="shared" si="0"/>
        <v>0.10192196701600009</v>
      </c>
      <c r="BL28" s="57">
        <f t="shared" si="1"/>
        <v>1</v>
      </c>
    </row>
    <row r="29" spans="1:64" x14ac:dyDescent="0.2">
      <c r="A29" s="12">
        <v>2023</v>
      </c>
      <c r="B29" s="100">
        <f t="shared" si="8"/>
        <v>0.54400000000000015</v>
      </c>
      <c r="C29" s="66">
        <f t="shared" si="7"/>
        <v>0.11999999999999998</v>
      </c>
      <c r="D29" s="66">
        <f t="shared" si="7"/>
        <v>0.17</v>
      </c>
      <c r="E29" s="66">
        <f t="shared" si="7"/>
        <v>0</v>
      </c>
      <c r="F29" s="66">
        <f t="shared" si="7"/>
        <v>0</v>
      </c>
      <c r="G29" s="66">
        <f t="shared" si="7"/>
        <v>6.8000000000000005E-2</v>
      </c>
      <c r="H29" s="66">
        <f t="shared" si="7"/>
        <v>0</v>
      </c>
      <c r="I29" s="66">
        <f t="shared" si="7"/>
        <v>9.8000000000000004E-2</v>
      </c>
      <c r="J29" s="66">
        <f t="shared" si="6"/>
        <v>0</v>
      </c>
      <c r="K29" s="145">
        <f>feedin_new_car!K29</f>
        <v>0.08</v>
      </c>
      <c r="L29" s="146">
        <f>feedin_new_car!L29</f>
        <v>0.21999999999999997</v>
      </c>
      <c r="M29" s="146">
        <f>feedin_new_car!M29</f>
        <v>0.31999999999999995</v>
      </c>
      <c r="N29" s="146">
        <f>feedin_new_car!N29</f>
        <v>0.23000000000000004</v>
      </c>
      <c r="O29" s="146">
        <f>feedin_new_car!O29</f>
        <v>0.15000000000000013</v>
      </c>
      <c r="P29" s="145">
        <f>feedin_new_car!P29</f>
        <v>3.1940999999999984E-5</v>
      </c>
      <c r="Q29" s="146">
        <f>feedin_new_car!Q29</f>
        <v>5.0976938607692299E-2</v>
      </c>
      <c r="R29" s="146">
        <f>feedin_new_car!R29</f>
        <v>0.33781998046153844</v>
      </c>
      <c r="S29" s="146">
        <f>feedin_new_car!S29</f>
        <v>0.53436943886153865</v>
      </c>
      <c r="T29" s="146">
        <f>feedin_new_car!T29</f>
        <v>7.6801701069230732E-2</v>
      </c>
      <c r="U29" s="145">
        <f>feedin_new_car!U29</f>
        <v>0.04</v>
      </c>
      <c r="V29" s="146">
        <f>feedin_new_car!V29</f>
        <v>0.3</v>
      </c>
      <c r="W29" s="146">
        <f>feedin_new_car!W29</f>
        <v>0.35</v>
      </c>
      <c r="X29" s="146">
        <f>feedin_new_car!X29</f>
        <v>0.28000000000000003</v>
      </c>
      <c r="Y29" s="146">
        <f>feedin_new_car!Y29</f>
        <v>3.0000000000000027E-2</v>
      </c>
      <c r="Z29" s="145">
        <f>feedin_new_car!Z29</f>
        <v>3.1940999999999984E-5</v>
      </c>
      <c r="AA29" s="146">
        <f>feedin_new_car!AA29</f>
        <v>5.0976938607692299E-2</v>
      </c>
      <c r="AB29" s="146">
        <f>feedin_new_car!AB29</f>
        <v>0.33781998046153844</v>
      </c>
      <c r="AC29" s="146">
        <f>feedin_new_car!AC29</f>
        <v>0.53436943886153865</v>
      </c>
      <c r="AD29" s="146">
        <f>feedin_new_car!AD29</f>
        <v>7.6801701069230732E-2</v>
      </c>
      <c r="AE29" s="145">
        <f>feedin_new_car!AE29</f>
        <v>0</v>
      </c>
      <c r="AF29" s="146">
        <f>feedin_new_car!AF29</f>
        <v>0</v>
      </c>
      <c r="AG29" s="146">
        <f>feedin_new_car!AG29</f>
        <v>0</v>
      </c>
      <c r="AH29" s="146">
        <f>feedin_new_car!AH29</f>
        <v>0</v>
      </c>
      <c r="AI29" s="146">
        <f>feedin_new_car!AI29</f>
        <v>1</v>
      </c>
      <c r="AJ29" s="145">
        <f>feedin_new_car!AJ29</f>
        <v>0.42</v>
      </c>
      <c r="AK29" s="146">
        <f>feedin_new_car!AK29</f>
        <v>0.16</v>
      </c>
      <c r="AL29" s="146">
        <f>feedin_new_car!AL29</f>
        <v>0.37</v>
      </c>
      <c r="AM29" s="146">
        <f>feedin_new_car!AM29</f>
        <v>0.05</v>
      </c>
      <c r="AN29" s="146">
        <f>feedin_new_car!AN29</f>
        <v>0</v>
      </c>
      <c r="AO29" s="145">
        <f>feedin_new_car!AO29</f>
        <v>0.13</v>
      </c>
      <c r="AP29" s="146">
        <f>feedin_new_car!AP29</f>
        <v>0.3</v>
      </c>
      <c r="AQ29" s="146">
        <f>feedin_new_car!AQ29</f>
        <v>0.5</v>
      </c>
      <c r="AR29" s="146">
        <f>feedin_new_car!AR29</f>
        <v>7.0000000000000021E-2</v>
      </c>
      <c r="AS29" s="146">
        <f>feedin_new_car!AS29</f>
        <v>0</v>
      </c>
      <c r="AT29" s="145">
        <f>feedin_new_car!AT29</f>
        <v>0.3600000000000001</v>
      </c>
      <c r="AU29" s="146">
        <f>feedin_new_car!AU29</f>
        <v>0.26</v>
      </c>
      <c r="AV29" s="146">
        <f>feedin_new_car!AV29</f>
        <v>0.3</v>
      </c>
      <c r="AW29" s="146">
        <f>feedin_new_car!AW29</f>
        <v>0.08</v>
      </c>
      <c r="AX29" s="146">
        <f>feedin_new_car!AX29</f>
        <v>0</v>
      </c>
      <c r="AY29" s="145">
        <f>feedin_new_car!AY29</f>
        <v>0</v>
      </c>
      <c r="AZ29" s="146">
        <f>feedin_new_car!AZ29</f>
        <v>0</v>
      </c>
      <c r="BA29" s="146">
        <f>feedin_new_car!BA29</f>
        <v>0</v>
      </c>
      <c r="BB29" s="146">
        <f>feedin_new_car!BB29</f>
        <v>0.5</v>
      </c>
      <c r="BC29" s="146">
        <f>feedin_new_car!BC29</f>
        <v>0.5</v>
      </c>
      <c r="BD29" s="36">
        <f t="shared" si="2"/>
        <v>1.0000000000000002</v>
      </c>
      <c r="BE29" s="36">
        <f t="shared" si="3"/>
        <v>9</v>
      </c>
      <c r="BF29" s="40"/>
      <c r="BG29" s="60">
        <f t="shared" si="4"/>
        <v>0.11416383292000001</v>
      </c>
      <c r="BH29" s="60">
        <f t="shared" si="0"/>
        <v>0.21315723263292308</v>
      </c>
      <c r="BI29" s="60">
        <f t="shared" si="0"/>
        <v>0.32867839765538459</v>
      </c>
      <c r="BJ29" s="60">
        <f t="shared" si="0"/>
        <v>0.2480843326633847</v>
      </c>
      <c r="BK29" s="60">
        <f t="shared" si="0"/>
        <v>9.5916204128307786E-2</v>
      </c>
      <c r="BL29" s="57">
        <f t="shared" si="1"/>
        <v>1.0000000000000002</v>
      </c>
    </row>
    <row r="30" spans="1:64" x14ac:dyDescent="0.2">
      <c r="A30" s="12">
        <v>2024</v>
      </c>
      <c r="B30" s="100">
        <f t="shared" si="8"/>
        <v>0.47200000000000014</v>
      </c>
      <c r="C30" s="66">
        <f t="shared" si="7"/>
        <v>0.10999999999999999</v>
      </c>
      <c r="D30" s="66">
        <f t="shared" si="7"/>
        <v>0.21000000000000002</v>
      </c>
      <c r="E30" s="66">
        <f t="shared" si="7"/>
        <v>0</v>
      </c>
      <c r="F30" s="66">
        <f t="shared" si="7"/>
        <v>0</v>
      </c>
      <c r="G30" s="66">
        <f t="shared" si="7"/>
        <v>8.4000000000000005E-2</v>
      </c>
      <c r="H30" s="66">
        <f t="shared" si="7"/>
        <v>0</v>
      </c>
      <c r="I30" s="66">
        <f t="shared" si="7"/>
        <v>0.124</v>
      </c>
      <c r="J30" s="66">
        <f t="shared" si="6"/>
        <v>0</v>
      </c>
      <c r="K30" s="145">
        <f>feedin_new_car!K30</f>
        <v>0.08</v>
      </c>
      <c r="L30" s="146">
        <f>feedin_new_car!L30</f>
        <v>0.20999999999999996</v>
      </c>
      <c r="M30" s="146">
        <f>feedin_new_car!M30</f>
        <v>0.30999999999999994</v>
      </c>
      <c r="N30" s="146">
        <f>feedin_new_car!N30</f>
        <v>0.24000000000000005</v>
      </c>
      <c r="O30" s="146">
        <f>feedin_new_car!O30</f>
        <v>0.16000000000000014</v>
      </c>
      <c r="P30" s="145">
        <f>feedin_new_car!P30</f>
        <v>2.7377999999999984E-5</v>
      </c>
      <c r="Q30" s="146">
        <f>feedin_new_car!Q30</f>
        <v>5.7980233092307681E-2</v>
      </c>
      <c r="R30" s="146">
        <f>feedin_new_car!R30</f>
        <v>0.35384569753846151</v>
      </c>
      <c r="S30" s="146">
        <f>feedin_new_car!S30</f>
        <v>0.51517380473846175</v>
      </c>
      <c r="T30" s="146">
        <f>feedin_new_car!T30</f>
        <v>7.2972886630769188E-2</v>
      </c>
      <c r="U30" s="145">
        <f>feedin_new_car!U30</f>
        <v>0.04</v>
      </c>
      <c r="V30" s="146">
        <f>feedin_new_car!V30</f>
        <v>0.3</v>
      </c>
      <c r="W30" s="146">
        <f>feedin_new_car!W30</f>
        <v>0.35</v>
      </c>
      <c r="X30" s="146">
        <f>feedin_new_car!X30</f>
        <v>0.29000000000000004</v>
      </c>
      <c r="Y30" s="146">
        <f>feedin_new_car!Y30</f>
        <v>2.0000000000000018E-2</v>
      </c>
      <c r="Z30" s="145">
        <f>feedin_new_car!Z30</f>
        <v>2.7377999999999984E-5</v>
      </c>
      <c r="AA30" s="146">
        <f>feedin_new_car!AA30</f>
        <v>5.7980233092307681E-2</v>
      </c>
      <c r="AB30" s="146">
        <f>feedin_new_car!AB30</f>
        <v>0.35384569753846151</v>
      </c>
      <c r="AC30" s="146">
        <f>feedin_new_car!AC30</f>
        <v>0.51517380473846175</v>
      </c>
      <c r="AD30" s="146">
        <f>feedin_new_car!AD30</f>
        <v>7.2972886630769188E-2</v>
      </c>
      <c r="AE30" s="145">
        <f>feedin_new_car!AE30</f>
        <v>0</v>
      </c>
      <c r="AF30" s="146">
        <f>feedin_new_car!AF30</f>
        <v>0</v>
      </c>
      <c r="AG30" s="146">
        <f>feedin_new_car!AG30</f>
        <v>0</v>
      </c>
      <c r="AH30" s="146">
        <f>feedin_new_car!AH30</f>
        <v>0</v>
      </c>
      <c r="AI30" s="146">
        <f>feedin_new_car!AI30</f>
        <v>1</v>
      </c>
      <c r="AJ30" s="145">
        <f>feedin_new_car!AJ30</f>
        <v>0.41</v>
      </c>
      <c r="AK30" s="146">
        <f>feedin_new_car!AK30</f>
        <v>0.18</v>
      </c>
      <c r="AL30" s="146">
        <f>feedin_new_car!AL30</f>
        <v>0.36</v>
      </c>
      <c r="AM30" s="146">
        <f>feedin_new_car!AM30</f>
        <v>0.05</v>
      </c>
      <c r="AN30" s="146">
        <f>feedin_new_car!AN30</f>
        <v>0</v>
      </c>
      <c r="AO30" s="145">
        <f>feedin_new_car!AO30</f>
        <v>0.14000000000000001</v>
      </c>
      <c r="AP30" s="146">
        <f>feedin_new_car!AP30</f>
        <v>0.3</v>
      </c>
      <c r="AQ30" s="146">
        <f>feedin_new_car!AQ30</f>
        <v>0.5</v>
      </c>
      <c r="AR30" s="146">
        <f>feedin_new_car!AR30</f>
        <v>6.0000000000000019E-2</v>
      </c>
      <c r="AS30" s="146">
        <f>feedin_new_car!AS30</f>
        <v>0</v>
      </c>
      <c r="AT30" s="145">
        <f>feedin_new_car!AT30</f>
        <v>0.28000000000000014</v>
      </c>
      <c r="AU30" s="146">
        <f>feedin_new_car!AU30</f>
        <v>0.28000000000000003</v>
      </c>
      <c r="AV30" s="146">
        <f>feedin_new_car!AV30</f>
        <v>0.35</v>
      </c>
      <c r="AW30" s="146">
        <f>feedin_new_car!AW30</f>
        <v>0.09</v>
      </c>
      <c r="AX30" s="146">
        <f>feedin_new_car!AX30</f>
        <v>0</v>
      </c>
      <c r="AY30" s="145">
        <f>feedin_new_car!AY30</f>
        <v>0</v>
      </c>
      <c r="AZ30" s="146">
        <f>feedin_new_car!AZ30</f>
        <v>0</v>
      </c>
      <c r="BA30" s="146">
        <f>feedin_new_car!BA30</f>
        <v>0</v>
      </c>
      <c r="BB30" s="146">
        <f>feedin_new_car!BB30</f>
        <v>0.5</v>
      </c>
      <c r="BC30" s="146">
        <f>feedin_new_car!BC30</f>
        <v>0.5</v>
      </c>
      <c r="BD30" s="36">
        <f t="shared" si="2"/>
        <v>1</v>
      </c>
      <c r="BE30" s="36">
        <f t="shared" si="3"/>
        <v>9</v>
      </c>
      <c r="BF30" s="40"/>
      <c r="BG30" s="60">
        <f t="shared" si="4"/>
        <v>0.11532301158000002</v>
      </c>
      <c r="BH30" s="60">
        <f t="shared" si="0"/>
        <v>0.21833782564015386</v>
      </c>
      <c r="BI30" s="60">
        <f t="shared" si="0"/>
        <v>0.33238302672923076</v>
      </c>
      <c r="BJ30" s="60">
        <f t="shared" si="0"/>
        <v>0.24620911852123087</v>
      </c>
      <c r="BK30" s="60">
        <f t="shared" si="0"/>
        <v>8.7747017529384713E-2</v>
      </c>
      <c r="BL30" s="57">
        <f t="shared" si="1"/>
        <v>1.0000000000000002</v>
      </c>
    </row>
    <row r="31" spans="1:64" x14ac:dyDescent="0.2">
      <c r="A31" s="51">
        <v>2025</v>
      </c>
      <c r="B31" s="101">
        <v>0.4</v>
      </c>
      <c r="C31" s="65">
        <v>0.1</v>
      </c>
      <c r="D31" s="65">
        <v>0.25</v>
      </c>
      <c r="E31" s="65">
        <v>0</v>
      </c>
      <c r="F31" s="65">
        <v>0</v>
      </c>
      <c r="G31" s="65">
        <v>0.1</v>
      </c>
      <c r="H31" s="65">
        <v>0</v>
      </c>
      <c r="I31" s="65">
        <v>0.15</v>
      </c>
      <c r="J31" s="65">
        <f t="shared" si="6"/>
        <v>0</v>
      </c>
      <c r="K31" s="72">
        <f>feedin_new_car!K31</f>
        <v>0.08</v>
      </c>
      <c r="L31" s="83">
        <f>feedin_new_car!L31</f>
        <v>0.2</v>
      </c>
      <c r="M31" s="83">
        <f>feedin_new_car!M31</f>
        <v>0.3</v>
      </c>
      <c r="N31" s="83">
        <f>feedin_new_car!N31</f>
        <v>0.25</v>
      </c>
      <c r="O31" s="83">
        <f>feedin_new_car!O31</f>
        <v>0.16999999999999993</v>
      </c>
      <c r="P31" s="72">
        <f>feedin_new_car!P31</f>
        <v>2.2814999999999984E-5</v>
      </c>
      <c r="Q31" s="83">
        <f>feedin_new_car!Q31</f>
        <v>6.4983527576923064E-2</v>
      </c>
      <c r="R31" s="83">
        <f>feedin_new_car!R31</f>
        <v>0.36987141461538459</v>
      </c>
      <c r="S31" s="83">
        <f>feedin_new_car!S31</f>
        <v>0.49597817061538485</v>
      </c>
      <c r="T31" s="83">
        <f>feedin_new_car!T31</f>
        <v>6.9144072192307643E-2</v>
      </c>
      <c r="U31" s="72">
        <f>feedin_new_car!U31</f>
        <v>0.04</v>
      </c>
      <c r="V31" s="83">
        <f>feedin_new_car!V31</f>
        <v>0.3</v>
      </c>
      <c r="W31" s="83">
        <f>feedin_new_car!W31</f>
        <v>0.35</v>
      </c>
      <c r="X31" s="83">
        <f>feedin_new_car!X31</f>
        <v>0.3</v>
      </c>
      <c r="Y31" s="83">
        <f>feedin_new_car!Y31</f>
        <v>1.0000000000000009E-2</v>
      </c>
      <c r="Z31" s="72">
        <f>feedin_new_car!Z31</f>
        <v>2.2814999999999984E-5</v>
      </c>
      <c r="AA31" s="83">
        <f>feedin_new_car!AA31</f>
        <v>6.4983527576923064E-2</v>
      </c>
      <c r="AB31" s="83">
        <f>feedin_new_car!AB31</f>
        <v>0.36987141461538459</v>
      </c>
      <c r="AC31" s="83">
        <f>feedin_new_car!AC31</f>
        <v>0.49597817061538485</v>
      </c>
      <c r="AD31" s="83">
        <f>feedin_new_car!AD31</f>
        <v>6.9144072192307643E-2</v>
      </c>
      <c r="AE31" s="72">
        <f>feedin_new_car!AE31</f>
        <v>0</v>
      </c>
      <c r="AF31" s="83">
        <f>feedin_new_car!AF31</f>
        <v>0</v>
      </c>
      <c r="AG31" s="83">
        <f>feedin_new_car!AG31</f>
        <v>0</v>
      </c>
      <c r="AH31" s="83">
        <f>feedin_new_car!AH31</f>
        <v>0</v>
      </c>
      <c r="AI31" s="83">
        <f>feedin_new_car!AI31</f>
        <v>1</v>
      </c>
      <c r="AJ31" s="72">
        <f>feedin_new_car!AJ31</f>
        <v>0.4</v>
      </c>
      <c r="AK31" s="83">
        <f>feedin_new_car!AK31</f>
        <v>0.2</v>
      </c>
      <c r="AL31" s="83">
        <f>feedin_new_car!AL31</f>
        <v>0.35</v>
      </c>
      <c r="AM31" s="83">
        <f>feedin_new_car!AM31</f>
        <v>0.05</v>
      </c>
      <c r="AN31" s="83">
        <f>feedin_new_car!AN31</f>
        <v>0</v>
      </c>
      <c r="AO31" s="72">
        <f>feedin_new_car!AO31</f>
        <v>0.15</v>
      </c>
      <c r="AP31" s="83">
        <f>feedin_new_car!AP31</f>
        <v>0.3</v>
      </c>
      <c r="AQ31" s="83">
        <f>feedin_new_car!AQ31</f>
        <v>0.5</v>
      </c>
      <c r="AR31" s="83">
        <f>feedin_new_car!AR31</f>
        <v>0.05</v>
      </c>
      <c r="AS31" s="83">
        <f>feedin_new_car!AS31</f>
        <v>0</v>
      </c>
      <c r="AT31" s="72">
        <f>feedin_new_car!AT31</f>
        <v>0.2</v>
      </c>
      <c r="AU31" s="83">
        <f>feedin_new_car!AU31</f>
        <v>0.3</v>
      </c>
      <c r="AV31" s="83">
        <f>feedin_new_car!AV31</f>
        <v>0.4</v>
      </c>
      <c r="AW31" s="83">
        <f>feedin_new_car!AW31</f>
        <v>0.1</v>
      </c>
      <c r="AX31" s="83">
        <f>feedin_new_car!AX31</f>
        <v>0</v>
      </c>
      <c r="AY31" s="72">
        <f>feedin_new_car!AY31</f>
        <v>0</v>
      </c>
      <c r="AZ31" s="83">
        <f>feedin_new_car!AZ31</f>
        <v>0</v>
      </c>
      <c r="BA31" s="83">
        <f>feedin_new_car!BA31</f>
        <v>0</v>
      </c>
      <c r="BB31" s="83">
        <f>feedin_new_car!BB31</f>
        <v>0.5</v>
      </c>
      <c r="BC31" s="83">
        <f>feedin_new_car!BC31</f>
        <v>0.5</v>
      </c>
      <c r="BD31" s="52">
        <f t="shared" si="2"/>
        <v>1</v>
      </c>
      <c r="BE31" s="52">
        <f t="shared" si="3"/>
        <v>9</v>
      </c>
      <c r="BF31" s="53"/>
      <c r="BG31" s="61">
        <f t="shared" si="4"/>
        <v>0.11200228150000001</v>
      </c>
      <c r="BH31" s="61">
        <f t="shared" si="0"/>
        <v>0.22649835275769231</v>
      </c>
      <c r="BI31" s="61">
        <f t="shared" si="0"/>
        <v>0.33948714146153847</v>
      </c>
      <c r="BJ31" s="61">
        <f t="shared" si="0"/>
        <v>0.24459781706153849</v>
      </c>
      <c r="BK31" s="61">
        <f t="shared" si="0"/>
        <v>7.7414407219230749E-2</v>
      </c>
      <c r="BL31" s="62">
        <f t="shared" si="1"/>
        <v>1</v>
      </c>
    </row>
    <row r="32" spans="1:64" x14ac:dyDescent="0.2">
      <c r="A32" s="12">
        <v>2026</v>
      </c>
      <c r="B32" s="100">
        <f>B31+(B$36-B$31)*0.2</f>
        <v>0.38</v>
      </c>
      <c r="C32" s="66">
        <f t="shared" ref="C32:I35" si="9">C31+(C$36-C$31)*0.2</f>
        <v>0.09</v>
      </c>
      <c r="D32" s="66">
        <f t="shared" si="9"/>
        <v>0.25</v>
      </c>
      <c r="E32" s="66">
        <f t="shared" si="9"/>
        <v>0</v>
      </c>
      <c r="F32" s="66">
        <f t="shared" si="9"/>
        <v>0</v>
      </c>
      <c r="G32" s="66">
        <f t="shared" si="9"/>
        <v>0.11</v>
      </c>
      <c r="H32" s="66">
        <f t="shared" si="9"/>
        <v>0</v>
      </c>
      <c r="I32" s="66">
        <f t="shared" si="9"/>
        <v>0.16999999999999998</v>
      </c>
      <c r="J32" s="66">
        <f t="shared" si="6"/>
        <v>0</v>
      </c>
      <c r="K32" s="145">
        <f>feedin_new_car!K32</f>
        <v>7.3999999999999996E-2</v>
      </c>
      <c r="L32" s="146">
        <f>feedin_new_car!L32</f>
        <v>0.2</v>
      </c>
      <c r="M32" s="146">
        <f>feedin_new_car!M32</f>
        <v>0.27999999999999997</v>
      </c>
      <c r="N32" s="146">
        <f>feedin_new_car!N32</f>
        <v>0.26</v>
      </c>
      <c r="O32" s="146">
        <f>feedin_new_car!O32</f>
        <v>0.18599999999999994</v>
      </c>
      <c r="P32" s="145">
        <f>feedin_new_car!P32</f>
        <v>1.8251999999999984E-5</v>
      </c>
      <c r="Q32" s="146">
        <f>feedin_new_car!Q32</f>
        <v>7.1986822061538447E-2</v>
      </c>
      <c r="R32" s="146">
        <f>feedin_new_car!R32</f>
        <v>0.38589713169230766</v>
      </c>
      <c r="S32" s="146">
        <f>feedin_new_car!S32</f>
        <v>0.47678253649230795</v>
      </c>
      <c r="T32" s="146">
        <f>feedin_new_car!T32</f>
        <v>6.5315257753846098E-2</v>
      </c>
      <c r="U32" s="145">
        <f>feedin_new_car!U32</f>
        <v>3.7999999999999999E-2</v>
      </c>
      <c r="V32" s="146">
        <f>feedin_new_car!V32</f>
        <v>0.3</v>
      </c>
      <c r="W32" s="146">
        <f>feedin_new_car!W32</f>
        <v>0.35</v>
      </c>
      <c r="X32" s="146">
        <f>feedin_new_car!X32</f>
        <v>0.3</v>
      </c>
      <c r="Y32" s="146">
        <f>feedin_new_car!Y32</f>
        <v>1.2000000000000011E-2</v>
      </c>
      <c r="Z32" s="145">
        <f>feedin_new_car!Z32</f>
        <v>1.8251999999999984E-5</v>
      </c>
      <c r="AA32" s="146">
        <f>feedin_new_car!AA32</f>
        <v>7.1986822061538447E-2</v>
      </c>
      <c r="AB32" s="146">
        <f>feedin_new_car!AB32</f>
        <v>0.38589713169230766</v>
      </c>
      <c r="AC32" s="146">
        <f>feedin_new_car!AC32</f>
        <v>0.47678253649230795</v>
      </c>
      <c r="AD32" s="146">
        <f>feedin_new_car!AD32</f>
        <v>6.5315257753846098E-2</v>
      </c>
      <c r="AE32" s="145">
        <f>feedin_new_car!AE32</f>
        <v>0</v>
      </c>
      <c r="AF32" s="146">
        <f>feedin_new_car!AF32</f>
        <v>0</v>
      </c>
      <c r="AG32" s="146">
        <f>feedin_new_car!AG32</f>
        <v>0</v>
      </c>
      <c r="AH32" s="146">
        <f>feedin_new_car!AH32</f>
        <v>0</v>
      </c>
      <c r="AI32" s="146">
        <f>feedin_new_car!AI32</f>
        <v>1</v>
      </c>
      <c r="AJ32" s="145">
        <f>feedin_new_car!AJ32</f>
        <v>0.39</v>
      </c>
      <c r="AK32" s="146">
        <f>feedin_new_car!AK32</f>
        <v>0.21000000000000002</v>
      </c>
      <c r="AL32" s="146">
        <f>feedin_new_car!AL32</f>
        <v>0.35</v>
      </c>
      <c r="AM32" s="146">
        <f>feedin_new_car!AM32</f>
        <v>0.05</v>
      </c>
      <c r="AN32" s="146">
        <f>feedin_new_car!AN32</f>
        <v>0</v>
      </c>
      <c r="AO32" s="145">
        <f>feedin_new_car!AO32</f>
        <v>0.15</v>
      </c>
      <c r="AP32" s="146">
        <f>feedin_new_car!AP32</f>
        <v>0.31</v>
      </c>
      <c r="AQ32" s="146">
        <f>feedin_new_car!AQ32</f>
        <v>0.49</v>
      </c>
      <c r="AR32" s="146">
        <f>feedin_new_car!AR32</f>
        <v>0.05</v>
      </c>
      <c r="AS32" s="146">
        <f>feedin_new_car!AS32</f>
        <v>0</v>
      </c>
      <c r="AT32" s="145">
        <f>feedin_new_car!AT32</f>
        <v>0.2</v>
      </c>
      <c r="AU32" s="146">
        <f>feedin_new_car!AU32</f>
        <v>0.3</v>
      </c>
      <c r="AV32" s="146">
        <f>feedin_new_car!AV32</f>
        <v>0.4</v>
      </c>
      <c r="AW32" s="146">
        <f>feedin_new_car!AW32</f>
        <v>0.1</v>
      </c>
      <c r="AX32" s="146">
        <f>feedin_new_car!AX32</f>
        <v>0</v>
      </c>
      <c r="AY32" s="145">
        <f>feedin_new_car!AY32</f>
        <v>0</v>
      </c>
      <c r="AZ32" s="146">
        <f>feedin_new_car!AZ32</f>
        <v>0</v>
      </c>
      <c r="BA32" s="146">
        <f>feedin_new_car!BA32</f>
        <v>0</v>
      </c>
      <c r="BB32" s="146">
        <f>feedin_new_car!BB32</f>
        <v>0.5</v>
      </c>
      <c r="BC32" s="146">
        <f>feedin_new_car!BC32</f>
        <v>0.5</v>
      </c>
      <c r="BD32" s="36">
        <f t="shared" si="2"/>
        <v>1</v>
      </c>
      <c r="BE32" s="36">
        <f t="shared" si="3"/>
        <v>9</v>
      </c>
      <c r="BF32" s="40"/>
      <c r="BG32" s="60">
        <f t="shared" si="4"/>
        <v>0.11452164268000001</v>
      </c>
      <c r="BH32" s="60">
        <f t="shared" si="0"/>
        <v>0.23157881398553848</v>
      </c>
      <c r="BI32" s="60">
        <f t="shared" si="0"/>
        <v>0.33513074185230768</v>
      </c>
      <c r="BJ32" s="60">
        <f t="shared" si="0"/>
        <v>0.23921042828430769</v>
      </c>
      <c r="BK32" s="60">
        <f t="shared" si="0"/>
        <v>7.955837319784613E-2</v>
      </c>
      <c r="BL32" s="57">
        <f t="shared" si="1"/>
        <v>0.99999999999999989</v>
      </c>
    </row>
    <row r="33" spans="1:64" x14ac:dyDescent="0.2">
      <c r="A33" s="12">
        <v>2027</v>
      </c>
      <c r="B33" s="100">
        <f t="shared" ref="B33:B35" si="10">B32+(B$36-B$31)*0.2</f>
        <v>0.36</v>
      </c>
      <c r="C33" s="66">
        <f t="shared" si="9"/>
        <v>7.9999999999999988E-2</v>
      </c>
      <c r="D33" s="66">
        <f t="shared" si="9"/>
        <v>0.25</v>
      </c>
      <c r="E33" s="66">
        <f t="shared" si="9"/>
        <v>0</v>
      </c>
      <c r="F33" s="66">
        <f t="shared" si="9"/>
        <v>0</v>
      </c>
      <c r="G33" s="66">
        <f t="shared" si="9"/>
        <v>0.12</v>
      </c>
      <c r="H33" s="66">
        <f t="shared" si="9"/>
        <v>0</v>
      </c>
      <c r="I33" s="66">
        <f t="shared" si="9"/>
        <v>0.19</v>
      </c>
      <c r="J33" s="66">
        <f t="shared" si="6"/>
        <v>0</v>
      </c>
      <c r="K33" s="145">
        <f>feedin_new_car!K33</f>
        <v>6.7999999999999991E-2</v>
      </c>
      <c r="L33" s="146">
        <f>feedin_new_car!L33</f>
        <v>0.2</v>
      </c>
      <c r="M33" s="146">
        <f>feedin_new_car!M33</f>
        <v>0.25999999999999995</v>
      </c>
      <c r="N33" s="146">
        <f>feedin_new_car!N33</f>
        <v>0.27</v>
      </c>
      <c r="O33" s="146">
        <f>feedin_new_car!O33</f>
        <v>0.20199999999999996</v>
      </c>
      <c r="P33" s="145">
        <f>feedin_new_car!P33</f>
        <v>1.3688999999999984E-5</v>
      </c>
      <c r="Q33" s="146">
        <f>feedin_new_car!Q33</f>
        <v>7.899011654615383E-2</v>
      </c>
      <c r="R33" s="146">
        <f>feedin_new_car!R33</f>
        <v>0.40192284876923073</v>
      </c>
      <c r="S33" s="146">
        <f>feedin_new_car!S33</f>
        <v>0.45758690236923105</v>
      </c>
      <c r="T33" s="146">
        <f>feedin_new_car!T33</f>
        <v>6.148644331538456E-2</v>
      </c>
      <c r="U33" s="145">
        <f>feedin_new_car!U33</f>
        <v>3.5999999999999997E-2</v>
      </c>
      <c r="V33" s="146">
        <f>feedin_new_car!V33</f>
        <v>0.3</v>
      </c>
      <c r="W33" s="146">
        <f>feedin_new_car!W33</f>
        <v>0.35</v>
      </c>
      <c r="X33" s="146">
        <f>feedin_new_car!X33</f>
        <v>0.3</v>
      </c>
      <c r="Y33" s="146">
        <f>feedin_new_car!Y33</f>
        <v>1.4000000000000012E-2</v>
      </c>
      <c r="Z33" s="145">
        <f>feedin_new_car!Z33</f>
        <v>1.3688999999999984E-5</v>
      </c>
      <c r="AA33" s="146">
        <f>feedin_new_car!AA33</f>
        <v>7.899011654615383E-2</v>
      </c>
      <c r="AB33" s="146">
        <f>feedin_new_car!AB33</f>
        <v>0.40192284876923073</v>
      </c>
      <c r="AC33" s="146">
        <f>feedin_new_car!AC33</f>
        <v>0.45758690236923105</v>
      </c>
      <c r="AD33" s="146">
        <f>feedin_new_car!AD33</f>
        <v>6.148644331538456E-2</v>
      </c>
      <c r="AE33" s="145">
        <f>feedin_new_car!AE33</f>
        <v>0</v>
      </c>
      <c r="AF33" s="146">
        <f>feedin_new_car!AF33</f>
        <v>0</v>
      </c>
      <c r="AG33" s="146">
        <f>feedin_new_car!AG33</f>
        <v>0</v>
      </c>
      <c r="AH33" s="146">
        <f>feedin_new_car!AH33</f>
        <v>0</v>
      </c>
      <c r="AI33" s="146">
        <f>feedin_new_car!AI33</f>
        <v>1</v>
      </c>
      <c r="AJ33" s="145">
        <f>feedin_new_car!AJ33</f>
        <v>0.38</v>
      </c>
      <c r="AK33" s="146">
        <f>feedin_new_car!AK33</f>
        <v>0.22000000000000003</v>
      </c>
      <c r="AL33" s="146">
        <f>feedin_new_car!AL33</f>
        <v>0.35</v>
      </c>
      <c r="AM33" s="146">
        <f>feedin_new_car!AM33</f>
        <v>0.05</v>
      </c>
      <c r="AN33" s="146">
        <f>feedin_new_car!AN33</f>
        <v>0</v>
      </c>
      <c r="AO33" s="145">
        <f>feedin_new_car!AO33</f>
        <v>0.15</v>
      </c>
      <c r="AP33" s="146">
        <f>feedin_new_car!AP33</f>
        <v>0.32</v>
      </c>
      <c r="AQ33" s="146">
        <f>feedin_new_car!AQ33</f>
        <v>0.48</v>
      </c>
      <c r="AR33" s="146">
        <f>feedin_new_car!AR33</f>
        <v>0.05</v>
      </c>
      <c r="AS33" s="146">
        <f>feedin_new_car!AS33</f>
        <v>0</v>
      </c>
      <c r="AT33" s="145">
        <f>feedin_new_car!AT33</f>
        <v>0.2</v>
      </c>
      <c r="AU33" s="146">
        <f>feedin_new_car!AU33</f>
        <v>0.3</v>
      </c>
      <c r="AV33" s="146">
        <f>feedin_new_car!AV33</f>
        <v>0.4</v>
      </c>
      <c r="AW33" s="146">
        <f>feedin_new_car!AW33</f>
        <v>0.1</v>
      </c>
      <c r="AX33" s="146">
        <f>feedin_new_car!AX33</f>
        <v>0</v>
      </c>
      <c r="AY33" s="145">
        <f>feedin_new_car!AY33</f>
        <v>0</v>
      </c>
      <c r="AZ33" s="146">
        <f>feedin_new_car!AZ33</f>
        <v>0</v>
      </c>
      <c r="BA33" s="146">
        <f>feedin_new_car!BA33</f>
        <v>0</v>
      </c>
      <c r="BB33" s="146">
        <f>feedin_new_car!BB33</f>
        <v>0.5</v>
      </c>
      <c r="BC33" s="146">
        <f>feedin_new_car!BC33</f>
        <v>0.5</v>
      </c>
      <c r="BD33" s="36">
        <f t="shared" si="2"/>
        <v>1</v>
      </c>
      <c r="BE33" s="36">
        <f t="shared" si="3"/>
        <v>9</v>
      </c>
      <c r="BF33" s="40"/>
      <c r="BG33" s="60">
        <f t="shared" si="4"/>
        <v>0.11708109512000001</v>
      </c>
      <c r="BH33" s="60">
        <f t="shared" si="0"/>
        <v>0.23671920932369231</v>
      </c>
      <c r="BI33" s="60">
        <f t="shared" si="0"/>
        <v>0.33125382790153846</v>
      </c>
      <c r="BJ33" s="60">
        <f t="shared" si="0"/>
        <v>0.23380695218953851</v>
      </c>
      <c r="BK33" s="60">
        <f t="shared" si="0"/>
        <v>8.1138915465230749E-2</v>
      </c>
      <c r="BL33" s="57">
        <f t="shared" si="1"/>
        <v>1</v>
      </c>
    </row>
    <row r="34" spans="1:64" x14ac:dyDescent="0.2">
      <c r="A34" s="12">
        <v>2028</v>
      </c>
      <c r="B34" s="100">
        <f t="shared" si="10"/>
        <v>0.33999999999999997</v>
      </c>
      <c r="C34" s="66">
        <f t="shared" si="9"/>
        <v>6.9999999999999979E-2</v>
      </c>
      <c r="D34" s="66">
        <f t="shared" si="9"/>
        <v>0.25</v>
      </c>
      <c r="E34" s="66">
        <f t="shared" si="9"/>
        <v>0</v>
      </c>
      <c r="F34" s="66">
        <f t="shared" si="9"/>
        <v>0</v>
      </c>
      <c r="G34" s="66">
        <f t="shared" si="9"/>
        <v>0.13</v>
      </c>
      <c r="H34" s="66">
        <f t="shared" si="9"/>
        <v>0</v>
      </c>
      <c r="I34" s="66">
        <f t="shared" si="9"/>
        <v>0.21000000000000002</v>
      </c>
      <c r="J34" s="66">
        <f t="shared" si="6"/>
        <v>0</v>
      </c>
      <c r="K34" s="145">
        <f>feedin_new_car!K34</f>
        <v>6.1999999999999993E-2</v>
      </c>
      <c r="L34" s="146">
        <f>feedin_new_car!L34</f>
        <v>0.2</v>
      </c>
      <c r="M34" s="146">
        <f>feedin_new_car!M34</f>
        <v>0.23999999999999996</v>
      </c>
      <c r="N34" s="146">
        <f>feedin_new_car!N34</f>
        <v>0.28000000000000003</v>
      </c>
      <c r="O34" s="146">
        <f>feedin_new_car!O34</f>
        <v>0.21799999999999997</v>
      </c>
      <c r="P34" s="145">
        <f>feedin_new_car!P34</f>
        <v>9.1259999999999834E-6</v>
      </c>
      <c r="Q34" s="146">
        <f>feedin_new_car!Q34</f>
        <v>8.5993411030769212E-2</v>
      </c>
      <c r="R34" s="146">
        <f>feedin_new_car!R34</f>
        <v>0.41794856584615381</v>
      </c>
      <c r="S34" s="146">
        <f>feedin_new_car!S34</f>
        <v>0.43839126824615415</v>
      </c>
      <c r="T34" s="146">
        <f>feedin_new_car!T34</f>
        <v>5.7657628876923023E-2</v>
      </c>
      <c r="U34" s="145">
        <f>feedin_new_car!U34</f>
        <v>3.3999999999999996E-2</v>
      </c>
      <c r="V34" s="146">
        <f>feedin_new_car!V34</f>
        <v>0.3</v>
      </c>
      <c r="W34" s="146">
        <f>feedin_new_car!W34</f>
        <v>0.35</v>
      </c>
      <c r="X34" s="146">
        <f>feedin_new_car!X34</f>
        <v>0.3</v>
      </c>
      <c r="Y34" s="146">
        <f>feedin_new_car!Y34</f>
        <v>1.6000000000000014E-2</v>
      </c>
      <c r="Z34" s="145">
        <f>feedin_new_car!Z34</f>
        <v>9.1259999999999834E-6</v>
      </c>
      <c r="AA34" s="146">
        <f>feedin_new_car!AA34</f>
        <v>8.5993411030769212E-2</v>
      </c>
      <c r="AB34" s="146">
        <f>feedin_new_car!AB34</f>
        <v>0.41794856584615381</v>
      </c>
      <c r="AC34" s="146">
        <f>feedin_new_car!AC34</f>
        <v>0.43839126824615415</v>
      </c>
      <c r="AD34" s="146">
        <f>feedin_new_car!AD34</f>
        <v>5.7657628876923023E-2</v>
      </c>
      <c r="AE34" s="145">
        <f>feedin_new_car!AE34</f>
        <v>0</v>
      </c>
      <c r="AF34" s="146">
        <f>feedin_new_car!AF34</f>
        <v>0</v>
      </c>
      <c r="AG34" s="146">
        <f>feedin_new_car!AG34</f>
        <v>0</v>
      </c>
      <c r="AH34" s="146">
        <f>feedin_new_car!AH34</f>
        <v>0</v>
      </c>
      <c r="AI34" s="146">
        <f>feedin_new_car!AI34</f>
        <v>1</v>
      </c>
      <c r="AJ34" s="145">
        <f>feedin_new_car!AJ34</f>
        <v>0.37</v>
      </c>
      <c r="AK34" s="146">
        <f>feedin_new_car!AK34</f>
        <v>0.23000000000000004</v>
      </c>
      <c r="AL34" s="146">
        <f>feedin_new_car!AL34</f>
        <v>0.35</v>
      </c>
      <c r="AM34" s="146">
        <f>feedin_new_car!AM34</f>
        <v>0.05</v>
      </c>
      <c r="AN34" s="146">
        <f>feedin_new_car!AN34</f>
        <v>0</v>
      </c>
      <c r="AO34" s="145">
        <f>feedin_new_car!AO34</f>
        <v>0.15</v>
      </c>
      <c r="AP34" s="146">
        <f>feedin_new_car!AP34</f>
        <v>0.33</v>
      </c>
      <c r="AQ34" s="146">
        <f>feedin_new_car!AQ34</f>
        <v>0.47</v>
      </c>
      <c r="AR34" s="146">
        <f>feedin_new_car!AR34</f>
        <v>0.05</v>
      </c>
      <c r="AS34" s="146">
        <f>feedin_new_car!AS34</f>
        <v>0</v>
      </c>
      <c r="AT34" s="145">
        <f>feedin_new_car!AT34</f>
        <v>0.2</v>
      </c>
      <c r="AU34" s="146">
        <f>feedin_new_car!AU34</f>
        <v>0.3</v>
      </c>
      <c r="AV34" s="146">
        <f>feedin_new_car!AV34</f>
        <v>0.4</v>
      </c>
      <c r="AW34" s="146">
        <f>feedin_new_car!AW34</f>
        <v>0.1</v>
      </c>
      <c r="AX34" s="146">
        <f>feedin_new_car!AX34</f>
        <v>0</v>
      </c>
      <c r="AY34" s="145">
        <f>feedin_new_car!AY34</f>
        <v>0</v>
      </c>
      <c r="AZ34" s="146">
        <f>feedin_new_car!AZ34</f>
        <v>0</v>
      </c>
      <c r="BA34" s="146">
        <f>feedin_new_car!BA34</f>
        <v>0</v>
      </c>
      <c r="BB34" s="146">
        <f>feedin_new_car!BB34</f>
        <v>0.5</v>
      </c>
      <c r="BC34" s="146">
        <f>feedin_new_car!BC34</f>
        <v>0.5</v>
      </c>
      <c r="BD34" s="36">
        <f t="shared" si="2"/>
        <v>1</v>
      </c>
      <c r="BE34" s="36">
        <f t="shared" si="3"/>
        <v>9</v>
      </c>
      <c r="BF34" s="40"/>
      <c r="BG34" s="60">
        <f t="shared" si="4"/>
        <v>0.11968063882</v>
      </c>
      <c r="BH34" s="60">
        <f t="shared" si="0"/>
        <v>0.24191953877215386</v>
      </c>
      <c r="BI34" s="60">
        <f t="shared" si="0"/>
        <v>0.32785639960923074</v>
      </c>
      <c r="BJ34" s="60">
        <f t="shared" si="0"/>
        <v>0.2283873887772308</v>
      </c>
      <c r="BK34" s="60">
        <f t="shared" si="0"/>
        <v>8.2156034021384591E-2</v>
      </c>
      <c r="BL34" s="57">
        <f t="shared" si="1"/>
        <v>0.99999999999999989</v>
      </c>
    </row>
    <row r="35" spans="1:64" x14ac:dyDescent="0.2">
      <c r="A35" s="12">
        <v>2029</v>
      </c>
      <c r="B35" s="100">
        <f t="shared" si="10"/>
        <v>0.31999999999999995</v>
      </c>
      <c r="C35" s="66">
        <f t="shared" si="9"/>
        <v>5.9999999999999977E-2</v>
      </c>
      <c r="D35" s="66">
        <f t="shared" si="9"/>
        <v>0.25</v>
      </c>
      <c r="E35" s="66">
        <f t="shared" si="9"/>
        <v>0</v>
      </c>
      <c r="F35" s="66">
        <f t="shared" si="9"/>
        <v>0</v>
      </c>
      <c r="G35" s="66">
        <f t="shared" si="9"/>
        <v>0.14000000000000001</v>
      </c>
      <c r="H35" s="66">
        <f t="shared" si="9"/>
        <v>0</v>
      </c>
      <c r="I35" s="66">
        <f t="shared" si="9"/>
        <v>0.23000000000000004</v>
      </c>
      <c r="J35" s="66">
        <f t="shared" si="6"/>
        <v>0</v>
      </c>
      <c r="K35" s="145">
        <f>feedin_new_car!K35</f>
        <v>5.5999999999999994E-2</v>
      </c>
      <c r="L35" s="146">
        <f>feedin_new_car!L35</f>
        <v>0.2</v>
      </c>
      <c r="M35" s="146">
        <f>feedin_new_car!M35</f>
        <v>0.21999999999999997</v>
      </c>
      <c r="N35" s="146">
        <f>feedin_new_car!N35</f>
        <v>0.29000000000000004</v>
      </c>
      <c r="O35" s="146">
        <f>feedin_new_car!O35</f>
        <v>0.23399999999999999</v>
      </c>
      <c r="P35" s="145">
        <f>feedin_new_car!P35</f>
        <v>4.5629999999999832E-6</v>
      </c>
      <c r="Q35" s="146">
        <f>feedin_new_car!Q35</f>
        <v>9.2996705515384595E-2</v>
      </c>
      <c r="R35" s="146">
        <f>feedin_new_car!R35</f>
        <v>0.43397428292307688</v>
      </c>
      <c r="S35" s="146">
        <f>feedin_new_car!S35</f>
        <v>0.41919563412307725</v>
      </c>
      <c r="T35" s="146">
        <f>feedin_new_car!T35</f>
        <v>5.3828814438461485E-2</v>
      </c>
      <c r="U35" s="145">
        <f>feedin_new_car!U35</f>
        <v>3.1999999999999994E-2</v>
      </c>
      <c r="V35" s="146">
        <f>feedin_new_car!V35</f>
        <v>0.3</v>
      </c>
      <c r="W35" s="146">
        <f>feedin_new_car!W35</f>
        <v>0.35</v>
      </c>
      <c r="X35" s="146">
        <f>feedin_new_car!X35</f>
        <v>0.3</v>
      </c>
      <c r="Y35" s="146">
        <f>feedin_new_car!Y35</f>
        <v>1.8000000000000016E-2</v>
      </c>
      <c r="Z35" s="145">
        <f>feedin_new_car!Z35</f>
        <v>4.5629999999999832E-6</v>
      </c>
      <c r="AA35" s="146">
        <f>feedin_new_car!AA35</f>
        <v>9.2996705515384595E-2</v>
      </c>
      <c r="AB35" s="146">
        <f>feedin_new_car!AB35</f>
        <v>0.43397428292307688</v>
      </c>
      <c r="AC35" s="146">
        <f>feedin_new_car!AC35</f>
        <v>0.41919563412307725</v>
      </c>
      <c r="AD35" s="146">
        <f>feedin_new_car!AD35</f>
        <v>5.3828814438461485E-2</v>
      </c>
      <c r="AE35" s="145">
        <f>feedin_new_car!AE35</f>
        <v>0</v>
      </c>
      <c r="AF35" s="146">
        <f>feedin_new_car!AF35</f>
        <v>0</v>
      </c>
      <c r="AG35" s="146">
        <f>feedin_new_car!AG35</f>
        <v>0</v>
      </c>
      <c r="AH35" s="146">
        <f>feedin_new_car!AH35</f>
        <v>0</v>
      </c>
      <c r="AI35" s="146">
        <f>feedin_new_car!AI35</f>
        <v>1</v>
      </c>
      <c r="AJ35" s="145">
        <f>feedin_new_car!AJ35</f>
        <v>0.36</v>
      </c>
      <c r="AK35" s="146">
        <f>feedin_new_car!AK35</f>
        <v>0.24000000000000005</v>
      </c>
      <c r="AL35" s="146">
        <f>feedin_new_car!AL35</f>
        <v>0.35</v>
      </c>
      <c r="AM35" s="146">
        <f>feedin_new_car!AM35</f>
        <v>0.05</v>
      </c>
      <c r="AN35" s="146">
        <f>feedin_new_car!AN35</f>
        <v>0</v>
      </c>
      <c r="AO35" s="145">
        <f>feedin_new_car!AO35</f>
        <v>0.15</v>
      </c>
      <c r="AP35" s="146">
        <f>feedin_new_car!AP35</f>
        <v>0.34</v>
      </c>
      <c r="AQ35" s="146">
        <f>feedin_new_car!AQ35</f>
        <v>0.45999999999999996</v>
      </c>
      <c r="AR35" s="146">
        <f>feedin_new_car!AR35</f>
        <v>0.05</v>
      </c>
      <c r="AS35" s="146">
        <f>feedin_new_car!AS35</f>
        <v>0</v>
      </c>
      <c r="AT35" s="145">
        <f>feedin_new_car!AT35</f>
        <v>0.2</v>
      </c>
      <c r="AU35" s="146">
        <f>feedin_new_car!AU35</f>
        <v>0.3</v>
      </c>
      <c r="AV35" s="146">
        <f>feedin_new_car!AV35</f>
        <v>0.4</v>
      </c>
      <c r="AW35" s="146">
        <f>feedin_new_car!AW35</f>
        <v>0.1</v>
      </c>
      <c r="AX35" s="146">
        <f>feedin_new_car!AX35</f>
        <v>0</v>
      </c>
      <c r="AY35" s="145">
        <f>feedin_new_car!AY35</f>
        <v>0</v>
      </c>
      <c r="AZ35" s="146">
        <f>feedin_new_car!AZ35</f>
        <v>0</v>
      </c>
      <c r="BA35" s="146">
        <f>feedin_new_car!BA35</f>
        <v>0</v>
      </c>
      <c r="BB35" s="146">
        <f>feedin_new_car!BB35</f>
        <v>0.5</v>
      </c>
      <c r="BC35" s="146">
        <f>feedin_new_car!BC35</f>
        <v>0.5</v>
      </c>
      <c r="BD35" s="36">
        <f t="shared" si="2"/>
        <v>1</v>
      </c>
      <c r="BE35" s="36">
        <f t="shared" si="3"/>
        <v>9.0000000000000018</v>
      </c>
      <c r="BF35" s="40"/>
      <c r="BG35" s="60">
        <f t="shared" si="4"/>
        <v>0.12232027378000002</v>
      </c>
      <c r="BH35" s="60">
        <f t="shared" si="0"/>
        <v>0.24717980233092307</v>
      </c>
      <c r="BI35" s="60">
        <f t="shared" si="0"/>
        <v>0.32493845697538459</v>
      </c>
      <c r="BJ35" s="60">
        <f t="shared" si="0"/>
        <v>0.22295173804738466</v>
      </c>
      <c r="BK35" s="60">
        <f t="shared" si="0"/>
        <v>8.2609728866307686E-2</v>
      </c>
      <c r="BL35" s="57">
        <f t="shared" si="1"/>
        <v>1</v>
      </c>
    </row>
    <row r="36" spans="1:64" x14ac:dyDescent="0.2">
      <c r="A36" s="51">
        <v>2030</v>
      </c>
      <c r="B36" s="101">
        <v>0.3</v>
      </c>
      <c r="C36" s="65">
        <v>0.05</v>
      </c>
      <c r="D36" s="65">
        <v>0.25</v>
      </c>
      <c r="E36" s="65">
        <v>0</v>
      </c>
      <c r="F36" s="65">
        <v>0</v>
      </c>
      <c r="G36" s="65">
        <v>0.15</v>
      </c>
      <c r="H36" s="65">
        <v>0</v>
      </c>
      <c r="I36" s="65">
        <v>0.25</v>
      </c>
      <c r="J36" s="65">
        <f t="shared" si="6"/>
        <v>0</v>
      </c>
      <c r="K36" s="72">
        <f>feedin_new_car!K36</f>
        <v>0.05</v>
      </c>
      <c r="L36" s="83">
        <f>feedin_new_car!L36</f>
        <v>0.2</v>
      </c>
      <c r="M36" s="83">
        <f>feedin_new_car!M36</f>
        <v>0.2</v>
      </c>
      <c r="N36" s="83">
        <f>feedin_new_car!N36</f>
        <v>0.3</v>
      </c>
      <c r="O36" s="83">
        <f>feedin_new_car!O36</f>
        <v>0.25</v>
      </c>
      <c r="P36" s="72">
        <f>feedin_new_car!P36</f>
        <v>0</v>
      </c>
      <c r="Q36" s="83">
        <f>feedin_new_car!Q36</f>
        <v>0.1</v>
      </c>
      <c r="R36" s="83">
        <f>feedin_new_car!R36</f>
        <v>0.45</v>
      </c>
      <c r="S36" s="83">
        <f>feedin_new_car!S36</f>
        <v>0.4</v>
      </c>
      <c r="T36" s="83">
        <f>feedin_new_car!T36</f>
        <v>0.05</v>
      </c>
      <c r="U36" s="72">
        <f>feedin_new_car!U36</f>
        <v>0.03</v>
      </c>
      <c r="V36" s="83">
        <f>feedin_new_car!V36</f>
        <v>0.3</v>
      </c>
      <c r="W36" s="83">
        <f>feedin_new_car!W36</f>
        <v>0.35</v>
      </c>
      <c r="X36" s="83">
        <f>feedin_new_car!X36</f>
        <v>0.3</v>
      </c>
      <c r="Y36" s="83">
        <f>feedin_new_car!Y36</f>
        <v>2.0000000000000018E-2</v>
      </c>
      <c r="Z36" s="72">
        <f>feedin_new_car!Z36</f>
        <v>0</v>
      </c>
      <c r="AA36" s="83">
        <f>feedin_new_car!AA36</f>
        <v>0.1</v>
      </c>
      <c r="AB36" s="83">
        <f>feedin_new_car!AB36</f>
        <v>0.45</v>
      </c>
      <c r="AC36" s="83">
        <f>feedin_new_car!AC36</f>
        <v>0.4</v>
      </c>
      <c r="AD36" s="83">
        <f>feedin_new_car!AD36</f>
        <v>0.05</v>
      </c>
      <c r="AE36" s="72">
        <f>feedin_new_car!AE36</f>
        <v>0</v>
      </c>
      <c r="AF36" s="83">
        <f>feedin_new_car!AF36</f>
        <v>0</v>
      </c>
      <c r="AG36" s="83">
        <f>feedin_new_car!AG36</f>
        <v>0</v>
      </c>
      <c r="AH36" s="83">
        <f>feedin_new_car!AH36</f>
        <v>0</v>
      </c>
      <c r="AI36" s="83">
        <f>feedin_new_car!AI36</f>
        <v>1</v>
      </c>
      <c r="AJ36" s="72">
        <f>feedin_new_car!AJ36</f>
        <v>0.35</v>
      </c>
      <c r="AK36" s="83">
        <f>feedin_new_car!AK36</f>
        <v>0.25</v>
      </c>
      <c r="AL36" s="83">
        <f>feedin_new_car!AL36</f>
        <v>0.35</v>
      </c>
      <c r="AM36" s="83">
        <f>feedin_new_car!AM36</f>
        <v>0.05</v>
      </c>
      <c r="AN36" s="83">
        <f>feedin_new_car!AN36</f>
        <v>0</v>
      </c>
      <c r="AO36" s="72">
        <f>feedin_new_car!AO36</f>
        <v>0.15</v>
      </c>
      <c r="AP36" s="83">
        <f>feedin_new_car!AP36</f>
        <v>0.35</v>
      </c>
      <c r="AQ36" s="83">
        <f>feedin_new_car!AQ36</f>
        <v>0.45</v>
      </c>
      <c r="AR36" s="83">
        <f>feedin_new_car!AR36</f>
        <v>0.05</v>
      </c>
      <c r="AS36" s="83">
        <f>feedin_new_car!AS36</f>
        <v>0</v>
      </c>
      <c r="AT36" s="72">
        <f>feedin_new_car!AT36</f>
        <v>0.2</v>
      </c>
      <c r="AU36" s="83">
        <f>feedin_new_car!AU36</f>
        <v>0.3</v>
      </c>
      <c r="AV36" s="83">
        <f>feedin_new_car!AV36</f>
        <v>0.4</v>
      </c>
      <c r="AW36" s="83">
        <f>feedin_new_car!AW36</f>
        <v>0.1</v>
      </c>
      <c r="AX36" s="83">
        <f>feedin_new_car!AX36</f>
        <v>0</v>
      </c>
      <c r="AY36" s="72">
        <f>feedin_new_car!AY36</f>
        <v>0</v>
      </c>
      <c r="AZ36" s="83">
        <f>feedin_new_car!AZ36</f>
        <v>0</v>
      </c>
      <c r="BA36" s="83">
        <f>feedin_new_car!BA36</f>
        <v>0</v>
      </c>
      <c r="BB36" s="83">
        <f>feedin_new_car!BB36</f>
        <v>0.5</v>
      </c>
      <c r="BC36" s="83">
        <f>feedin_new_car!BC36</f>
        <v>0.5</v>
      </c>
      <c r="BD36" s="52">
        <f t="shared" si="2"/>
        <v>1</v>
      </c>
      <c r="BE36" s="52">
        <f t="shared" si="3"/>
        <v>9</v>
      </c>
      <c r="BF36" s="53"/>
      <c r="BG36" s="61">
        <f t="shared" si="4"/>
        <v>0.125</v>
      </c>
      <c r="BH36" s="61">
        <f t="shared" si="0"/>
        <v>0.2525</v>
      </c>
      <c r="BI36" s="61">
        <f t="shared" si="0"/>
        <v>0.32250000000000001</v>
      </c>
      <c r="BJ36" s="61">
        <f t="shared" si="0"/>
        <v>0.2175</v>
      </c>
      <c r="BK36" s="61">
        <f t="shared" si="0"/>
        <v>8.2500000000000004E-2</v>
      </c>
      <c r="BL36" s="62">
        <f t="shared" si="1"/>
        <v>1</v>
      </c>
    </row>
    <row r="37" spans="1:64" x14ac:dyDescent="0.2">
      <c r="A37" s="12">
        <v>2031</v>
      </c>
      <c r="B37" s="100">
        <f>B36+(B$41-B$36)*0.2</f>
        <v>0.28999999999999998</v>
      </c>
      <c r="C37" s="66">
        <f t="shared" ref="C37:I40" si="11">C36+(C$41-C$36)*0.2</f>
        <v>4.4999999999999998E-2</v>
      </c>
      <c r="D37" s="66">
        <f t="shared" si="11"/>
        <v>0.245</v>
      </c>
      <c r="E37" s="66">
        <f t="shared" si="11"/>
        <v>0</v>
      </c>
      <c r="F37" s="66">
        <f t="shared" si="11"/>
        <v>0</v>
      </c>
      <c r="G37" s="66">
        <f t="shared" si="11"/>
        <v>0.16</v>
      </c>
      <c r="H37" s="66">
        <f t="shared" si="11"/>
        <v>0</v>
      </c>
      <c r="I37" s="66">
        <f t="shared" si="11"/>
        <v>0.26</v>
      </c>
      <c r="J37" s="66">
        <f t="shared" si="6"/>
        <v>0</v>
      </c>
      <c r="K37" s="145">
        <f>feedin_new_car!K37</f>
        <v>0.05</v>
      </c>
      <c r="L37" s="146">
        <f>feedin_new_car!L37</f>
        <v>0.19</v>
      </c>
      <c r="M37" s="146">
        <f>feedin_new_car!M37</f>
        <v>0.19</v>
      </c>
      <c r="N37" s="146">
        <f>feedin_new_car!N37</f>
        <v>0.31</v>
      </c>
      <c r="O37" s="146">
        <f>feedin_new_car!O37</f>
        <v>0.26</v>
      </c>
      <c r="P37" s="145">
        <f>feedin_new_car!P37</f>
        <v>0</v>
      </c>
      <c r="Q37" s="146">
        <f>feedin_new_car!Q37</f>
        <v>0.1</v>
      </c>
      <c r="R37" s="146">
        <f>feedin_new_car!R37</f>
        <v>0.45</v>
      </c>
      <c r="S37" s="146">
        <f>feedin_new_car!S37</f>
        <v>0.4</v>
      </c>
      <c r="T37" s="146">
        <f>feedin_new_car!T37</f>
        <v>0.05</v>
      </c>
      <c r="U37" s="145">
        <f>feedin_new_car!U37</f>
        <v>0.03</v>
      </c>
      <c r="V37" s="146">
        <f>feedin_new_car!V37</f>
        <v>0.3</v>
      </c>
      <c r="W37" s="146">
        <f>feedin_new_car!W37</f>
        <v>0.35</v>
      </c>
      <c r="X37" s="146">
        <f>feedin_new_car!X37</f>
        <v>0.3</v>
      </c>
      <c r="Y37" s="146">
        <f>feedin_new_car!Y37</f>
        <v>2.0000000000000018E-2</v>
      </c>
      <c r="Z37" s="145">
        <f>feedin_new_car!Z37</f>
        <v>0</v>
      </c>
      <c r="AA37" s="146">
        <f>feedin_new_car!AA37</f>
        <v>0.1</v>
      </c>
      <c r="AB37" s="146">
        <f>feedin_new_car!AB37</f>
        <v>0.45</v>
      </c>
      <c r="AC37" s="146">
        <f>feedin_new_car!AC37</f>
        <v>0.4</v>
      </c>
      <c r="AD37" s="146">
        <f>feedin_new_car!AD37</f>
        <v>0.05</v>
      </c>
      <c r="AE37" s="145">
        <f>feedin_new_car!AE37</f>
        <v>0</v>
      </c>
      <c r="AF37" s="146">
        <f>feedin_new_car!AF37</f>
        <v>0</v>
      </c>
      <c r="AG37" s="146">
        <f>feedin_new_car!AG37</f>
        <v>0</v>
      </c>
      <c r="AH37" s="146">
        <f>feedin_new_car!AH37</f>
        <v>0</v>
      </c>
      <c r="AI37" s="146">
        <f>feedin_new_car!AI37</f>
        <v>1</v>
      </c>
      <c r="AJ37" s="145">
        <f>feedin_new_car!AJ37</f>
        <v>0.33999999999999997</v>
      </c>
      <c r="AK37" s="146">
        <f>feedin_new_car!AK37</f>
        <v>0.26</v>
      </c>
      <c r="AL37" s="146">
        <f>feedin_new_car!AL37</f>
        <v>0.35</v>
      </c>
      <c r="AM37" s="146">
        <f>feedin_new_car!AM37</f>
        <v>0.05</v>
      </c>
      <c r="AN37" s="146">
        <f>feedin_new_car!AN37</f>
        <v>0</v>
      </c>
      <c r="AO37" s="145">
        <f>feedin_new_car!AO37</f>
        <v>0.15</v>
      </c>
      <c r="AP37" s="146">
        <f>feedin_new_car!AP37</f>
        <v>0.35</v>
      </c>
      <c r="AQ37" s="146">
        <f>feedin_new_car!AQ37</f>
        <v>0.45</v>
      </c>
      <c r="AR37" s="146">
        <f>feedin_new_car!AR37</f>
        <v>0.05</v>
      </c>
      <c r="AS37" s="146">
        <f>feedin_new_car!AS37</f>
        <v>0</v>
      </c>
      <c r="AT37" s="145">
        <f>feedin_new_car!AT37</f>
        <v>0.2</v>
      </c>
      <c r="AU37" s="146">
        <f>feedin_new_car!AU37</f>
        <v>0.3</v>
      </c>
      <c r="AV37" s="146">
        <f>feedin_new_car!AV37</f>
        <v>0.4</v>
      </c>
      <c r="AW37" s="146">
        <f>feedin_new_car!AW37</f>
        <v>0.1</v>
      </c>
      <c r="AX37" s="146">
        <f>feedin_new_car!AX37</f>
        <v>0</v>
      </c>
      <c r="AY37" s="145">
        <f>feedin_new_car!AY37</f>
        <v>0</v>
      </c>
      <c r="AZ37" s="146">
        <f>feedin_new_car!AZ37</f>
        <v>0</v>
      </c>
      <c r="BA37" s="146">
        <f>feedin_new_car!BA37</f>
        <v>0</v>
      </c>
      <c r="BB37" s="146">
        <f>feedin_new_car!BB37</f>
        <v>0.5</v>
      </c>
      <c r="BC37" s="146">
        <f>feedin_new_car!BC37</f>
        <v>0.5</v>
      </c>
      <c r="BD37" s="36">
        <f t="shared" si="2"/>
        <v>1</v>
      </c>
      <c r="BE37" s="36">
        <f t="shared" si="3"/>
        <v>9</v>
      </c>
      <c r="BF37" s="40"/>
      <c r="BG37" s="60">
        <f t="shared" si="4"/>
        <v>0.12825</v>
      </c>
      <c r="BH37" s="60">
        <f t="shared" si="0"/>
        <v>0.25269999999999998</v>
      </c>
      <c r="BI37" s="60">
        <f t="shared" si="0"/>
        <v>0.3211</v>
      </c>
      <c r="BJ37" s="60">
        <f t="shared" si="0"/>
        <v>0.21540000000000001</v>
      </c>
      <c r="BK37" s="60">
        <f t="shared" si="0"/>
        <v>8.2549999999999998E-2</v>
      </c>
      <c r="BL37" s="57">
        <f t="shared" si="1"/>
        <v>1</v>
      </c>
    </row>
    <row r="38" spans="1:64" x14ac:dyDescent="0.2">
      <c r="A38" s="12">
        <v>2032</v>
      </c>
      <c r="B38" s="100">
        <f t="shared" ref="B38:B40" si="12">B37+(B$41-B$36)*0.2</f>
        <v>0.27999999999999997</v>
      </c>
      <c r="C38" s="66">
        <f t="shared" si="11"/>
        <v>3.9999999999999994E-2</v>
      </c>
      <c r="D38" s="66">
        <f t="shared" si="11"/>
        <v>0.24</v>
      </c>
      <c r="E38" s="66">
        <f t="shared" si="11"/>
        <v>0</v>
      </c>
      <c r="F38" s="66">
        <f t="shared" si="11"/>
        <v>0</v>
      </c>
      <c r="G38" s="66">
        <f t="shared" si="11"/>
        <v>0.17</v>
      </c>
      <c r="H38" s="66">
        <f t="shared" si="11"/>
        <v>0</v>
      </c>
      <c r="I38" s="66">
        <f t="shared" si="11"/>
        <v>0.27</v>
      </c>
      <c r="J38" s="66">
        <f t="shared" si="6"/>
        <v>0</v>
      </c>
      <c r="K38" s="145">
        <f>feedin_new_car!K38</f>
        <v>0.05</v>
      </c>
      <c r="L38" s="146">
        <f>feedin_new_car!L38</f>
        <v>0.18</v>
      </c>
      <c r="M38" s="146">
        <f>feedin_new_car!M38</f>
        <v>0.18</v>
      </c>
      <c r="N38" s="146">
        <f>feedin_new_car!N38</f>
        <v>0.32</v>
      </c>
      <c r="O38" s="146">
        <f>feedin_new_car!O38</f>
        <v>0.27</v>
      </c>
      <c r="P38" s="145">
        <f>feedin_new_car!P38</f>
        <v>0</v>
      </c>
      <c r="Q38" s="146">
        <f>feedin_new_car!Q38</f>
        <v>0.1</v>
      </c>
      <c r="R38" s="146">
        <f>feedin_new_car!R38</f>
        <v>0.45</v>
      </c>
      <c r="S38" s="146">
        <f>feedin_new_car!S38</f>
        <v>0.4</v>
      </c>
      <c r="T38" s="146">
        <f>feedin_new_car!T38</f>
        <v>0.05</v>
      </c>
      <c r="U38" s="145">
        <f>feedin_new_car!U38</f>
        <v>0.03</v>
      </c>
      <c r="V38" s="146">
        <f>feedin_new_car!V38</f>
        <v>0.3</v>
      </c>
      <c r="W38" s="146">
        <f>feedin_new_car!W38</f>
        <v>0.35</v>
      </c>
      <c r="X38" s="146">
        <f>feedin_new_car!X38</f>
        <v>0.3</v>
      </c>
      <c r="Y38" s="146">
        <f>feedin_new_car!Y38</f>
        <v>2.0000000000000018E-2</v>
      </c>
      <c r="Z38" s="145">
        <f>feedin_new_car!Z38</f>
        <v>0</v>
      </c>
      <c r="AA38" s="146">
        <f>feedin_new_car!AA38</f>
        <v>0.1</v>
      </c>
      <c r="AB38" s="146">
        <f>feedin_new_car!AB38</f>
        <v>0.45</v>
      </c>
      <c r="AC38" s="146">
        <f>feedin_new_car!AC38</f>
        <v>0.4</v>
      </c>
      <c r="AD38" s="146">
        <f>feedin_new_car!AD38</f>
        <v>0.05</v>
      </c>
      <c r="AE38" s="145">
        <f>feedin_new_car!AE38</f>
        <v>0</v>
      </c>
      <c r="AF38" s="146">
        <f>feedin_new_car!AF38</f>
        <v>0</v>
      </c>
      <c r="AG38" s="146">
        <f>feedin_new_car!AG38</f>
        <v>0</v>
      </c>
      <c r="AH38" s="146">
        <f>feedin_new_car!AH38</f>
        <v>0</v>
      </c>
      <c r="AI38" s="146">
        <f>feedin_new_car!AI38</f>
        <v>1</v>
      </c>
      <c r="AJ38" s="145">
        <f>feedin_new_car!AJ38</f>
        <v>0.32999999999999996</v>
      </c>
      <c r="AK38" s="146">
        <f>feedin_new_car!AK38</f>
        <v>0.27</v>
      </c>
      <c r="AL38" s="146">
        <f>feedin_new_car!AL38</f>
        <v>0.35</v>
      </c>
      <c r="AM38" s="146">
        <f>feedin_new_car!AM38</f>
        <v>0.05</v>
      </c>
      <c r="AN38" s="146">
        <f>feedin_new_car!AN38</f>
        <v>0</v>
      </c>
      <c r="AO38" s="145">
        <f>feedin_new_car!AO38</f>
        <v>0.15</v>
      </c>
      <c r="AP38" s="146">
        <f>feedin_new_car!AP38</f>
        <v>0.35</v>
      </c>
      <c r="AQ38" s="146">
        <f>feedin_new_car!AQ38</f>
        <v>0.45</v>
      </c>
      <c r="AR38" s="146">
        <f>feedin_new_car!AR38</f>
        <v>0.05</v>
      </c>
      <c r="AS38" s="146">
        <f>feedin_new_car!AS38</f>
        <v>0</v>
      </c>
      <c r="AT38" s="145">
        <f>feedin_new_car!AT38</f>
        <v>0.2</v>
      </c>
      <c r="AU38" s="146">
        <f>feedin_new_car!AU38</f>
        <v>0.3</v>
      </c>
      <c r="AV38" s="146">
        <f>feedin_new_car!AV38</f>
        <v>0.4</v>
      </c>
      <c r="AW38" s="146">
        <f>feedin_new_car!AW38</f>
        <v>0.1</v>
      </c>
      <c r="AX38" s="146">
        <f>feedin_new_car!AX38</f>
        <v>0</v>
      </c>
      <c r="AY38" s="145">
        <f>feedin_new_car!AY38</f>
        <v>0</v>
      </c>
      <c r="AZ38" s="146">
        <f>feedin_new_car!AZ38</f>
        <v>0</v>
      </c>
      <c r="BA38" s="146">
        <f>feedin_new_car!BA38</f>
        <v>0</v>
      </c>
      <c r="BB38" s="146">
        <f>feedin_new_car!BB38</f>
        <v>0.5</v>
      </c>
      <c r="BC38" s="146">
        <f>feedin_new_car!BC38</f>
        <v>0.5</v>
      </c>
      <c r="BD38" s="36">
        <f t="shared" si="2"/>
        <v>1</v>
      </c>
      <c r="BE38" s="36">
        <f t="shared" si="3"/>
        <v>9</v>
      </c>
      <c r="BF38" s="40"/>
      <c r="BG38" s="60">
        <f t="shared" si="4"/>
        <v>0.1313</v>
      </c>
      <c r="BH38" s="60">
        <f t="shared" si="0"/>
        <v>0.25329999999999997</v>
      </c>
      <c r="BI38" s="60">
        <f t="shared" si="0"/>
        <v>0.31989999999999996</v>
      </c>
      <c r="BJ38" s="60">
        <f t="shared" si="0"/>
        <v>0.21309999999999998</v>
      </c>
      <c r="BK38" s="60">
        <f t="shared" si="0"/>
        <v>8.2400000000000001E-2</v>
      </c>
      <c r="BL38" s="57">
        <f t="shared" si="1"/>
        <v>0.99999999999999989</v>
      </c>
    </row>
    <row r="39" spans="1:64" x14ac:dyDescent="0.2">
      <c r="A39" s="12">
        <v>2033</v>
      </c>
      <c r="B39" s="100">
        <f t="shared" si="12"/>
        <v>0.26999999999999996</v>
      </c>
      <c r="C39" s="66">
        <f t="shared" si="11"/>
        <v>3.4999999999999989E-2</v>
      </c>
      <c r="D39" s="66">
        <f t="shared" si="11"/>
        <v>0.23499999999999999</v>
      </c>
      <c r="E39" s="66">
        <f t="shared" si="11"/>
        <v>0</v>
      </c>
      <c r="F39" s="66">
        <f t="shared" si="11"/>
        <v>0</v>
      </c>
      <c r="G39" s="66">
        <f t="shared" si="11"/>
        <v>0.18000000000000002</v>
      </c>
      <c r="H39" s="66">
        <f t="shared" si="11"/>
        <v>0</v>
      </c>
      <c r="I39" s="66">
        <f t="shared" si="11"/>
        <v>0.28000000000000003</v>
      </c>
      <c r="J39" s="66">
        <f t="shared" si="6"/>
        <v>0</v>
      </c>
      <c r="K39" s="145">
        <f>feedin_new_car!K39</f>
        <v>0.05</v>
      </c>
      <c r="L39" s="146">
        <f>feedin_new_car!L39</f>
        <v>0.16999999999999998</v>
      </c>
      <c r="M39" s="146">
        <f>feedin_new_car!M39</f>
        <v>0.16999999999999998</v>
      </c>
      <c r="N39" s="146">
        <f>feedin_new_car!N39</f>
        <v>0.33</v>
      </c>
      <c r="O39" s="146">
        <f>feedin_new_car!O39</f>
        <v>0.28000000000000003</v>
      </c>
      <c r="P39" s="145">
        <f>feedin_new_car!P39</f>
        <v>0</v>
      </c>
      <c r="Q39" s="146">
        <f>feedin_new_car!Q39</f>
        <v>0.1</v>
      </c>
      <c r="R39" s="146">
        <f>feedin_new_car!R39</f>
        <v>0.45</v>
      </c>
      <c r="S39" s="146">
        <f>feedin_new_car!S39</f>
        <v>0.4</v>
      </c>
      <c r="T39" s="146">
        <f>feedin_new_car!T39</f>
        <v>0.05</v>
      </c>
      <c r="U39" s="145">
        <f>feedin_new_car!U39</f>
        <v>0.03</v>
      </c>
      <c r="V39" s="146">
        <f>feedin_new_car!V39</f>
        <v>0.3</v>
      </c>
      <c r="W39" s="146">
        <f>feedin_new_car!W39</f>
        <v>0.35</v>
      </c>
      <c r="X39" s="146">
        <f>feedin_new_car!X39</f>
        <v>0.3</v>
      </c>
      <c r="Y39" s="146">
        <f>feedin_new_car!Y39</f>
        <v>2.0000000000000018E-2</v>
      </c>
      <c r="Z39" s="145">
        <f>feedin_new_car!Z39</f>
        <v>0</v>
      </c>
      <c r="AA39" s="146">
        <f>feedin_new_car!AA39</f>
        <v>0.1</v>
      </c>
      <c r="AB39" s="146">
        <f>feedin_new_car!AB39</f>
        <v>0.45</v>
      </c>
      <c r="AC39" s="146">
        <f>feedin_new_car!AC39</f>
        <v>0.4</v>
      </c>
      <c r="AD39" s="146">
        <f>feedin_new_car!AD39</f>
        <v>0.05</v>
      </c>
      <c r="AE39" s="145">
        <f>feedin_new_car!AE39</f>
        <v>0</v>
      </c>
      <c r="AF39" s="146">
        <f>feedin_new_car!AF39</f>
        <v>0</v>
      </c>
      <c r="AG39" s="146">
        <f>feedin_new_car!AG39</f>
        <v>0</v>
      </c>
      <c r="AH39" s="146">
        <f>feedin_new_car!AH39</f>
        <v>0</v>
      </c>
      <c r="AI39" s="146">
        <f>feedin_new_car!AI39</f>
        <v>1</v>
      </c>
      <c r="AJ39" s="145">
        <f>feedin_new_car!AJ39</f>
        <v>0.31999999999999995</v>
      </c>
      <c r="AK39" s="146">
        <f>feedin_new_car!AK39</f>
        <v>0.28000000000000003</v>
      </c>
      <c r="AL39" s="146">
        <f>feedin_new_car!AL39</f>
        <v>0.35</v>
      </c>
      <c r="AM39" s="146">
        <f>feedin_new_car!AM39</f>
        <v>0.05</v>
      </c>
      <c r="AN39" s="146">
        <f>feedin_new_car!AN39</f>
        <v>0</v>
      </c>
      <c r="AO39" s="145">
        <f>feedin_new_car!AO39</f>
        <v>0.15</v>
      </c>
      <c r="AP39" s="146">
        <f>feedin_new_car!AP39</f>
        <v>0.35</v>
      </c>
      <c r="AQ39" s="146">
        <f>feedin_new_car!AQ39</f>
        <v>0.45</v>
      </c>
      <c r="AR39" s="146">
        <f>feedin_new_car!AR39</f>
        <v>0.05</v>
      </c>
      <c r="AS39" s="146">
        <f>feedin_new_car!AS39</f>
        <v>0</v>
      </c>
      <c r="AT39" s="145">
        <f>feedin_new_car!AT39</f>
        <v>0.2</v>
      </c>
      <c r="AU39" s="146">
        <f>feedin_new_car!AU39</f>
        <v>0.3</v>
      </c>
      <c r="AV39" s="146">
        <f>feedin_new_car!AV39</f>
        <v>0.4</v>
      </c>
      <c r="AW39" s="146">
        <f>feedin_new_car!AW39</f>
        <v>0.1</v>
      </c>
      <c r="AX39" s="146">
        <f>feedin_new_car!AX39</f>
        <v>0</v>
      </c>
      <c r="AY39" s="145">
        <f>feedin_new_car!AY39</f>
        <v>0</v>
      </c>
      <c r="AZ39" s="146">
        <f>feedin_new_car!AZ39</f>
        <v>0</v>
      </c>
      <c r="BA39" s="146">
        <f>feedin_new_car!BA39</f>
        <v>0</v>
      </c>
      <c r="BB39" s="146">
        <f>feedin_new_car!BB39</f>
        <v>0.5</v>
      </c>
      <c r="BC39" s="146">
        <f>feedin_new_car!BC39</f>
        <v>0.5</v>
      </c>
      <c r="BD39" s="36">
        <f t="shared" si="2"/>
        <v>1</v>
      </c>
      <c r="BE39" s="36">
        <f t="shared" si="3"/>
        <v>9</v>
      </c>
      <c r="BF39" s="40"/>
      <c r="BG39" s="60">
        <f t="shared" si="4"/>
        <v>0.13414999999999999</v>
      </c>
      <c r="BH39" s="60">
        <f t="shared" si="0"/>
        <v>0.25429999999999997</v>
      </c>
      <c r="BI39" s="60">
        <f t="shared" si="0"/>
        <v>0.31889999999999996</v>
      </c>
      <c r="BJ39" s="60">
        <f t="shared" si="0"/>
        <v>0.21059999999999998</v>
      </c>
      <c r="BK39" s="60">
        <f t="shared" si="0"/>
        <v>8.2050000000000012E-2</v>
      </c>
      <c r="BL39" s="57">
        <f t="shared" si="1"/>
        <v>1</v>
      </c>
    </row>
    <row r="40" spans="1:64" x14ac:dyDescent="0.2">
      <c r="A40" s="12">
        <v>2034</v>
      </c>
      <c r="B40" s="100">
        <f t="shared" si="12"/>
        <v>0.25999999999999995</v>
      </c>
      <c r="C40" s="66">
        <f t="shared" si="11"/>
        <v>2.9999999999999988E-2</v>
      </c>
      <c r="D40" s="66">
        <f t="shared" si="11"/>
        <v>0.22999999999999998</v>
      </c>
      <c r="E40" s="66">
        <f t="shared" si="11"/>
        <v>0</v>
      </c>
      <c r="F40" s="66">
        <f t="shared" si="11"/>
        <v>0</v>
      </c>
      <c r="G40" s="66">
        <f t="shared" si="11"/>
        <v>0.19000000000000003</v>
      </c>
      <c r="H40" s="66">
        <f t="shared" si="11"/>
        <v>0</v>
      </c>
      <c r="I40" s="66">
        <f t="shared" si="11"/>
        <v>0.29000000000000004</v>
      </c>
      <c r="J40" s="66">
        <f t="shared" si="6"/>
        <v>0</v>
      </c>
      <c r="K40" s="145">
        <f>feedin_new_car!K40</f>
        <v>0.05</v>
      </c>
      <c r="L40" s="146">
        <f>feedin_new_car!L40</f>
        <v>0.15999999999999998</v>
      </c>
      <c r="M40" s="146">
        <f>feedin_new_car!M40</f>
        <v>0.15999999999999998</v>
      </c>
      <c r="N40" s="146">
        <f>feedin_new_car!N40</f>
        <v>0.34</v>
      </c>
      <c r="O40" s="146">
        <f>feedin_new_car!O40</f>
        <v>0.29000000000000004</v>
      </c>
      <c r="P40" s="145">
        <f>feedin_new_car!P40</f>
        <v>0</v>
      </c>
      <c r="Q40" s="146">
        <f>feedin_new_car!Q40</f>
        <v>0.1</v>
      </c>
      <c r="R40" s="146">
        <f>feedin_new_car!R40</f>
        <v>0.45</v>
      </c>
      <c r="S40" s="146">
        <f>feedin_new_car!S40</f>
        <v>0.4</v>
      </c>
      <c r="T40" s="146">
        <f>feedin_new_car!T40</f>
        <v>0.05</v>
      </c>
      <c r="U40" s="145">
        <f>feedin_new_car!U40</f>
        <v>0.03</v>
      </c>
      <c r="V40" s="146">
        <f>feedin_new_car!V40</f>
        <v>0.3</v>
      </c>
      <c r="W40" s="146">
        <f>feedin_new_car!W40</f>
        <v>0.35</v>
      </c>
      <c r="X40" s="146">
        <f>feedin_new_car!X40</f>
        <v>0.3</v>
      </c>
      <c r="Y40" s="146">
        <f>feedin_new_car!Y40</f>
        <v>2.0000000000000018E-2</v>
      </c>
      <c r="Z40" s="145">
        <f>feedin_new_car!Z40</f>
        <v>0</v>
      </c>
      <c r="AA40" s="146">
        <f>feedin_new_car!AA40</f>
        <v>0.1</v>
      </c>
      <c r="AB40" s="146">
        <f>feedin_new_car!AB40</f>
        <v>0.45</v>
      </c>
      <c r="AC40" s="146">
        <f>feedin_new_car!AC40</f>
        <v>0.4</v>
      </c>
      <c r="AD40" s="146">
        <f>feedin_new_car!AD40</f>
        <v>0.05</v>
      </c>
      <c r="AE40" s="145">
        <f>feedin_new_car!AE40</f>
        <v>0</v>
      </c>
      <c r="AF40" s="146">
        <f>feedin_new_car!AF40</f>
        <v>0</v>
      </c>
      <c r="AG40" s="146">
        <f>feedin_new_car!AG40</f>
        <v>0</v>
      </c>
      <c r="AH40" s="146">
        <f>feedin_new_car!AH40</f>
        <v>0</v>
      </c>
      <c r="AI40" s="146">
        <f>feedin_new_car!AI40</f>
        <v>1</v>
      </c>
      <c r="AJ40" s="145">
        <f>feedin_new_car!AJ40</f>
        <v>0.30999999999999994</v>
      </c>
      <c r="AK40" s="146">
        <f>feedin_new_car!AK40</f>
        <v>0.29000000000000004</v>
      </c>
      <c r="AL40" s="146">
        <f>feedin_new_car!AL40</f>
        <v>0.35</v>
      </c>
      <c r="AM40" s="146">
        <f>feedin_new_car!AM40</f>
        <v>0.05</v>
      </c>
      <c r="AN40" s="146">
        <f>feedin_new_car!AN40</f>
        <v>0</v>
      </c>
      <c r="AO40" s="145">
        <f>feedin_new_car!AO40</f>
        <v>0.15</v>
      </c>
      <c r="AP40" s="146">
        <f>feedin_new_car!AP40</f>
        <v>0.35</v>
      </c>
      <c r="AQ40" s="146">
        <f>feedin_new_car!AQ40</f>
        <v>0.45</v>
      </c>
      <c r="AR40" s="146">
        <f>feedin_new_car!AR40</f>
        <v>0.05</v>
      </c>
      <c r="AS40" s="146">
        <f>feedin_new_car!AS40</f>
        <v>0</v>
      </c>
      <c r="AT40" s="145">
        <f>feedin_new_car!AT40</f>
        <v>0.2</v>
      </c>
      <c r="AU40" s="146">
        <f>feedin_new_car!AU40</f>
        <v>0.3</v>
      </c>
      <c r="AV40" s="146">
        <f>feedin_new_car!AV40</f>
        <v>0.4</v>
      </c>
      <c r="AW40" s="146">
        <f>feedin_new_car!AW40</f>
        <v>0.1</v>
      </c>
      <c r="AX40" s="146">
        <f>feedin_new_car!AX40</f>
        <v>0</v>
      </c>
      <c r="AY40" s="145">
        <f>feedin_new_car!AY40</f>
        <v>0</v>
      </c>
      <c r="AZ40" s="146">
        <f>feedin_new_car!AZ40</f>
        <v>0</v>
      </c>
      <c r="BA40" s="146">
        <f>feedin_new_car!BA40</f>
        <v>0</v>
      </c>
      <c r="BB40" s="146">
        <f>feedin_new_car!BB40</f>
        <v>0.5</v>
      </c>
      <c r="BC40" s="146">
        <f>feedin_new_car!BC40</f>
        <v>0.5</v>
      </c>
      <c r="BD40" s="36">
        <f t="shared" si="2"/>
        <v>1</v>
      </c>
      <c r="BE40" s="36">
        <f t="shared" si="3"/>
        <v>9</v>
      </c>
      <c r="BF40" s="40"/>
      <c r="BG40" s="60">
        <f t="shared" si="4"/>
        <v>0.1368</v>
      </c>
      <c r="BH40" s="60">
        <f t="shared" si="0"/>
        <v>0.25569999999999998</v>
      </c>
      <c r="BI40" s="60">
        <f t="shared" si="0"/>
        <v>0.31809999999999999</v>
      </c>
      <c r="BJ40" s="60">
        <f t="shared" si="0"/>
        <v>0.2079</v>
      </c>
      <c r="BK40" s="60">
        <f t="shared" si="0"/>
        <v>8.1500000000000003E-2</v>
      </c>
      <c r="BL40" s="57">
        <f t="shared" si="1"/>
        <v>0.99999999999999989</v>
      </c>
    </row>
    <row r="41" spans="1:64" x14ac:dyDescent="0.2">
      <c r="A41" s="51">
        <v>2035</v>
      </c>
      <c r="B41" s="101">
        <v>0.25</v>
      </c>
      <c r="C41" s="65">
        <v>2.5000000000000001E-2</v>
      </c>
      <c r="D41" s="65">
        <v>0.22500000000000001</v>
      </c>
      <c r="E41" s="65">
        <v>0</v>
      </c>
      <c r="F41" s="65">
        <v>0</v>
      </c>
      <c r="G41" s="65">
        <v>0.2</v>
      </c>
      <c r="H41" s="65">
        <v>0</v>
      </c>
      <c r="I41" s="65">
        <v>0.3</v>
      </c>
      <c r="J41" s="65">
        <f t="shared" si="6"/>
        <v>0</v>
      </c>
      <c r="K41" s="72">
        <f>feedin_new_car!K41</f>
        <v>0.05</v>
      </c>
      <c r="L41" s="83">
        <f>feedin_new_car!L41</f>
        <v>0.15</v>
      </c>
      <c r="M41" s="83">
        <f>feedin_new_car!M41</f>
        <v>0.15</v>
      </c>
      <c r="N41" s="83">
        <f>feedin_new_car!N41</f>
        <v>0.35</v>
      </c>
      <c r="O41" s="83">
        <f>feedin_new_car!O41</f>
        <v>0.30000000000000004</v>
      </c>
      <c r="P41" s="72">
        <f>feedin_new_car!P41</f>
        <v>0</v>
      </c>
      <c r="Q41" s="83">
        <f>feedin_new_car!Q41</f>
        <v>0.1</v>
      </c>
      <c r="R41" s="83">
        <f>feedin_new_car!R41</f>
        <v>0.45</v>
      </c>
      <c r="S41" s="83">
        <f>feedin_new_car!S41</f>
        <v>0.4</v>
      </c>
      <c r="T41" s="83">
        <f>feedin_new_car!T41</f>
        <v>0.05</v>
      </c>
      <c r="U41" s="72">
        <f>feedin_new_car!U41</f>
        <v>0.03</v>
      </c>
      <c r="V41" s="83">
        <f>feedin_new_car!V41</f>
        <v>0.3</v>
      </c>
      <c r="W41" s="83">
        <f>feedin_new_car!W41</f>
        <v>0.35</v>
      </c>
      <c r="X41" s="83">
        <f>feedin_new_car!X41</f>
        <v>0.3</v>
      </c>
      <c r="Y41" s="83">
        <f>feedin_new_car!Y41</f>
        <v>2.0000000000000018E-2</v>
      </c>
      <c r="Z41" s="72">
        <f>feedin_new_car!Z41</f>
        <v>0</v>
      </c>
      <c r="AA41" s="83">
        <f>feedin_new_car!AA41</f>
        <v>0.1</v>
      </c>
      <c r="AB41" s="83">
        <f>feedin_new_car!AB41</f>
        <v>0.45</v>
      </c>
      <c r="AC41" s="83">
        <f>feedin_new_car!AC41</f>
        <v>0.4</v>
      </c>
      <c r="AD41" s="83">
        <f>feedin_new_car!AD41</f>
        <v>0.05</v>
      </c>
      <c r="AE41" s="72">
        <f>feedin_new_car!AE41</f>
        <v>0</v>
      </c>
      <c r="AF41" s="83">
        <f>feedin_new_car!AF41</f>
        <v>0</v>
      </c>
      <c r="AG41" s="83">
        <f>feedin_new_car!AG41</f>
        <v>0</v>
      </c>
      <c r="AH41" s="83">
        <f>feedin_new_car!AH41</f>
        <v>0</v>
      </c>
      <c r="AI41" s="83">
        <f>feedin_new_car!AI41</f>
        <v>1</v>
      </c>
      <c r="AJ41" s="72">
        <f>feedin_new_car!AJ41</f>
        <v>0.3</v>
      </c>
      <c r="AK41" s="83">
        <f>feedin_new_car!AK41</f>
        <v>0.3</v>
      </c>
      <c r="AL41" s="83">
        <f>feedin_new_car!AL41</f>
        <v>0.35</v>
      </c>
      <c r="AM41" s="83">
        <f>feedin_new_car!AM41</f>
        <v>0.05</v>
      </c>
      <c r="AN41" s="83">
        <f>feedin_new_car!AN41</f>
        <v>0</v>
      </c>
      <c r="AO41" s="72">
        <f>feedin_new_car!AO41</f>
        <v>0.15</v>
      </c>
      <c r="AP41" s="83">
        <f>feedin_new_car!AP41</f>
        <v>0.35</v>
      </c>
      <c r="AQ41" s="83">
        <f>feedin_new_car!AQ41</f>
        <v>0.45</v>
      </c>
      <c r="AR41" s="83">
        <f>feedin_new_car!AR41</f>
        <v>0.05</v>
      </c>
      <c r="AS41" s="83">
        <f>feedin_new_car!AS41</f>
        <v>0</v>
      </c>
      <c r="AT41" s="72">
        <f>feedin_new_car!AT41</f>
        <v>0.2</v>
      </c>
      <c r="AU41" s="83">
        <f>feedin_new_car!AU41</f>
        <v>0.3</v>
      </c>
      <c r="AV41" s="83">
        <f>feedin_new_car!AV41</f>
        <v>0.4</v>
      </c>
      <c r="AW41" s="83">
        <f>feedin_new_car!AW41</f>
        <v>0.1</v>
      </c>
      <c r="AX41" s="83">
        <f>feedin_new_car!AX41</f>
        <v>0</v>
      </c>
      <c r="AY41" s="72">
        <f>feedin_new_car!AY41</f>
        <v>0</v>
      </c>
      <c r="AZ41" s="83">
        <f>feedin_new_car!AZ41</f>
        <v>0</v>
      </c>
      <c r="BA41" s="83">
        <f>feedin_new_car!BA41</f>
        <v>0</v>
      </c>
      <c r="BB41" s="83">
        <f>feedin_new_car!BB41</f>
        <v>0.5</v>
      </c>
      <c r="BC41" s="83">
        <f>feedin_new_car!BC41</f>
        <v>0.5</v>
      </c>
      <c r="BD41" s="52">
        <f t="shared" si="2"/>
        <v>1</v>
      </c>
      <c r="BE41" s="52">
        <f t="shared" si="3"/>
        <v>9</v>
      </c>
      <c r="BF41" s="53"/>
      <c r="BG41" s="61">
        <f t="shared" si="4"/>
        <v>0.13924999999999998</v>
      </c>
      <c r="BH41" s="61">
        <f t="shared" si="0"/>
        <v>0.25750000000000001</v>
      </c>
      <c r="BI41" s="61">
        <f t="shared" si="0"/>
        <v>0.3175</v>
      </c>
      <c r="BJ41" s="61">
        <f t="shared" si="0"/>
        <v>0.20500000000000002</v>
      </c>
      <c r="BK41" s="61">
        <f t="shared" si="0"/>
        <v>8.0750000000000016E-2</v>
      </c>
      <c r="BL41" s="62">
        <f t="shared" si="1"/>
        <v>1.0000000000000002</v>
      </c>
    </row>
    <row r="42" spans="1:64" x14ac:dyDescent="0.2">
      <c r="A42" s="12">
        <v>2036</v>
      </c>
      <c r="B42" s="100">
        <f>B41+(B$46-B$41)*0.2</f>
        <v>0.24</v>
      </c>
      <c r="C42" s="66">
        <f t="shared" ref="C42:I45" si="13">C41+(C$46-C$41)*0.2</f>
        <v>2.4E-2</v>
      </c>
      <c r="D42" s="66">
        <f t="shared" si="13"/>
        <v>0.216</v>
      </c>
      <c r="E42" s="66">
        <f t="shared" si="13"/>
        <v>0</v>
      </c>
      <c r="F42" s="66">
        <f t="shared" si="13"/>
        <v>0</v>
      </c>
      <c r="G42" s="66">
        <f t="shared" si="13"/>
        <v>0.19</v>
      </c>
      <c r="H42" s="66">
        <f t="shared" si="13"/>
        <v>0</v>
      </c>
      <c r="I42" s="66">
        <f t="shared" si="13"/>
        <v>0.33</v>
      </c>
      <c r="J42" s="66">
        <f t="shared" si="6"/>
        <v>0</v>
      </c>
      <c r="K42" s="145">
        <f>feedin_new_car!K42</f>
        <v>0.05</v>
      </c>
      <c r="L42" s="146">
        <f>feedin_new_car!L42</f>
        <v>0.15</v>
      </c>
      <c r="M42" s="146">
        <f>feedin_new_car!M42</f>
        <v>0.15</v>
      </c>
      <c r="N42" s="146">
        <f>feedin_new_car!N42</f>
        <v>0.35</v>
      </c>
      <c r="O42" s="146">
        <f>feedin_new_car!O42</f>
        <v>0.30000000000000004</v>
      </c>
      <c r="P42" s="145">
        <f>feedin_new_car!P42</f>
        <v>0</v>
      </c>
      <c r="Q42" s="146">
        <f>feedin_new_car!Q42</f>
        <v>0.1</v>
      </c>
      <c r="R42" s="146">
        <f>feedin_new_car!R42</f>
        <v>0.45</v>
      </c>
      <c r="S42" s="146">
        <f>feedin_new_car!S42</f>
        <v>0.4</v>
      </c>
      <c r="T42" s="146">
        <f>feedin_new_car!T42</f>
        <v>0.05</v>
      </c>
      <c r="U42" s="145">
        <f>feedin_new_car!U42</f>
        <v>0.03</v>
      </c>
      <c r="V42" s="146">
        <f>feedin_new_car!V42</f>
        <v>0.3</v>
      </c>
      <c r="W42" s="146">
        <f>feedin_new_car!W42</f>
        <v>0.35</v>
      </c>
      <c r="X42" s="146">
        <f>feedin_new_car!X42</f>
        <v>0.3</v>
      </c>
      <c r="Y42" s="146">
        <f>feedin_new_car!Y42</f>
        <v>2.0000000000000018E-2</v>
      </c>
      <c r="Z42" s="145">
        <f>feedin_new_car!Z42</f>
        <v>0</v>
      </c>
      <c r="AA42" s="146">
        <f>feedin_new_car!AA42</f>
        <v>0.1</v>
      </c>
      <c r="AB42" s="146">
        <f>feedin_new_car!AB42</f>
        <v>0.45</v>
      </c>
      <c r="AC42" s="146">
        <f>feedin_new_car!AC42</f>
        <v>0.4</v>
      </c>
      <c r="AD42" s="146">
        <f>feedin_new_car!AD42</f>
        <v>0.05</v>
      </c>
      <c r="AE42" s="145">
        <f>feedin_new_car!AE42</f>
        <v>0</v>
      </c>
      <c r="AF42" s="146">
        <f>feedin_new_car!AF42</f>
        <v>0</v>
      </c>
      <c r="AG42" s="146">
        <f>feedin_new_car!AG42</f>
        <v>0</v>
      </c>
      <c r="AH42" s="146">
        <f>feedin_new_car!AH42</f>
        <v>0</v>
      </c>
      <c r="AI42" s="146">
        <f>feedin_new_car!AI42</f>
        <v>1</v>
      </c>
      <c r="AJ42" s="145">
        <f>feedin_new_car!AJ42</f>
        <v>0.26999999999999996</v>
      </c>
      <c r="AK42" s="146">
        <f>feedin_new_car!AK42</f>
        <v>0.32</v>
      </c>
      <c r="AL42" s="146">
        <f>feedin_new_car!AL42</f>
        <v>0.35</v>
      </c>
      <c r="AM42" s="146">
        <f>feedin_new_car!AM42</f>
        <v>6.0000000000000005E-2</v>
      </c>
      <c r="AN42" s="146">
        <f>feedin_new_car!AN42</f>
        <v>0</v>
      </c>
      <c r="AO42" s="145">
        <f>feedin_new_car!AO42</f>
        <v>0.15</v>
      </c>
      <c r="AP42" s="146">
        <f>feedin_new_car!AP42</f>
        <v>0.35</v>
      </c>
      <c r="AQ42" s="146">
        <f>feedin_new_car!AQ42</f>
        <v>0.45</v>
      </c>
      <c r="AR42" s="146">
        <f>feedin_new_car!AR42</f>
        <v>0.05</v>
      </c>
      <c r="AS42" s="146">
        <f>feedin_new_car!AS42</f>
        <v>0</v>
      </c>
      <c r="AT42" s="145">
        <f>feedin_new_car!AT42</f>
        <v>0.2</v>
      </c>
      <c r="AU42" s="146">
        <f>feedin_new_car!AU42</f>
        <v>0.3</v>
      </c>
      <c r="AV42" s="146">
        <f>feedin_new_car!AV42</f>
        <v>0.4</v>
      </c>
      <c r="AW42" s="146">
        <f>feedin_new_car!AW42</f>
        <v>0.1</v>
      </c>
      <c r="AX42" s="146">
        <f>feedin_new_car!AX42</f>
        <v>0</v>
      </c>
      <c r="AY42" s="145">
        <f>feedin_new_car!AY42</f>
        <v>0</v>
      </c>
      <c r="AZ42" s="146">
        <f>feedin_new_car!AZ42</f>
        <v>0</v>
      </c>
      <c r="BA42" s="146">
        <f>feedin_new_car!BA42</f>
        <v>0</v>
      </c>
      <c r="BB42" s="146">
        <f>feedin_new_car!BB42</f>
        <v>0.5</v>
      </c>
      <c r="BC42" s="146">
        <f>feedin_new_car!BC42</f>
        <v>0.5</v>
      </c>
      <c r="BD42" s="36">
        <f t="shared" si="2"/>
        <v>1</v>
      </c>
      <c r="BE42" s="36">
        <f t="shared" si="3"/>
        <v>9</v>
      </c>
      <c r="BF42" s="40"/>
      <c r="BG42" s="60">
        <f t="shared" si="4"/>
        <v>0.13578000000000001</v>
      </c>
      <c r="BH42" s="60">
        <f t="shared" si="0"/>
        <v>0.26300000000000001</v>
      </c>
      <c r="BI42" s="60">
        <f t="shared" si="0"/>
        <v>0.32089999999999996</v>
      </c>
      <c r="BJ42" s="60">
        <f t="shared" si="0"/>
        <v>0.20279999999999998</v>
      </c>
      <c r="BK42" s="60">
        <f t="shared" si="0"/>
        <v>7.7520000000000019E-2</v>
      </c>
      <c r="BL42" s="57">
        <f t="shared" si="1"/>
        <v>1</v>
      </c>
    </row>
    <row r="43" spans="1:64" x14ac:dyDescent="0.2">
      <c r="A43" s="12">
        <v>2037</v>
      </c>
      <c r="B43" s="100">
        <f t="shared" ref="B43:B45" si="14">B42+(B$46-B$41)*0.2</f>
        <v>0.22999999999999998</v>
      </c>
      <c r="C43" s="66">
        <f t="shared" si="13"/>
        <v>2.3E-2</v>
      </c>
      <c r="D43" s="66">
        <f t="shared" si="13"/>
        <v>0.20699999999999999</v>
      </c>
      <c r="E43" s="66">
        <f t="shared" si="13"/>
        <v>0</v>
      </c>
      <c r="F43" s="66">
        <f t="shared" si="13"/>
        <v>0</v>
      </c>
      <c r="G43" s="66">
        <f t="shared" si="13"/>
        <v>0.18</v>
      </c>
      <c r="H43" s="66">
        <f t="shared" si="13"/>
        <v>0</v>
      </c>
      <c r="I43" s="66">
        <f t="shared" si="13"/>
        <v>0.36000000000000004</v>
      </c>
      <c r="J43" s="66">
        <f t="shared" si="6"/>
        <v>0</v>
      </c>
      <c r="K43" s="145">
        <f>feedin_new_car!K43</f>
        <v>0.05</v>
      </c>
      <c r="L43" s="146">
        <f>feedin_new_car!L43</f>
        <v>0.15</v>
      </c>
      <c r="M43" s="146">
        <f>feedin_new_car!M43</f>
        <v>0.15</v>
      </c>
      <c r="N43" s="146">
        <f>feedin_new_car!N43</f>
        <v>0.35</v>
      </c>
      <c r="O43" s="146">
        <f>feedin_new_car!O43</f>
        <v>0.30000000000000004</v>
      </c>
      <c r="P43" s="145">
        <f>feedin_new_car!P43</f>
        <v>0</v>
      </c>
      <c r="Q43" s="146">
        <f>feedin_new_car!Q43</f>
        <v>0.1</v>
      </c>
      <c r="R43" s="146">
        <f>feedin_new_car!R43</f>
        <v>0.45</v>
      </c>
      <c r="S43" s="146">
        <f>feedin_new_car!S43</f>
        <v>0.4</v>
      </c>
      <c r="T43" s="146">
        <f>feedin_new_car!T43</f>
        <v>0.05</v>
      </c>
      <c r="U43" s="145">
        <f>feedin_new_car!U43</f>
        <v>0.03</v>
      </c>
      <c r="V43" s="146">
        <f>feedin_new_car!V43</f>
        <v>0.3</v>
      </c>
      <c r="W43" s="146">
        <f>feedin_new_car!W43</f>
        <v>0.35</v>
      </c>
      <c r="X43" s="146">
        <f>feedin_new_car!X43</f>
        <v>0.3</v>
      </c>
      <c r="Y43" s="146">
        <f>feedin_new_car!Y43</f>
        <v>2.0000000000000018E-2</v>
      </c>
      <c r="Z43" s="145">
        <f>feedin_new_car!Z43</f>
        <v>0</v>
      </c>
      <c r="AA43" s="146">
        <f>feedin_new_car!AA43</f>
        <v>0.1</v>
      </c>
      <c r="AB43" s="146">
        <f>feedin_new_car!AB43</f>
        <v>0.45</v>
      </c>
      <c r="AC43" s="146">
        <f>feedin_new_car!AC43</f>
        <v>0.4</v>
      </c>
      <c r="AD43" s="146">
        <f>feedin_new_car!AD43</f>
        <v>0.05</v>
      </c>
      <c r="AE43" s="145">
        <f>feedin_new_car!AE43</f>
        <v>0</v>
      </c>
      <c r="AF43" s="146">
        <f>feedin_new_car!AF43</f>
        <v>0</v>
      </c>
      <c r="AG43" s="146">
        <f>feedin_new_car!AG43</f>
        <v>0</v>
      </c>
      <c r="AH43" s="146">
        <f>feedin_new_car!AH43</f>
        <v>0</v>
      </c>
      <c r="AI43" s="146">
        <f>feedin_new_car!AI43</f>
        <v>1</v>
      </c>
      <c r="AJ43" s="145">
        <f>feedin_new_car!AJ43</f>
        <v>0.23999999999999996</v>
      </c>
      <c r="AK43" s="146">
        <f>feedin_new_car!AK43</f>
        <v>0.34</v>
      </c>
      <c r="AL43" s="146">
        <f>feedin_new_car!AL43</f>
        <v>0.35</v>
      </c>
      <c r="AM43" s="146">
        <f>feedin_new_car!AM43</f>
        <v>7.0000000000000007E-2</v>
      </c>
      <c r="AN43" s="146">
        <f>feedin_new_car!AN43</f>
        <v>0</v>
      </c>
      <c r="AO43" s="145">
        <f>feedin_new_car!AO43</f>
        <v>0.15</v>
      </c>
      <c r="AP43" s="146">
        <f>feedin_new_car!AP43</f>
        <v>0.35</v>
      </c>
      <c r="AQ43" s="146">
        <f>feedin_new_car!AQ43</f>
        <v>0.45</v>
      </c>
      <c r="AR43" s="146">
        <f>feedin_new_car!AR43</f>
        <v>0.05</v>
      </c>
      <c r="AS43" s="146">
        <f>feedin_new_car!AS43</f>
        <v>0</v>
      </c>
      <c r="AT43" s="145">
        <f>feedin_new_car!AT43</f>
        <v>0.2</v>
      </c>
      <c r="AU43" s="146">
        <f>feedin_new_car!AU43</f>
        <v>0.3</v>
      </c>
      <c r="AV43" s="146">
        <f>feedin_new_car!AV43</f>
        <v>0.4</v>
      </c>
      <c r="AW43" s="146">
        <f>feedin_new_car!AW43</f>
        <v>0.1</v>
      </c>
      <c r="AX43" s="146">
        <f>feedin_new_car!AX43</f>
        <v>0</v>
      </c>
      <c r="AY43" s="145">
        <f>feedin_new_car!AY43</f>
        <v>0</v>
      </c>
      <c r="AZ43" s="146">
        <f>feedin_new_car!AZ43</f>
        <v>0</v>
      </c>
      <c r="BA43" s="146">
        <f>feedin_new_car!BA43</f>
        <v>0</v>
      </c>
      <c r="BB43" s="146">
        <f>feedin_new_car!BB43</f>
        <v>0.5</v>
      </c>
      <c r="BC43" s="146">
        <f>feedin_new_car!BC43</f>
        <v>0.5</v>
      </c>
      <c r="BD43" s="36">
        <f t="shared" si="2"/>
        <v>1</v>
      </c>
      <c r="BE43" s="36">
        <f t="shared" si="3"/>
        <v>9</v>
      </c>
      <c r="BF43" s="40"/>
      <c r="BG43" s="60">
        <f t="shared" si="4"/>
        <v>0.13291</v>
      </c>
      <c r="BH43" s="60">
        <f t="shared" si="0"/>
        <v>0.2681</v>
      </c>
      <c r="BI43" s="60">
        <f t="shared" si="0"/>
        <v>0.32430000000000003</v>
      </c>
      <c r="BJ43" s="60">
        <f t="shared" si="0"/>
        <v>0.20039999999999999</v>
      </c>
      <c r="BK43" s="60">
        <f t="shared" si="0"/>
        <v>7.4290000000000009E-2</v>
      </c>
      <c r="BL43" s="57">
        <f t="shared" si="1"/>
        <v>1</v>
      </c>
    </row>
    <row r="44" spans="1:64" x14ac:dyDescent="0.2">
      <c r="A44" s="12">
        <v>2038</v>
      </c>
      <c r="B44" s="100">
        <f t="shared" si="14"/>
        <v>0.21999999999999997</v>
      </c>
      <c r="C44" s="66">
        <f t="shared" si="13"/>
        <v>2.1999999999999999E-2</v>
      </c>
      <c r="D44" s="66">
        <f t="shared" si="13"/>
        <v>0.19799999999999998</v>
      </c>
      <c r="E44" s="66">
        <f t="shared" si="13"/>
        <v>0</v>
      </c>
      <c r="F44" s="66">
        <f t="shared" si="13"/>
        <v>0</v>
      </c>
      <c r="G44" s="66">
        <f t="shared" si="13"/>
        <v>0.16999999999999998</v>
      </c>
      <c r="H44" s="66">
        <f t="shared" si="13"/>
        <v>0</v>
      </c>
      <c r="I44" s="66">
        <f t="shared" si="13"/>
        <v>0.39000000000000007</v>
      </c>
      <c r="J44" s="66">
        <f t="shared" si="6"/>
        <v>0</v>
      </c>
      <c r="K44" s="145">
        <f>feedin_new_car!K44</f>
        <v>0.05</v>
      </c>
      <c r="L44" s="146">
        <f>feedin_new_car!L44</f>
        <v>0.15</v>
      </c>
      <c r="M44" s="146">
        <f>feedin_new_car!M44</f>
        <v>0.15</v>
      </c>
      <c r="N44" s="146">
        <f>feedin_new_car!N44</f>
        <v>0.35</v>
      </c>
      <c r="O44" s="146">
        <f>feedin_new_car!O44</f>
        <v>0.30000000000000004</v>
      </c>
      <c r="P44" s="145">
        <f>feedin_new_car!P44</f>
        <v>0</v>
      </c>
      <c r="Q44" s="146">
        <f>feedin_new_car!Q44</f>
        <v>0.1</v>
      </c>
      <c r="R44" s="146">
        <f>feedin_new_car!R44</f>
        <v>0.45</v>
      </c>
      <c r="S44" s="146">
        <f>feedin_new_car!S44</f>
        <v>0.4</v>
      </c>
      <c r="T44" s="146">
        <f>feedin_new_car!T44</f>
        <v>0.05</v>
      </c>
      <c r="U44" s="145">
        <f>feedin_new_car!U44</f>
        <v>0.03</v>
      </c>
      <c r="V44" s="146">
        <f>feedin_new_car!V44</f>
        <v>0.3</v>
      </c>
      <c r="W44" s="146">
        <f>feedin_new_car!W44</f>
        <v>0.35</v>
      </c>
      <c r="X44" s="146">
        <f>feedin_new_car!X44</f>
        <v>0.3</v>
      </c>
      <c r="Y44" s="146">
        <f>feedin_new_car!Y44</f>
        <v>2.0000000000000018E-2</v>
      </c>
      <c r="Z44" s="145">
        <f>feedin_new_car!Z44</f>
        <v>0</v>
      </c>
      <c r="AA44" s="146">
        <f>feedin_new_car!AA44</f>
        <v>0.1</v>
      </c>
      <c r="AB44" s="146">
        <f>feedin_new_car!AB44</f>
        <v>0.45</v>
      </c>
      <c r="AC44" s="146">
        <f>feedin_new_car!AC44</f>
        <v>0.4</v>
      </c>
      <c r="AD44" s="146">
        <f>feedin_new_car!AD44</f>
        <v>0.05</v>
      </c>
      <c r="AE44" s="145">
        <f>feedin_new_car!AE44</f>
        <v>0</v>
      </c>
      <c r="AF44" s="146">
        <f>feedin_new_car!AF44</f>
        <v>0</v>
      </c>
      <c r="AG44" s="146">
        <f>feedin_new_car!AG44</f>
        <v>0</v>
      </c>
      <c r="AH44" s="146">
        <f>feedin_new_car!AH44</f>
        <v>0</v>
      </c>
      <c r="AI44" s="146">
        <f>feedin_new_car!AI44</f>
        <v>1</v>
      </c>
      <c r="AJ44" s="145">
        <f>feedin_new_car!AJ44</f>
        <v>0.20999999999999996</v>
      </c>
      <c r="AK44" s="146">
        <f>feedin_new_car!AK44</f>
        <v>0.36000000000000004</v>
      </c>
      <c r="AL44" s="146">
        <f>feedin_new_car!AL44</f>
        <v>0.35</v>
      </c>
      <c r="AM44" s="146">
        <f>feedin_new_car!AM44</f>
        <v>0.08</v>
      </c>
      <c r="AN44" s="146">
        <f>feedin_new_car!AN44</f>
        <v>0</v>
      </c>
      <c r="AO44" s="145">
        <f>feedin_new_car!AO44</f>
        <v>0.15</v>
      </c>
      <c r="AP44" s="146">
        <f>feedin_new_car!AP44</f>
        <v>0.35</v>
      </c>
      <c r="AQ44" s="146">
        <f>feedin_new_car!AQ44</f>
        <v>0.45</v>
      </c>
      <c r="AR44" s="146">
        <f>feedin_new_car!AR44</f>
        <v>0.05</v>
      </c>
      <c r="AS44" s="146">
        <f>feedin_new_car!AS44</f>
        <v>0</v>
      </c>
      <c r="AT44" s="145">
        <f>feedin_new_car!AT44</f>
        <v>0.2</v>
      </c>
      <c r="AU44" s="146">
        <f>feedin_new_car!AU44</f>
        <v>0.3</v>
      </c>
      <c r="AV44" s="146">
        <f>feedin_new_car!AV44</f>
        <v>0.4</v>
      </c>
      <c r="AW44" s="146">
        <f>feedin_new_car!AW44</f>
        <v>0.1</v>
      </c>
      <c r="AX44" s="146">
        <f>feedin_new_car!AX44</f>
        <v>0</v>
      </c>
      <c r="AY44" s="145">
        <f>feedin_new_car!AY44</f>
        <v>0</v>
      </c>
      <c r="AZ44" s="146">
        <f>feedin_new_car!AZ44</f>
        <v>0</v>
      </c>
      <c r="BA44" s="146">
        <f>feedin_new_car!BA44</f>
        <v>0</v>
      </c>
      <c r="BB44" s="146">
        <f>feedin_new_car!BB44</f>
        <v>0.5</v>
      </c>
      <c r="BC44" s="146">
        <f>feedin_new_car!BC44</f>
        <v>0.5</v>
      </c>
      <c r="BD44" s="36">
        <f t="shared" si="2"/>
        <v>1</v>
      </c>
      <c r="BE44" s="36">
        <f t="shared" si="3"/>
        <v>9</v>
      </c>
      <c r="BF44" s="40"/>
      <c r="BG44" s="60">
        <f t="shared" si="4"/>
        <v>0.13064000000000001</v>
      </c>
      <c r="BH44" s="60">
        <f t="shared" si="0"/>
        <v>0.27280000000000004</v>
      </c>
      <c r="BI44" s="60">
        <f t="shared" si="0"/>
        <v>0.32769999999999999</v>
      </c>
      <c r="BJ44" s="60">
        <f t="shared" si="0"/>
        <v>0.1978</v>
      </c>
      <c r="BK44" s="60">
        <f t="shared" si="0"/>
        <v>7.1060000000000012E-2</v>
      </c>
      <c r="BL44" s="57">
        <f t="shared" si="1"/>
        <v>1</v>
      </c>
    </row>
    <row r="45" spans="1:64" x14ac:dyDescent="0.2">
      <c r="A45" s="12">
        <v>2039</v>
      </c>
      <c r="B45" s="100">
        <f t="shared" si="14"/>
        <v>0.20999999999999996</v>
      </c>
      <c r="C45" s="66">
        <f t="shared" si="13"/>
        <v>2.0999999999999998E-2</v>
      </c>
      <c r="D45" s="66">
        <f t="shared" si="13"/>
        <v>0.18899999999999997</v>
      </c>
      <c r="E45" s="66">
        <f t="shared" si="13"/>
        <v>0</v>
      </c>
      <c r="F45" s="66">
        <f t="shared" si="13"/>
        <v>0</v>
      </c>
      <c r="G45" s="66">
        <f t="shared" si="13"/>
        <v>0.15999999999999998</v>
      </c>
      <c r="H45" s="66">
        <f t="shared" si="13"/>
        <v>0</v>
      </c>
      <c r="I45" s="66">
        <f t="shared" si="13"/>
        <v>0.4200000000000001</v>
      </c>
      <c r="J45" s="66">
        <f t="shared" si="6"/>
        <v>0</v>
      </c>
      <c r="K45" s="145">
        <f>feedin_new_car!K45</f>
        <v>0.05</v>
      </c>
      <c r="L45" s="146">
        <f>feedin_new_car!L45</f>
        <v>0.15</v>
      </c>
      <c r="M45" s="146">
        <f>feedin_new_car!M45</f>
        <v>0.15</v>
      </c>
      <c r="N45" s="146">
        <f>feedin_new_car!N45</f>
        <v>0.35</v>
      </c>
      <c r="O45" s="146">
        <f>feedin_new_car!O45</f>
        <v>0.30000000000000004</v>
      </c>
      <c r="P45" s="145">
        <f>feedin_new_car!P45</f>
        <v>0</v>
      </c>
      <c r="Q45" s="146">
        <f>feedin_new_car!Q45</f>
        <v>0.1</v>
      </c>
      <c r="R45" s="146">
        <f>feedin_new_car!R45</f>
        <v>0.45</v>
      </c>
      <c r="S45" s="146">
        <f>feedin_new_car!S45</f>
        <v>0.4</v>
      </c>
      <c r="T45" s="146">
        <f>feedin_new_car!T45</f>
        <v>0.05</v>
      </c>
      <c r="U45" s="145">
        <f>feedin_new_car!U45</f>
        <v>0.03</v>
      </c>
      <c r="V45" s="146">
        <f>feedin_new_car!V45</f>
        <v>0.3</v>
      </c>
      <c r="W45" s="146">
        <f>feedin_new_car!W45</f>
        <v>0.35</v>
      </c>
      <c r="X45" s="146">
        <f>feedin_new_car!X45</f>
        <v>0.3</v>
      </c>
      <c r="Y45" s="146">
        <f>feedin_new_car!Y45</f>
        <v>2.0000000000000018E-2</v>
      </c>
      <c r="Z45" s="145">
        <f>feedin_new_car!Z45</f>
        <v>0</v>
      </c>
      <c r="AA45" s="146">
        <f>feedin_new_car!AA45</f>
        <v>0.1</v>
      </c>
      <c r="AB45" s="146">
        <f>feedin_new_car!AB45</f>
        <v>0.45</v>
      </c>
      <c r="AC45" s="146">
        <f>feedin_new_car!AC45</f>
        <v>0.4</v>
      </c>
      <c r="AD45" s="146">
        <f>feedin_new_car!AD45</f>
        <v>0.05</v>
      </c>
      <c r="AE45" s="145">
        <f>feedin_new_car!AE45</f>
        <v>0</v>
      </c>
      <c r="AF45" s="146">
        <f>feedin_new_car!AF45</f>
        <v>0</v>
      </c>
      <c r="AG45" s="146">
        <f>feedin_new_car!AG45</f>
        <v>0</v>
      </c>
      <c r="AH45" s="146">
        <f>feedin_new_car!AH45</f>
        <v>0</v>
      </c>
      <c r="AI45" s="146">
        <f>feedin_new_car!AI45</f>
        <v>1</v>
      </c>
      <c r="AJ45" s="145">
        <f>feedin_new_car!AJ45</f>
        <v>0.17999999999999997</v>
      </c>
      <c r="AK45" s="146">
        <f>feedin_new_car!AK45</f>
        <v>0.38000000000000006</v>
      </c>
      <c r="AL45" s="146">
        <f>feedin_new_car!AL45</f>
        <v>0.35</v>
      </c>
      <c r="AM45" s="146">
        <f>feedin_new_car!AM45</f>
        <v>0.09</v>
      </c>
      <c r="AN45" s="146">
        <f>feedin_new_car!AN45</f>
        <v>0</v>
      </c>
      <c r="AO45" s="145">
        <f>feedin_new_car!AO45</f>
        <v>0.15</v>
      </c>
      <c r="AP45" s="146">
        <f>feedin_new_car!AP45</f>
        <v>0.35</v>
      </c>
      <c r="AQ45" s="146">
        <f>feedin_new_car!AQ45</f>
        <v>0.45</v>
      </c>
      <c r="AR45" s="146">
        <f>feedin_new_car!AR45</f>
        <v>0.05</v>
      </c>
      <c r="AS45" s="146">
        <f>feedin_new_car!AS45</f>
        <v>0</v>
      </c>
      <c r="AT45" s="145">
        <f>feedin_new_car!AT45</f>
        <v>0.2</v>
      </c>
      <c r="AU45" s="146">
        <f>feedin_new_car!AU45</f>
        <v>0.3</v>
      </c>
      <c r="AV45" s="146">
        <f>feedin_new_car!AV45</f>
        <v>0.4</v>
      </c>
      <c r="AW45" s="146">
        <f>feedin_new_car!AW45</f>
        <v>0.1</v>
      </c>
      <c r="AX45" s="146">
        <f>feedin_new_car!AX45</f>
        <v>0</v>
      </c>
      <c r="AY45" s="145">
        <f>feedin_new_car!AY45</f>
        <v>0</v>
      </c>
      <c r="AZ45" s="146">
        <f>feedin_new_car!AZ45</f>
        <v>0</v>
      </c>
      <c r="BA45" s="146">
        <f>feedin_new_car!BA45</f>
        <v>0</v>
      </c>
      <c r="BB45" s="146">
        <f>feedin_new_car!BB45</f>
        <v>0.5</v>
      </c>
      <c r="BC45" s="146">
        <f>feedin_new_car!BC45</f>
        <v>0.5</v>
      </c>
      <c r="BD45" s="36">
        <f t="shared" si="2"/>
        <v>1</v>
      </c>
      <c r="BE45" s="36">
        <f t="shared" si="3"/>
        <v>9</v>
      </c>
      <c r="BF45" s="40"/>
      <c r="BG45" s="60">
        <f t="shared" si="4"/>
        <v>0.12897</v>
      </c>
      <c r="BH45" s="60">
        <f t="shared" si="0"/>
        <v>0.27710000000000001</v>
      </c>
      <c r="BI45" s="60">
        <f t="shared" si="0"/>
        <v>0.33110000000000001</v>
      </c>
      <c r="BJ45" s="60">
        <f t="shared" si="0"/>
        <v>0.19499999999999998</v>
      </c>
      <c r="BK45" s="60">
        <f t="shared" si="0"/>
        <v>6.7830000000000001E-2</v>
      </c>
      <c r="BL45" s="57">
        <f t="shared" si="1"/>
        <v>1</v>
      </c>
    </row>
    <row r="46" spans="1:64" x14ac:dyDescent="0.2">
      <c r="A46" s="51">
        <v>2040</v>
      </c>
      <c r="B46" s="101">
        <v>0.2</v>
      </c>
      <c r="C46" s="65">
        <v>0.02</v>
      </c>
      <c r="D46" s="65">
        <v>0.18</v>
      </c>
      <c r="E46" s="65">
        <v>0</v>
      </c>
      <c r="F46" s="65">
        <v>0</v>
      </c>
      <c r="G46" s="65">
        <v>0.15</v>
      </c>
      <c r="H46" s="65">
        <v>0</v>
      </c>
      <c r="I46" s="65">
        <v>0.45</v>
      </c>
      <c r="J46" s="65">
        <f t="shared" si="6"/>
        <v>0</v>
      </c>
      <c r="K46" s="72">
        <f>feedin_new_car!K46</f>
        <v>0.05</v>
      </c>
      <c r="L46" s="83">
        <f>feedin_new_car!L46</f>
        <v>0.15</v>
      </c>
      <c r="M46" s="83">
        <f>feedin_new_car!M46</f>
        <v>0.15</v>
      </c>
      <c r="N46" s="83">
        <f>feedin_new_car!N46</f>
        <v>0.35</v>
      </c>
      <c r="O46" s="83">
        <f>feedin_new_car!O46</f>
        <v>0.30000000000000004</v>
      </c>
      <c r="P46" s="72">
        <f>feedin_new_car!P46</f>
        <v>0</v>
      </c>
      <c r="Q46" s="83">
        <f>feedin_new_car!Q46</f>
        <v>0.1</v>
      </c>
      <c r="R46" s="83">
        <f>feedin_new_car!R46</f>
        <v>0.45</v>
      </c>
      <c r="S46" s="83">
        <f>feedin_new_car!S46</f>
        <v>0.4</v>
      </c>
      <c r="T46" s="83">
        <f>feedin_new_car!T46</f>
        <v>0.05</v>
      </c>
      <c r="U46" s="72">
        <f>feedin_new_car!U46</f>
        <v>0.03</v>
      </c>
      <c r="V46" s="83">
        <f>feedin_new_car!V46</f>
        <v>0.3</v>
      </c>
      <c r="W46" s="83">
        <f>feedin_new_car!W46</f>
        <v>0.35</v>
      </c>
      <c r="X46" s="83">
        <f>feedin_new_car!X46</f>
        <v>0.3</v>
      </c>
      <c r="Y46" s="83">
        <f>feedin_new_car!Y46</f>
        <v>2.0000000000000018E-2</v>
      </c>
      <c r="Z46" s="72">
        <f>feedin_new_car!Z46</f>
        <v>0</v>
      </c>
      <c r="AA46" s="83">
        <f>feedin_new_car!AA46</f>
        <v>0.1</v>
      </c>
      <c r="AB46" s="83">
        <f>feedin_new_car!AB46</f>
        <v>0.45</v>
      </c>
      <c r="AC46" s="83">
        <f>feedin_new_car!AC46</f>
        <v>0.4</v>
      </c>
      <c r="AD46" s="83">
        <f>feedin_new_car!AD46</f>
        <v>0.05</v>
      </c>
      <c r="AE46" s="72">
        <f>feedin_new_car!AE46</f>
        <v>0</v>
      </c>
      <c r="AF46" s="83">
        <f>feedin_new_car!AF46</f>
        <v>0</v>
      </c>
      <c r="AG46" s="83">
        <f>feedin_new_car!AG46</f>
        <v>0</v>
      </c>
      <c r="AH46" s="83">
        <f>feedin_new_car!AH46</f>
        <v>0</v>
      </c>
      <c r="AI46" s="83">
        <f>feedin_new_car!AI46</f>
        <v>1</v>
      </c>
      <c r="AJ46" s="72">
        <f>feedin_new_car!AJ46</f>
        <v>0.25</v>
      </c>
      <c r="AK46" s="83">
        <f>feedin_new_car!AK46</f>
        <v>0.3</v>
      </c>
      <c r="AL46" s="83">
        <f>feedin_new_car!AL46</f>
        <v>0.35</v>
      </c>
      <c r="AM46" s="83">
        <f>feedin_new_car!AM46</f>
        <v>0.1</v>
      </c>
      <c r="AN46" s="83">
        <f>feedin_new_car!AN46</f>
        <v>0</v>
      </c>
      <c r="AO46" s="72">
        <f>feedin_new_car!AO46</f>
        <v>0.15</v>
      </c>
      <c r="AP46" s="83">
        <f>feedin_new_car!AP46</f>
        <v>0.35</v>
      </c>
      <c r="AQ46" s="83">
        <f>feedin_new_car!AQ46</f>
        <v>0.45</v>
      </c>
      <c r="AR46" s="83">
        <f>feedin_new_car!AR46</f>
        <v>0.05</v>
      </c>
      <c r="AS46" s="83">
        <f>feedin_new_car!AS46</f>
        <v>0</v>
      </c>
      <c r="AT46" s="72">
        <f>feedin_new_car!AT46</f>
        <v>0.2</v>
      </c>
      <c r="AU46" s="83">
        <f>feedin_new_car!AU46</f>
        <v>0.3</v>
      </c>
      <c r="AV46" s="83">
        <f>feedin_new_car!AV46</f>
        <v>0.4</v>
      </c>
      <c r="AW46" s="83">
        <f>feedin_new_car!AW46</f>
        <v>0.1</v>
      </c>
      <c r="AX46" s="83">
        <f>feedin_new_car!AX46</f>
        <v>0</v>
      </c>
      <c r="AY46" s="72">
        <f>feedin_new_car!AY46</f>
        <v>0</v>
      </c>
      <c r="AZ46" s="83">
        <f>feedin_new_car!AZ46</f>
        <v>0</v>
      </c>
      <c r="BA46" s="83">
        <f>feedin_new_car!BA46</f>
        <v>0</v>
      </c>
      <c r="BB46" s="83">
        <f>feedin_new_car!BB46</f>
        <v>0.5</v>
      </c>
      <c r="BC46" s="83">
        <f>feedin_new_car!BC46</f>
        <v>0.5</v>
      </c>
      <c r="BD46" s="52">
        <f t="shared" si="2"/>
        <v>1</v>
      </c>
      <c r="BE46" s="52">
        <f t="shared" si="3"/>
        <v>9</v>
      </c>
      <c r="BF46" s="53"/>
      <c r="BG46" s="61">
        <f t="shared" si="4"/>
        <v>0.14290000000000003</v>
      </c>
      <c r="BH46" s="61">
        <f t="shared" si="0"/>
        <v>0.26600000000000001</v>
      </c>
      <c r="BI46" s="61">
        <f t="shared" si="0"/>
        <v>0.33450000000000002</v>
      </c>
      <c r="BJ46" s="61">
        <f t="shared" si="0"/>
        <v>0.19199999999999998</v>
      </c>
      <c r="BK46" s="61">
        <f t="shared" si="0"/>
        <v>6.4600000000000019E-2</v>
      </c>
      <c r="BL46" s="62">
        <f t="shared" si="1"/>
        <v>1</v>
      </c>
    </row>
    <row r="47" spans="1:64" x14ac:dyDescent="0.2">
      <c r="A47" s="12">
        <v>2041</v>
      </c>
      <c r="B47" s="100">
        <f>MAX(B46+(B$51-B$46)*0.2,0)</f>
        <v>0.19</v>
      </c>
      <c r="C47" s="66">
        <f t="shared" ref="C47:I47" si="15">MAX(C46+(C$51-C$46)*0.2,0)</f>
        <v>1.6E-2</v>
      </c>
      <c r="D47" s="66">
        <f t="shared" si="15"/>
        <v>0.17399999999999999</v>
      </c>
      <c r="E47" s="66">
        <f t="shared" si="15"/>
        <v>0</v>
      </c>
      <c r="F47" s="66">
        <f t="shared" si="15"/>
        <v>0</v>
      </c>
      <c r="G47" s="66">
        <f t="shared" si="15"/>
        <v>0.13999999999999999</v>
      </c>
      <c r="H47" s="66">
        <f t="shared" si="15"/>
        <v>0</v>
      </c>
      <c r="I47" s="66">
        <f t="shared" si="15"/>
        <v>0.48</v>
      </c>
      <c r="J47" s="174">
        <f t="shared" si="6"/>
        <v>0</v>
      </c>
      <c r="K47" s="145">
        <f>feedin_new_car!K47</f>
        <v>0.05</v>
      </c>
      <c r="L47" s="146">
        <f>feedin_new_car!L47</f>
        <v>0.15</v>
      </c>
      <c r="M47" s="146">
        <f>feedin_new_car!M47</f>
        <v>0.15</v>
      </c>
      <c r="N47" s="146">
        <f>feedin_new_car!N47</f>
        <v>0.35</v>
      </c>
      <c r="O47" s="146">
        <f>feedin_new_car!O47</f>
        <v>0.30000000000000004</v>
      </c>
      <c r="P47" s="145">
        <f>feedin_new_car!P47</f>
        <v>0</v>
      </c>
      <c r="Q47" s="146">
        <f>feedin_new_car!Q47</f>
        <v>0.1</v>
      </c>
      <c r="R47" s="146">
        <f>feedin_new_car!R47</f>
        <v>0.45</v>
      </c>
      <c r="S47" s="146">
        <f>feedin_new_car!S47</f>
        <v>0.4</v>
      </c>
      <c r="T47" s="146">
        <f>feedin_new_car!T47</f>
        <v>0.05</v>
      </c>
      <c r="U47" s="145">
        <f>feedin_new_car!U47</f>
        <v>0.03</v>
      </c>
      <c r="V47" s="146">
        <f>feedin_new_car!V47</f>
        <v>0.3</v>
      </c>
      <c r="W47" s="146">
        <f>feedin_new_car!W47</f>
        <v>0.35</v>
      </c>
      <c r="X47" s="146">
        <f>feedin_new_car!X47</f>
        <v>0.3</v>
      </c>
      <c r="Y47" s="146">
        <f>feedin_new_car!Y47</f>
        <v>2.0000000000000018E-2</v>
      </c>
      <c r="Z47" s="145">
        <f>feedin_new_car!Z47</f>
        <v>0</v>
      </c>
      <c r="AA47" s="146">
        <f>feedin_new_car!AA47</f>
        <v>0.1</v>
      </c>
      <c r="AB47" s="146">
        <f>feedin_new_car!AB47</f>
        <v>0.45</v>
      </c>
      <c r="AC47" s="146">
        <f>feedin_new_car!AC47</f>
        <v>0.4</v>
      </c>
      <c r="AD47" s="146">
        <f>feedin_new_car!AD47</f>
        <v>0.05</v>
      </c>
      <c r="AE47" s="145">
        <f>feedin_new_car!AE47</f>
        <v>0</v>
      </c>
      <c r="AF47" s="146">
        <f>feedin_new_car!AF47</f>
        <v>0</v>
      </c>
      <c r="AG47" s="146">
        <f>feedin_new_car!AG47</f>
        <v>0</v>
      </c>
      <c r="AH47" s="146">
        <f>feedin_new_car!AH47</f>
        <v>0</v>
      </c>
      <c r="AI47" s="146">
        <f>feedin_new_car!AI47</f>
        <v>1</v>
      </c>
      <c r="AJ47" s="145">
        <f>feedin_new_car!AJ47</f>
        <v>0.25</v>
      </c>
      <c r="AK47" s="146">
        <f>feedin_new_car!AK47</f>
        <v>0.3</v>
      </c>
      <c r="AL47" s="146">
        <f>feedin_new_car!AL47</f>
        <v>0.35</v>
      </c>
      <c r="AM47" s="146">
        <f>feedin_new_car!AM47</f>
        <v>0.1</v>
      </c>
      <c r="AN47" s="146">
        <f>feedin_new_car!AN47</f>
        <v>0</v>
      </c>
      <c r="AO47" s="145">
        <f>feedin_new_car!AO47</f>
        <v>0.15</v>
      </c>
      <c r="AP47" s="146">
        <f>feedin_new_car!AP47</f>
        <v>0.35</v>
      </c>
      <c r="AQ47" s="146">
        <f>feedin_new_car!AQ47</f>
        <v>0.45</v>
      </c>
      <c r="AR47" s="146">
        <f>feedin_new_car!AR47</f>
        <v>0.05</v>
      </c>
      <c r="AS47" s="146">
        <f>feedin_new_car!AS47</f>
        <v>0</v>
      </c>
      <c r="AT47" s="145">
        <f>feedin_new_car!AT47</f>
        <v>0.2</v>
      </c>
      <c r="AU47" s="146">
        <f>feedin_new_car!AU47</f>
        <v>0.3</v>
      </c>
      <c r="AV47" s="146">
        <f>feedin_new_car!AV47</f>
        <v>0.4</v>
      </c>
      <c r="AW47" s="146">
        <f>feedin_new_car!AW47</f>
        <v>0.1</v>
      </c>
      <c r="AX47" s="146">
        <f>feedin_new_car!AX47</f>
        <v>0</v>
      </c>
      <c r="AY47" s="145">
        <f>feedin_new_car!AY47</f>
        <v>0</v>
      </c>
      <c r="AZ47" s="146">
        <f>feedin_new_car!AZ47</f>
        <v>0</v>
      </c>
      <c r="BA47" s="146">
        <f>feedin_new_car!BA47</f>
        <v>0</v>
      </c>
      <c r="BB47" s="146">
        <f>feedin_new_car!BB47</f>
        <v>0.5</v>
      </c>
      <c r="BC47" s="146">
        <f>feedin_new_car!BC47</f>
        <v>0.5</v>
      </c>
      <c r="BD47" s="36">
        <f t="shared" si="2"/>
        <v>1</v>
      </c>
      <c r="BE47" s="36">
        <f t="shared" si="3"/>
        <v>9</v>
      </c>
    </row>
    <row r="48" spans="1:64" x14ac:dyDescent="0.2">
      <c r="A48" s="12">
        <v>2042</v>
      </c>
      <c r="B48" s="100">
        <f t="shared" ref="B48:I50" si="16">MAX(B47+(B$51-B$46)*0.2,0)</f>
        <v>0.18</v>
      </c>
      <c r="C48" s="66">
        <f t="shared" si="16"/>
        <v>1.2E-2</v>
      </c>
      <c r="D48" s="66">
        <f t="shared" si="16"/>
        <v>0.16799999999999998</v>
      </c>
      <c r="E48" s="66">
        <f t="shared" si="16"/>
        <v>0</v>
      </c>
      <c r="F48" s="66">
        <f t="shared" si="16"/>
        <v>0</v>
      </c>
      <c r="G48" s="66">
        <f t="shared" si="16"/>
        <v>0.12999999999999998</v>
      </c>
      <c r="H48" s="66">
        <f t="shared" si="16"/>
        <v>0</v>
      </c>
      <c r="I48" s="66">
        <f t="shared" si="16"/>
        <v>0.51</v>
      </c>
      <c r="J48" s="174">
        <f t="shared" si="6"/>
        <v>0</v>
      </c>
      <c r="K48" s="145">
        <f>feedin_new_car!K48</f>
        <v>0.05</v>
      </c>
      <c r="L48" s="146">
        <f>feedin_new_car!L48</f>
        <v>0.15</v>
      </c>
      <c r="M48" s="146">
        <f>feedin_new_car!M48</f>
        <v>0.15</v>
      </c>
      <c r="N48" s="146">
        <f>feedin_new_car!N48</f>
        <v>0.35</v>
      </c>
      <c r="O48" s="146">
        <f>feedin_new_car!O48</f>
        <v>0.30000000000000004</v>
      </c>
      <c r="P48" s="145">
        <f>feedin_new_car!P48</f>
        <v>0</v>
      </c>
      <c r="Q48" s="146">
        <f>feedin_new_car!Q48</f>
        <v>0.1</v>
      </c>
      <c r="R48" s="146">
        <f>feedin_new_car!R48</f>
        <v>0.45</v>
      </c>
      <c r="S48" s="146">
        <f>feedin_new_car!S48</f>
        <v>0.4</v>
      </c>
      <c r="T48" s="146">
        <f>feedin_new_car!T48</f>
        <v>0.05</v>
      </c>
      <c r="U48" s="145">
        <f>feedin_new_car!U48</f>
        <v>0.03</v>
      </c>
      <c r="V48" s="146">
        <f>feedin_new_car!V48</f>
        <v>0.3</v>
      </c>
      <c r="W48" s="146">
        <f>feedin_new_car!W48</f>
        <v>0.35</v>
      </c>
      <c r="X48" s="146">
        <f>feedin_new_car!X48</f>
        <v>0.3</v>
      </c>
      <c r="Y48" s="146">
        <f>feedin_new_car!Y48</f>
        <v>2.0000000000000018E-2</v>
      </c>
      <c r="Z48" s="145">
        <f>feedin_new_car!Z48</f>
        <v>0</v>
      </c>
      <c r="AA48" s="146">
        <f>feedin_new_car!AA48</f>
        <v>0.1</v>
      </c>
      <c r="AB48" s="146">
        <f>feedin_new_car!AB48</f>
        <v>0.45</v>
      </c>
      <c r="AC48" s="146">
        <f>feedin_new_car!AC48</f>
        <v>0.4</v>
      </c>
      <c r="AD48" s="146">
        <f>feedin_new_car!AD48</f>
        <v>0.05</v>
      </c>
      <c r="AE48" s="145">
        <f>feedin_new_car!AE48</f>
        <v>0</v>
      </c>
      <c r="AF48" s="146">
        <f>feedin_new_car!AF48</f>
        <v>0</v>
      </c>
      <c r="AG48" s="146">
        <f>feedin_new_car!AG48</f>
        <v>0</v>
      </c>
      <c r="AH48" s="146">
        <f>feedin_new_car!AH48</f>
        <v>0</v>
      </c>
      <c r="AI48" s="146">
        <f>feedin_new_car!AI48</f>
        <v>1</v>
      </c>
      <c r="AJ48" s="145">
        <f>feedin_new_car!AJ48</f>
        <v>0.25</v>
      </c>
      <c r="AK48" s="146">
        <f>feedin_new_car!AK48</f>
        <v>0.3</v>
      </c>
      <c r="AL48" s="146">
        <f>feedin_new_car!AL48</f>
        <v>0.35</v>
      </c>
      <c r="AM48" s="146">
        <f>feedin_new_car!AM48</f>
        <v>0.1</v>
      </c>
      <c r="AN48" s="146">
        <f>feedin_new_car!AN48</f>
        <v>0</v>
      </c>
      <c r="AO48" s="145">
        <f>feedin_new_car!AO48</f>
        <v>0.15</v>
      </c>
      <c r="AP48" s="146">
        <f>feedin_new_car!AP48</f>
        <v>0.35</v>
      </c>
      <c r="AQ48" s="146">
        <f>feedin_new_car!AQ48</f>
        <v>0.45</v>
      </c>
      <c r="AR48" s="146">
        <f>feedin_new_car!AR48</f>
        <v>0.05</v>
      </c>
      <c r="AS48" s="146">
        <f>feedin_new_car!AS48</f>
        <v>0</v>
      </c>
      <c r="AT48" s="145">
        <f>feedin_new_car!AT48</f>
        <v>0.2</v>
      </c>
      <c r="AU48" s="146">
        <f>feedin_new_car!AU48</f>
        <v>0.3</v>
      </c>
      <c r="AV48" s="146">
        <f>feedin_new_car!AV48</f>
        <v>0.4</v>
      </c>
      <c r="AW48" s="146">
        <f>feedin_new_car!AW48</f>
        <v>0.1</v>
      </c>
      <c r="AX48" s="146">
        <f>feedin_new_car!AX48</f>
        <v>0</v>
      </c>
      <c r="AY48" s="145">
        <f>feedin_new_car!AY48</f>
        <v>0</v>
      </c>
      <c r="AZ48" s="146">
        <f>feedin_new_car!AZ48</f>
        <v>0</v>
      </c>
      <c r="BA48" s="146">
        <f>feedin_new_car!BA48</f>
        <v>0</v>
      </c>
      <c r="BB48" s="146">
        <f>feedin_new_car!BB48</f>
        <v>0.5</v>
      </c>
      <c r="BC48" s="146">
        <f>feedin_new_car!BC48</f>
        <v>0.5</v>
      </c>
      <c r="BD48" s="36">
        <f t="shared" si="2"/>
        <v>1</v>
      </c>
      <c r="BE48" s="36">
        <f t="shared" si="3"/>
        <v>9</v>
      </c>
    </row>
    <row r="49" spans="1:57" x14ac:dyDescent="0.2">
      <c r="A49" s="12">
        <v>2043</v>
      </c>
      <c r="B49" s="100">
        <f t="shared" si="16"/>
        <v>0.16999999999999998</v>
      </c>
      <c r="C49" s="66">
        <f t="shared" si="16"/>
        <v>8.0000000000000002E-3</v>
      </c>
      <c r="D49" s="66">
        <f t="shared" si="16"/>
        <v>0.16199999999999998</v>
      </c>
      <c r="E49" s="66">
        <f t="shared" si="16"/>
        <v>0</v>
      </c>
      <c r="F49" s="66">
        <f t="shared" si="16"/>
        <v>0</v>
      </c>
      <c r="G49" s="66">
        <f t="shared" si="16"/>
        <v>0.11999999999999998</v>
      </c>
      <c r="H49" s="66">
        <f t="shared" si="16"/>
        <v>0</v>
      </c>
      <c r="I49" s="66">
        <f t="shared" si="16"/>
        <v>0.54</v>
      </c>
      <c r="J49" s="174">
        <f t="shared" si="6"/>
        <v>0</v>
      </c>
      <c r="K49" s="145">
        <f>feedin_new_car!K49</f>
        <v>0.05</v>
      </c>
      <c r="L49" s="146">
        <f>feedin_new_car!L49</f>
        <v>0.15</v>
      </c>
      <c r="M49" s="146">
        <f>feedin_new_car!M49</f>
        <v>0.15</v>
      </c>
      <c r="N49" s="146">
        <f>feedin_new_car!N49</f>
        <v>0.35</v>
      </c>
      <c r="O49" s="146">
        <f>feedin_new_car!O49</f>
        <v>0.30000000000000004</v>
      </c>
      <c r="P49" s="145">
        <f>feedin_new_car!P49</f>
        <v>0</v>
      </c>
      <c r="Q49" s="146">
        <f>feedin_new_car!Q49</f>
        <v>0.1</v>
      </c>
      <c r="R49" s="146">
        <f>feedin_new_car!R49</f>
        <v>0.45</v>
      </c>
      <c r="S49" s="146">
        <f>feedin_new_car!S49</f>
        <v>0.4</v>
      </c>
      <c r="T49" s="146">
        <f>feedin_new_car!T49</f>
        <v>0.05</v>
      </c>
      <c r="U49" s="145">
        <f>feedin_new_car!U49</f>
        <v>0.03</v>
      </c>
      <c r="V49" s="146">
        <f>feedin_new_car!V49</f>
        <v>0.3</v>
      </c>
      <c r="W49" s="146">
        <f>feedin_new_car!W49</f>
        <v>0.35</v>
      </c>
      <c r="X49" s="146">
        <f>feedin_new_car!X49</f>
        <v>0.3</v>
      </c>
      <c r="Y49" s="146">
        <f>feedin_new_car!Y49</f>
        <v>2.0000000000000018E-2</v>
      </c>
      <c r="Z49" s="145">
        <f>feedin_new_car!Z49</f>
        <v>0</v>
      </c>
      <c r="AA49" s="146">
        <f>feedin_new_car!AA49</f>
        <v>0.1</v>
      </c>
      <c r="AB49" s="146">
        <f>feedin_new_car!AB49</f>
        <v>0.45</v>
      </c>
      <c r="AC49" s="146">
        <f>feedin_new_car!AC49</f>
        <v>0.4</v>
      </c>
      <c r="AD49" s="146">
        <f>feedin_new_car!AD49</f>
        <v>0.05</v>
      </c>
      <c r="AE49" s="145">
        <f>feedin_new_car!AE49</f>
        <v>0</v>
      </c>
      <c r="AF49" s="146">
        <f>feedin_new_car!AF49</f>
        <v>0</v>
      </c>
      <c r="AG49" s="146">
        <f>feedin_new_car!AG49</f>
        <v>0</v>
      </c>
      <c r="AH49" s="146">
        <f>feedin_new_car!AH49</f>
        <v>0</v>
      </c>
      <c r="AI49" s="146">
        <f>feedin_new_car!AI49</f>
        <v>1</v>
      </c>
      <c r="AJ49" s="145">
        <f>feedin_new_car!AJ49</f>
        <v>0.25</v>
      </c>
      <c r="AK49" s="146">
        <f>feedin_new_car!AK49</f>
        <v>0.3</v>
      </c>
      <c r="AL49" s="146">
        <f>feedin_new_car!AL49</f>
        <v>0.35</v>
      </c>
      <c r="AM49" s="146">
        <f>feedin_new_car!AM49</f>
        <v>0.1</v>
      </c>
      <c r="AN49" s="146">
        <f>feedin_new_car!AN49</f>
        <v>0</v>
      </c>
      <c r="AO49" s="145">
        <f>feedin_new_car!AO49</f>
        <v>0.15</v>
      </c>
      <c r="AP49" s="146">
        <f>feedin_new_car!AP49</f>
        <v>0.35</v>
      </c>
      <c r="AQ49" s="146">
        <f>feedin_new_car!AQ49</f>
        <v>0.45</v>
      </c>
      <c r="AR49" s="146">
        <f>feedin_new_car!AR49</f>
        <v>0.05</v>
      </c>
      <c r="AS49" s="146">
        <f>feedin_new_car!AS49</f>
        <v>0</v>
      </c>
      <c r="AT49" s="145">
        <f>feedin_new_car!AT49</f>
        <v>0.2</v>
      </c>
      <c r="AU49" s="146">
        <f>feedin_new_car!AU49</f>
        <v>0.3</v>
      </c>
      <c r="AV49" s="146">
        <f>feedin_new_car!AV49</f>
        <v>0.4</v>
      </c>
      <c r="AW49" s="146">
        <f>feedin_new_car!AW49</f>
        <v>0.1</v>
      </c>
      <c r="AX49" s="146">
        <f>feedin_new_car!AX49</f>
        <v>0</v>
      </c>
      <c r="AY49" s="145">
        <f>feedin_new_car!AY49</f>
        <v>0</v>
      </c>
      <c r="AZ49" s="146">
        <f>feedin_new_car!AZ49</f>
        <v>0</v>
      </c>
      <c r="BA49" s="146">
        <f>feedin_new_car!BA49</f>
        <v>0</v>
      </c>
      <c r="BB49" s="146">
        <f>feedin_new_car!BB49</f>
        <v>0.5</v>
      </c>
      <c r="BC49" s="146">
        <f>feedin_new_car!BC49</f>
        <v>0.5</v>
      </c>
      <c r="BD49" s="36">
        <f t="shared" si="2"/>
        <v>1</v>
      </c>
      <c r="BE49" s="36">
        <f t="shared" si="3"/>
        <v>9</v>
      </c>
    </row>
    <row r="50" spans="1:57" x14ac:dyDescent="0.2">
      <c r="A50" s="12">
        <v>2044</v>
      </c>
      <c r="B50" s="100">
        <f t="shared" si="16"/>
        <v>0.15999999999999998</v>
      </c>
      <c r="C50" s="66">
        <f t="shared" si="16"/>
        <v>4.0000000000000001E-3</v>
      </c>
      <c r="D50" s="66">
        <f t="shared" si="16"/>
        <v>0.15599999999999997</v>
      </c>
      <c r="E50" s="66">
        <f t="shared" si="16"/>
        <v>0</v>
      </c>
      <c r="F50" s="66">
        <f t="shared" si="16"/>
        <v>0</v>
      </c>
      <c r="G50" s="66">
        <f t="shared" si="16"/>
        <v>0.10999999999999999</v>
      </c>
      <c r="H50" s="66">
        <f t="shared" si="16"/>
        <v>0</v>
      </c>
      <c r="I50" s="66">
        <f t="shared" si="16"/>
        <v>0.57000000000000006</v>
      </c>
      <c r="J50" s="174">
        <f t="shared" si="6"/>
        <v>0</v>
      </c>
      <c r="K50" s="145">
        <f>feedin_new_car!K50</f>
        <v>0.05</v>
      </c>
      <c r="L50" s="146">
        <f>feedin_new_car!L50</f>
        <v>0.15</v>
      </c>
      <c r="M50" s="146">
        <f>feedin_new_car!M50</f>
        <v>0.15</v>
      </c>
      <c r="N50" s="146">
        <f>feedin_new_car!N50</f>
        <v>0.35</v>
      </c>
      <c r="O50" s="146">
        <f>feedin_new_car!O50</f>
        <v>0.30000000000000004</v>
      </c>
      <c r="P50" s="145">
        <f>feedin_new_car!P50</f>
        <v>0</v>
      </c>
      <c r="Q50" s="146">
        <f>feedin_new_car!Q50</f>
        <v>0.1</v>
      </c>
      <c r="R50" s="146">
        <f>feedin_new_car!R50</f>
        <v>0.45</v>
      </c>
      <c r="S50" s="146">
        <f>feedin_new_car!S50</f>
        <v>0.4</v>
      </c>
      <c r="T50" s="146">
        <f>feedin_new_car!T50</f>
        <v>0.05</v>
      </c>
      <c r="U50" s="145">
        <f>feedin_new_car!U50</f>
        <v>0.03</v>
      </c>
      <c r="V50" s="146">
        <f>feedin_new_car!V50</f>
        <v>0.3</v>
      </c>
      <c r="W50" s="146">
        <f>feedin_new_car!W50</f>
        <v>0.35</v>
      </c>
      <c r="X50" s="146">
        <f>feedin_new_car!X50</f>
        <v>0.3</v>
      </c>
      <c r="Y50" s="146">
        <f>feedin_new_car!Y50</f>
        <v>2.0000000000000018E-2</v>
      </c>
      <c r="Z50" s="145">
        <f>feedin_new_car!Z50</f>
        <v>0</v>
      </c>
      <c r="AA50" s="146">
        <f>feedin_new_car!AA50</f>
        <v>0.1</v>
      </c>
      <c r="AB50" s="146">
        <f>feedin_new_car!AB50</f>
        <v>0.45</v>
      </c>
      <c r="AC50" s="146">
        <f>feedin_new_car!AC50</f>
        <v>0.4</v>
      </c>
      <c r="AD50" s="146">
        <f>feedin_new_car!AD50</f>
        <v>0.05</v>
      </c>
      <c r="AE50" s="145">
        <f>feedin_new_car!AE50</f>
        <v>0</v>
      </c>
      <c r="AF50" s="146">
        <f>feedin_new_car!AF50</f>
        <v>0</v>
      </c>
      <c r="AG50" s="146">
        <f>feedin_new_car!AG50</f>
        <v>0</v>
      </c>
      <c r="AH50" s="146">
        <f>feedin_new_car!AH50</f>
        <v>0</v>
      </c>
      <c r="AI50" s="146">
        <f>feedin_new_car!AI50</f>
        <v>1</v>
      </c>
      <c r="AJ50" s="145">
        <f>feedin_new_car!AJ50</f>
        <v>0.25</v>
      </c>
      <c r="AK50" s="146">
        <f>feedin_new_car!AK50</f>
        <v>0.3</v>
      </c>
      <c r="AL50" s="146">
        <f>feedin_new_car!AL50</f>
        <v>0.35</v>
      </c>
      <c r="AM50" s="146">
        <f>feedin_new_car!AM50</f>
        <v>0.1</v>
      </c>
      <c r="AN50" s="146">
        <f>feedin_new_car!AN50</f>
        <v>0</v>
      </c>
      <c r="AO50" s="145">
        <f>feedin_new_car!AO50</f>
        <v>0.15</v>
      </c>
      <c r="AP50" s="146">
        <f>feedin_new_car!AP50</f>
        <v>0.35</v>
      </c>
      <c r="AQ50" s="146">
        <f>feedin_new_car!AQ50</f>
        <v>0.45</v>
      </c>
      <c r="AR50" s="146">
        <f>feedin_new_car!AR50</f>
        <v>0.05</v>
      </c>
      <c r="AS50" s="146">
        <f>feedin_new_car!AS50</f>
        <v>0</v>
      </c>
      <c r="AT50" s="145">
        <f>feedin_new_car!AT50</f>
        <v>0.2</v>
      </c>
      <c r="AU50" s="146">
        <f>feedin_new_car!AU50</f>
        <v>0.3</v>
      </c>
      <c r="AV50" s="146">
        <f>feedin_new_car!AV50</f>
        <v>0.4</v>
      </c>
      <c r="AW50" s="146">
        <f>feedin_new_car!AW50</f>
        <v>0.1</v>
      </c>
      <c r="AX50" s="146">
        <f>feedin_new_car!AX50</f>
        <v>0</v>
      </c>
      <c r="AY50" s="145">
        <f>feedin_new_car!AY50</f>
        <v>0</v>
      </c>
      <c r="AZ50" s="146">
        <f>feedin_new_car!AZ50</f>
        <v>0</v>
      </c>
      <c r="BA50" s="146">
        <f>feedin_new_car!BA50</f>
        <v>0</v>
      </c>
      <c r="BB50" s="146">
        <f>feedin_new_car!BB50</f>
        <v>0.5</v>
      </c>
      <c r="BC50" s="146">
        <f>feedin_new_car!BC50</f>
        <v>0.5</v>
      </c>
      <c r="BD50" s="36">
        <f t="shared" si="2"/>
        <v>1</v>
      </c>
      <c r="BE50" s="36">
        <f t="shared" si="3"/>
        <v>9</v>
      </c>
    </row>
    <row r="51" spans="1:57" x14ac:dyDescent="0.2">
      <c r="A51" s="51">
        <v>2045</v>
      </c>
      <c r="B51" s="101">
        <v>0.15</v>
      </c>
      <c r="C51" s="74">
        <v>0</v>
      </c>
      <c r="D51" s="74">
        <v>0.15</v>
      </c>
      <c r="E51" s="74">
        <v>0</v>
      </c>
      <c r="F51" s="74">
        <v>0</v>
      </c>
      <c r="G51" s="74">
        <v>0.1</v>
      </c>
      <c r="H51" s="74">
        <v>0</v>
      </c>
      <c r="I51" s="74">
        <v>0.6</v>
      </c>
      <c r="J51" s="65">
        <f t="shared" si="6"/>
        <v>0</v>
      </c>
      <c r="K51" s="72">
        <f>feedin_new_car!K51</f>
        <v>0.05</v>
      </c>
      <c r="L51" s="83">
        <f>feedin_new_car!L51</f>
        <v>0.15</v>
      </c>
      <c r="M51" s="83">
        <f>feedin_new_car!M51</f>
        <v>0.15</v>
      </c>
      <c r="N51" s="83">
        <f>feedin_new_car!N51</f>
        <v>0.35</v>
      </c>
      <c r="O51" s="83">
        <f>feedin_new_car!O51</f>
        <v>0.30000000000000004</v>
      </c>
      <c r="P51" s="72">
        <f>feedin_new_car!P51</f>
        <v>0</v>
      </c>
      <c r="Q51" s="83">
        <f>feedin_new_car!Q51</f>
        <v>0.1</v>
      </c>
      <c r="R51" s="83">
        <f>feedin_new_car!R51</f>
        <v>0.45</v>
      </c>
      <c r="S51" s="83">
        <f>feedin_new_car!S51</f>
        <v>0.4</v>
      </c>
      <c r="T51" s="83">
        <f>feedin_new_car!T51</f>
        <v>0.05</v>
      </c>
      <c r="U51" s="72">
        <f>feedin_new_car!U51</f>
        <v>0.03</v>
      </c>
      <c r="V51" s="83">
        <f>feedin_new_car!V51</f>
        <v>0.3</v>
      </c>
      <c r="W51" s="83">
        <f>feedin_new_car!W51</f>
        <v>0.35</v>
      </c>
      <c r="X51" s="83">
        <f>feedin_new_car!X51</f>
        <v>0.3</v>
      </c>
      <c r="Y51" s="83">
        <f>feedin_new_car!Y51</f>
        <v>2.0000000000000018E-2</v>
      </c>
      <c r="Z51" s="72">
        <f>feedin_new_car!Z51</f>
        <v>0</v>
      </c>
      <c r="AA51" s="83">
        <f>feedin_new_car!AA51</f>
        <v>0.1</v>
      </c>
      <c r="AB51" s="83">
        <f>feedin_new_car!AB51</f>
        <v>0.45</v>
      </c>
      <c r="AC51" s="83">
        <f>feedin_new_car!AC51</f>
        <v>0.4</v>
      </c>
      <c r="AD51" s="83">
        <f>feedin_new_car!AD51</f>
        <v>0.05</v>
      </c>
      <c r="AE51" s="72">
        <f>feedin_new_car!AE51</f>
        <v>0</v>
      </c>
      <c r="AF51" s="83">
        <f>feedin_new_car!AF51</f>
        <v>0</v>
      </c>
      <c r="AG51" s="83">
        <f>feedin_new_car!AG51</f>
        <v>0</v>
      </c>
      <c r="AH51" s="83">
        <f>feedin_new_car!AH51</f>
        <v>0</v>
      </c>
      <c r="AI51" s="83">
        <f>feedin_new_car!AI51</f>
        <v>1</v>
      </c>
      <c r="AJ51" s="72">
        <f>feedin_new_car!AJ51</f>
        <v>0.25</v>
      </c>
      <c r="AK51" s="83">
        <f>feedin_new_car!AK51</f>
        <v>0.3</v>
      </c>
      <c r="AL51" s="83">
        <f>feedin_new_car!AL51</f>
        <v>0.35</v>
      </c>
      <c r="AM51" s="83">
        <f>feedin_new_car!AM51</f>
        <v>0.1</v>
      </c>
      <c r="AN51" s="83">
        <f>feedin_new_car!AN51</f>
        <v>0</v>
      </c>
      <c r="AO51" s="72">
        <f>feedin_new_car!AO51</f>
        <v>0.15</v>
      </c>
      <c r="AP51" s="83">
        <f>feedin_new_car!AP51</f>
        <v>0.35</v>
      </c>
      <c r="AQ51" s="83">
        <f>feedin_new_car!AQ51</f>
        <v>0.45</v>
      </c>
      <c r="AR51" s="83">
        <f>feedin_new_car!AR51</f>
        <v>0.05</v>
      </c>
      <c r="AS51" s="83">
        <f>feedin_new_car!AS51</f>
        <v>0</v>
      </c>
      <c r="AT51" s="72">
        <f>feedin_new_car!AT51</f>
        <v>0.2</v>
      </c>
      <c r="AU51" s="83">
        <f>feedin_new_car!AU51</f>
        <v>0.3</v>
      </c>
      <c r="AV51" s="83">
        <f>feedin_new_car!AV51</f>
        <v>0.4</v>
      </c>
      <c r="AW51" s="83">
        <f>feedin_new_car!AW51</f>
        <v>0.1</v>
      </c>
      <c r="AX51" s="83">
        <f>feedin_new_car!AX51</f>
        <v>0</v>
      </c>
      <c r="AY51" s="72">
        <f>feedin_new_car!AY51</f>
        <v>0</v>
      </c>
      <c r="AZ51" s="83">
        <f>feedin_new_car!AZ51</f>
        <v>0</v>
      </c>
      <c r="BA51" s="83">
        <f>feedin_new_car!BA51</f>
        <v>0</v>
      </c>
      <c r="BB51" s="83">
        <f>feedin_new_car!BB51</f>
        <v>0.5</v>
      </c>
      <c r="BC51" s="83">
        <f>feedin_new_car!BC51</f>
        <v>0.5</v>
      </c>
      <c r="BD51" s="52">
        <f t="shared" si="2"/>
        <v>1</v>
      </c>
      <c r="BE51" s="52">
        <f t="shared" si="3"/>
        <v>9</v>
      </c>
    </row>
    <row r="52" spans="1:57" x14ac:dyDescent="0.2">
      <c r="A52" s="12">
        <v>2046</v>
      </c>
      <c r="B52" s="100">
        <f>MAX(B51+(B$56-B$51)*0.2,0)</f>
        <v>0.13999999999999999</v>
      </c>
      <c r="C52" s="66">
        <f t="shared" ref="C52:G55" si="17">MAX(C51+(C$56-C$51)*0.2,0)</f>
        <v>0</v>
      </c>
      <c r="D52" s="66">
        <f t="shared" si="17"/>
        <v>0.15</v>
      </c>
      <c r="E52" s="66">
        <f t="shared" si="17"/>
        <v>0</v>
      </c>
      <c r="F52" s="66">
        <f t="shared" si="17"/>
        <v>0</v>
      </c>
      <c r="G52" s="66">
        <f>MAX(G51+(G$56-G$51)*0.2,0)</f>
        <v>0.1</v>
      </c>
      <c r="H52" s="66">
        <f t="shared" ref="H52:I52" si="18">MAX(H51+(H$56-H$51)*0.2,0)</f>
        <v>0</v>
      </c>
      <c r="I52" s="66">
        <f t="shared" si="18"/>
        <v>0.61</v>
      </c>
      <c r="J52" s="174">
        <f t="shared" si="6"/>
        <v>0</v>
      </c>
      <c r="K52" s="145">
        <f>feedin_new_car!K52</f>
        <v>0.05</v>
      </c>
      <c r="L52" s="146">
        <f>feedin_new_car!L52</f>
        <v>0.15</v>
      </c>
      <c r="M52" s="146">
        <f>feedin_new_car!M52</f>
        <v>0.15</v>
      </c>
      <c r="N52" s="146">
        <f>feedin_new_car!N52</f>
        <v>0.35</v>
      </c>
      <c r="O52" s="146">
        <f>feedin_new_car!O52</f>
        <v>0.30000000000000004</v>
      </c>
      <c r="P52" s="145">
        <f>feedin_new_car!P52</f>
        <v>0</v>
      </c>
      <c r="Q52" s="146">
        <f>feedin_new_car!Q52</f>
        <v>0.1</v>
      </c>
      <c r="R52" s="146">
        <f>feedin_new_car!R52</f>
        <v>0.45</v>
      </c>
      <c r="S52" s="146">
        <f>feedin_new_car!S52</f>
        <v>0.4</v>
      </c>
      <c r="T52" s="146">
        <f>feedin_new_car!T52</f>
        <v>0.05</v>
      </c>
      <c r="U52" s="145">
        <f>feedin_new_car!U52</f>
        <v>0.03</v>
      </c>
      <c r="V52" s="146">
        <f>feedin_new_car!V52</f>
        <v>0.3</v>
      </c>
      <c r="W52" s="146">
        <f>feedin_new_car!W52</f>
        <v>0.35</v>
      </c>
      <c r="X52" s="146">
        <f>feedin_new_car!X52</f>
        <v>0.3</v>
      </c>
      <c r="Y52" s="146">
        <f>feedin_new_car!Y52</f>
        <v>2.0000000000000018E-2</v>
      </c>
      <c r="Z52" s="145">
        <f>feedin_new_car!Z52</f>
        <v>0</v>
      </c>
      <c r="AA52" s="146">
        <f>feedin_new_car!AA52</f>
        <v>0.1</v>
      </c>
      <c r="AB52" s="146">
        <f>feedin_new_car!AB52</f>
        <v>0.45</v>
      </c>
      <c r="AC52" s="146">
        <f>feedin_new_car!AC52</f>
        <v>0.4</v>
      </c>
      <c r="AD52" s="146">
        <f>feedin_new_car!AD52</f>
        <v>0.05</v>
      </c>
      <c r="AE52" s="145">
        <f>feedin_new_car!AE52</f>
        <v>0</v>
      </c>
      <c r="AF52" s="146">
        <f>feedin_new_car!AF52</f>
        <v>0</v>
      </c>
      <c r="AG52" s="146">
        <f>feedin_new_car!AG52</f>
        <v>0</v>
      </c>
      <c r="AH52" s="146">
        <f>feedin_new_car!AH52</f>
        <v>0</v>
      </c>
      <c r="AI52" s="146">
        <f>feedin_new_car!AI52</f>
        <v>1</v>
      </c>
      <c r="AJ52" s="145">
        <f>feedin_new_car!AJ52</f>
        <v>0.25</v>
      </c>
      <c r="AK52" s="146">
        <f>feedin_new_car!AK52</f>
        <v>0.3</v>
      </c>
      <c r="AL52" s="146">
        <f>feedin_new_car!AL52</f>
        <v>0.35</v>
      </c>
      <c r="AM52" s="146">
        <f>feedin_new_car!AM52</f>
        <v>0.1</v>
      </c>
      <c r="AN52" s="146">
        <f>feedin_new_car!AN52</f>
        <v>0</v>
      </c>
      <c r="AO52" s="145">
        <f>feedin_new_car!AO52</f>
        <v>0.15</v>
      </c>
      <c r="AP52" s="146">
        <f>feedin_new_car!AP52</f>
        <v>0.35</v>
      </c>
      <c r="AQ52" s="146">
        <f>feedin_new_car!AQ52</f>
        <v>0.45</v>
      </c>
      <c r="AR52" s="146">
        <f>feedin_new_car!AR52</f>
        <v>0.05</v>
      </c>
      <c r="AS52" s="146">
        <f>feedin_new_car!AS52</f>
        <v>0</v>
      </c>
      <c r="AT52" s="145">
        <f>feedin_new_car!AT52</f>
        <v>0.2</v>
      </c>
      <c r="AU52" s="146">
        <f>feedin_new_car!AU52</f>
        <v>0.3</v>
      </c>
      <c r="AV52" s="146">
        <f>feedin_new_car!AV52</f>
        <v>0.4</v>
      </c>
      <c r="AW52" s="146">
        <f>feedin_new_car!AW52</f>
        <v>0.1</v>
      </c>
      <c r="AX52" s="146">
        <f>feedin_new_car!AX52</f>
        <v>0</v>
      </c>
      <c r="AY52" s="145">
        <f>feedin_new_car!AY52</f>
        <v>0</v>
      </c>
      <c r="AZ52" s="146">
        <f>feedin_new_car!AZ52</f>
        <v>0</v>
      </c>
      <c r="BA52" s="146">
        <f>feedin_new_car!BA52</f>
        <v>0</v>
      </c>
      <c r="BB52" s="146">
        <f>feedin_new_car!BB52</f>
        <v>0.5</v>
      </c>
      <c r="BC52" s="146">
        <f>feedin_new_car!BC52</f>
        <v>0.5</v>
      </c>
      <c r="BD52" s="36">
        <f t="shared" si="2"/>
        <v>1</v>
      </c>
      <c r="BE52" s="36">
        <f t="shared" si="3"/>
        <v>9</v>
      </c>
    </row>
    <row r="53" spans="1:57" x14ac:dyDescent="0.2">
      <c r="A53" s="12">
        <v>2047</v>
      </c>
      <c r="B53" s="100">
        <f t="shared" ref="B53:B55" si="19">MAX(B52+(B$56-B$51)*0.2,0)</f>
        <v>0.12999999999999998</v>
      </c>
      <c r="C53" s="66">
        <f t="shared" si="17"/>
        <v>0</v>
      </c>
      <c r="D53" s="66">
        <f t="shared" si="17"/>
        <v>0.15</v>
      </c>
      <c r="E53" s="66">
        <f t="shared" si="17"/>
        <v>0</v>
      </c>
      <c r="F53" s="66">
        <f t="shared" si="17"/>
        <v>0</v>
      </c>
      <c r="G53" s="66">
        <f t="shared" si="17"/>
        <v>0.1</v>
      </c>
      <c r="H53" s="66">
        <f t="shared" ref="H53:I53" si="20">MAX(H52+(H$56-H$51)*0.2,0)</f>
        <v>0</v>
      </c>
      <c r="I53" s="66">
        <f t="shared" si="20"/>
        <v>0.62</v>
      </c>
      <c r="J53" s="174">
        <f t="shared" si="6"/>
        <v>0</v>
      </c>
      <c r="K53" s="145">
        <f>feedin_new_car!K53</f>
        <v>0.05</v>
      </c>
      <c r="L53" s="146">
        <f>feedin_new_car!L53</f>
        <v>0.15</v>
      </c>
      <c r="M53" s="146">
        <f>feedin_new_car!M53</f>
        <v>0.15</v>
      </c>
      <c r="N53" s="146">
        <f>feedin_new_car!N53</f>
        <v>0.35</v>
      </c>
      <c r="O53" s="146">
        <f>feedin_new_car!O53</f>
        <v>0.30000000000000004</v>
      </c>
      <c r="P53" s="145">
        <f>feedin_new_car!P53</f>
        <v>0</v>
      </c>
      <c r="Q53" s="146">
        <f>feedin_new_car!Q53</f>
        <v>0.1</v>
      </c>
      <c r="R53" s="146">
        <f>feedin_new_car!R53</f>
        <v>0.45</v>
      </c>
      <c r="S53" s="146">
        <f>feedin_new_car!S53</f>
        <v>0.4</v>
      </c>
      <c r="T53" s="146">
        <f>feedin_new_car!T53</f>
        <v>0.05</v>
      </c>
      <c r="U53" s="145">
        <f>feedin_new_car!U53</f>
        <v>0.03</v>
      </c>
      <c r="V53" s="146">
        <f>feedin_new_car!V53</f>
        <v>0.3</v>
      </c>
      <c r="W53" s="146">
        <f>feedin_new_car!W53</f>
        <v>0.35</v>
      </c>
      <c r="X53" s="146">
        <f>feedin_new_car!X53</f>
        <v>0.3</v>
      </c>
      <c r="Y53" s="146">
        <f>feedin_new_car!Y53</f>
        <v>2.0000000000000018E-2</v>
      </c>
      <c r="Z53" s="145">
        <f>feedin_new_car!Z53</f>
        <v>0</v>
      </c>
      <c r="AA53" s="146">
        <f>feedin_new_car!AA53</f>
        <v>0.1</v>
      </c>
      <c r="AB53" s="146">
        <f>feedin_new_car!AB53</f>
        <v>0.45</v>
      </c>
      <c r="AC53" s="146">
        <f>feedin_new_car!AC53</f>
        <v>0.4</v>
      </c>
      <c r="AD53" s="146">
        <f>feedin_new_car!AD53</f>
        <v>0.05</v>
      </c>
      <c r="AE53" s="145">
        <f>feedin_new_car!AE53</f>
        <v>0</v>
      </c>
      <c r="AF53" s="146">
        <f>feedin_new_car!AF53</f>
        <v>0</v>
      </c>
      <c r="AG53" s="146">
        <f>feedin_new_car!AG53</f>
        <v>0</v>
      </c>
      <c r="AH53" s="146">
        <f>feedin_new_car!AH53</f>
        <v>0</v>
      </c>
      <c r="AI53" s="146">
        <f>feedin_new_car!AI53</f>
        <v>1</v>
      </c>
      <c r="AJ53" s="145">
        <f>feedin_new_car!AJ53</f>
        <v>0.25</v>
      </c>
      <c r="AK53" s="146">
        <f>feedin_new_car!AK53</f>
        <v>0.3</v>
      </c>
      <c r="AL53" s="146">
        <f>feedin_new_car!AL53</f>
        <v>0.35</v>
      </c>
      <c r="AM53" s="146">
        <f>feedin_new_car!AM53</f>
        <v>0.1</v>
      </c>
      <c r="AN53" s="146">
        <f>feedin_new_car!AN53</f>
        <v>0</v>
      </c>
      <c r="AO53" s="145">
        <f>feedin_new_car!AO53</f>
        <v>0.15</v>
      </c>
      <c r="AP53" s="146">
        <f>feedin_new_car!AP53</f>
        <v>0.35</v>
      </c>
      <c r="AQ53" s="146">
        <f>feedin_new_car!AQ53</f>
        <v>0.45</v>
      </c>
      <c r="AR53" s="146">
        <f>feedin_new_car!AR53</f>
        <v>0.05</v>
      </c>
      <c r="AS53" s="146">
        <f>feedin_new_car!AS53</f>
        <v>0</v>
      </c>
      <c r="AT53" s="145">
        <f>feedin_new_car!AT53</f>
        <v>0.2</v>
      </c>
      <c r="AU53" s="146">
        <f>feedin_new_car!AU53</f>
        <v>0.3</v>
      </c>
      <c r="AV53" s="146">
        <f>feedin_new_car!AV53</f>
        <v>0.4</v>
      </c>
      <c r="AW53" s="146">
        <f>feedin_new_car!AW53</f>
        <v>0.1</v>
      </c>
      <c r="AX53" s="146">
        <f>feedin_new_car!AX53</f>
        <v>0</v>
      </c>
      <c r="AY53" s="145">
        <f>feedin_new_car!AY53</f>
        <v>0</v>
      </c>
      <c r="AZ53" s="146">
        <f>feedin_new_car!AZ53</f>
        <v>0</v>
      </c>
      <c r="BA53" s="146">
        <f>feedin_new_car!BA53</f>
        <v>0</v>
      </c>
      <c r="BB53" s="146">
        <f>feedin_new_car!BB53</f>
        <v>0.5</v>
      </c>
      <c r="BC53" s="146">
        <f>feedin_new_car!BC53</f>
        <v>0.5</v>
      </c>
      <c r="BD53" s="36">
        <f t="shared" si="2"/>
        <v>1</v>
      </c>
      <c r="BE53" s="36">
        <f t="shared" si="3"/>
        <v>9</v>
      </c>
    </row>
    <row r="54" spans="1:57" x14ac:dyDescent="0.2">
      <c r="A54" s="12">
        <v>2048</v>
      </c>
      <c r="B54" s="100">
        <f t="shared" si="19"/>
        <v>0.11999999999999998</v>
      </c>
      <c r="C54" s="66">
        <f t="shared" si="17"/>
        <v>0</v>
      </c>
      <c r="D54" s="66">
        <f t="shared" si="17"/>
        <v>0.15</v>
      </c>
      <c r="E54" s="66">
        <f t="shared" si="17"/>
        <v>0</v>
      </c>
      <c r="F54" s="66">
        <f t="shared" si="17"/>
        <v>0</v>
      </c>
      <c r="G54" s="66">
        <f t="shared" si="17"/>
        <v>0.1</v>
      </c>
      <c r="H54" s="66">
        <f t="shared" ref="H54:I54" si="21">MAX(H53+(H$56-H$51)*0.2,0)</f>
        <v>0</v>
      </c>
      <c r="I54" s="66">
        <f t="shared" si="21"/>
        <v>0.63</v>
      </c>
      <c r="J54" s="174">
        <f t="shared" si="6"/>
        <v>0</v>
      </c>
      <c r="K54" s="145">
        <f>feedin_new_car!K54</f>
        <v>0.05</v>
      </c>
      <c r="L54" s="146">
        <f>feedin_new_car!L54</f>
        <v>0.15</v>
      </c>
      <c r="M54" s="146">
        <f>feedin_new_car!M54</f>
        <v>0.15</v>
      </c>
      <c r="N54" s="146">
        <f>feedin_new_car!N54</f>
        <v>0.35</v>
      </c>
      <c r="O54" s="146">
        <f>feedin_new_car!O54</f>
        <v>0.30000000000000004</v>
      </c>
      <c r="P54" s="145">
        <f>feedin_new_car!P54</f>
        <v>0</v>
      </c>
      <c r="Q54" s="146">
        <f>feedin_new_car!Q54</f>
        <v>0.1</v>
      </c>
      <c r="R54" s="146">
        <f>feedin_new_car!R54</f>
        <v>0.45</v>
      </c>
      <c r="S54" s="146">
        <f>feedin_new_car!S54</f>
        <v>0.4</v>
      </c>
      <c r="T54" s="146">
        <f>feedin_new_car!T54</f>
        <v>0.05</v>
      </c>
      <c r="U54" s="145">
        <f>feedin_new_car!U54</f>
        <v>0.03</v>
      </c>
      <c r="V54" s="146">
        <f>feedin_new_car!V54</f>
        <v>0.3</v>
      </c>
      <c r="W54" s="146">
        <f>feedin_new_car!W54</f>
        <v>0.35</v>
      </c>
      <c r="X54" s="146">
        <f>feedin_new_car!X54</f>
        <v>0.3</v>
      </c>
      <c r="Y54" s="146">
        <f>feedin_new_car!Y54</f>
        <v>2.0000000000000018E-2</v>
      </c>
      <c r="Z54" s="145">
        <f>feedin_new_car!Z54</f>
        <v>0</v>
      </c>
      <c r="AA54" s="146">
        <f>feedin_new_car!AA54</f>
        <v>0.1</v>
      </c>
      <c r="AB54" s="146">
        <f>feedin_new_car!AB54</f>
        <v>0.45</v>
      </c>
      <c r="AC54" s="146">
        <f>feedin_new_car!AC54</f>
        <v>0.4</v>
      </c>
      <c r="AD54" s="146">
        <f>feedin_new_car!AD54</f>
        <v>0.05</v>
      </c>
      <c r="AE54" s="145">
        <f>feedin_new_car!AE54</f>
        <v>0</v>
      </c>
      <c r="AF54" s="146">
        <f>feedin_new_car!AF54</f>
        <v>0</v>
      </c>
      <c r="AG54" s="146">
        <f>feedin_new_car!AG54</f>
        <v>0</v>
      </c>
      <c r="AH54" s="146">
        <f>feedin_new_car!AH54</f>
        <v>0</v>
      </c>
      <c r="AI54" s="146">
        <f>feedin_new_car!AI54</f>
        <v>1</v>
      </c>
      <c r="AJ54" s="145">
        <f>feedin_new_car!AJ54</f>
        <v>0.25</v>
      </c>
      <c r="AK54" s="146">
        <f>feedin_new_car!AK54</f>
        <v>0.3</v>
      </c>
      <c r="AL54" s="146">
        <f>feedin_new_car!AL54</f>
        <v>0.35</v>
      </c>
      <c r="AM54" s="146">
        <f>feedin_new_car!AM54</f>
        <v>0.1</v>
      </c>
      <c r="AN54" s="146">
        <f>feedin_new_car!AN54</f>
        <v>0</v>
      </c>
      <c r="AO54" s="145">
        <f>feedin_new_car!AO54</f>
        <v>0.15</v>
      </c>
      <c r="AP54" s="146">
        <f>feedin_new_car!AP54</f>
        <v>0.35</v>
      </c>
      <c r="AQ54" s="146">
        <f>feedin_new_car!AQ54</f>
        <v>0.45</v>
      </c>
      <c r="AR54" s="146">
        <f>feedin_new_car!AR54</f>
        <v>0.05</v>
      </c>
      <c r="AS54" s="146">
        <f>feedin_new_car!AS54</f>
        <v>0</v>
      </c>
      <c r="AT54" s="145">
        <f>feedin_new_car!AT54</f>
        <v>0.2</v>
      </c>
      <c r="AU54" s="146">
        <f>feedin_new_car!AU54</f>
        <v>0.3</v>
      </c>
      <c r="AV54" s="146">
        <f>feedin_new_car!AV54</f>
        <v>0.4</v>
      </c>
      <c r="AW54" s="146">
        <f>feedin_new_car!AW54</f>
        <v>0.1</v>
      </c>
      <c r="AX54" s="146">
        <f>feedin_new_car!AX54</f>
        <v>0</v>
      </c>
      <c r="AY54" s="145">
        <f>feedin_new_car!AY54</f>
        <v>0</v>
      </c>
      <c r="AZ54" s="146">
        <f>feedin_new_car!AZ54</f>
        <v>0</v>
      </c>
      <c r="BA54" s="146">
        <f>feedin_new_car!BA54</f>
        <v>0</v>
      </c>
      <c r="BB54" s="146">
        <f>feedin_new_car!BB54</f>
        <v>0.5</v>
      </c>
      <c r="BC54" s="146">
        <f>feedin_new_car!BC54</f>
        <v>0.5</v>
      </c>
      <c r="BD54" s="36">
        <f t="shared" si="2"/>
        <v>1</v>
      </c>
      <c r="BE54" s="36">
        <f t="shared" si="3"/>
        <v>9</v>
      </c>
    </row>
    <row r="55" spans="1:57" x14ac:dyDescent="0.2">
      <c r="A55" s="12">
        <v>2049</v>
      </c>
      <c r="B55" s="100">
        <f t="shared" si="19"/>
        <v>0.10999999999999999</v>
      </c>
      <c r="C55" s="66">
        <f t="shared" si="17"/>
        <v>0</v>
      </c>
      <c r="D55" s="66">
        <f t="shared" si="17"/>
        <v>0.15</v>
      </c>
      <c r="E55" s="66">
        <f t="shared" si="17"/>
        <v>0</v>
      </c>
      <c r="F55" s="66">
        <f t="shared" si="17"/>
        <v>0</v>
      </c>
      <c r="G55" s="66">
        <f t="shared" si="17"/>
        <v>0.1</v>
      </c>
      <c r="H55" s="66">
        <f t="shared" ref="H55:I55" si="22">MAX(H54+(H$56-H$51)*0.2,0)</f>
        <v>0</v>
      </c>
      <c r="I55" s="66">
        <f t="shared" si="22"/>
        <v>0.64</v>
      </c>
      <c r="J55" s="174">
        <f t="shared" si="6"/>
        <v>0</v>
      </c>
      <c r="K55" s="145">
        <f>feedin_new_car!K55</f>
        <v>0.05</v>
      </c>
      <c r="L55" s="146">
        <f>feedin_new_car!L55</f>
        <v>0.15</v>
      </c>
      <c r="M55" s="146">
        <f>feedin_new_car!M55</f>
        <v>0.15</v>
      </c>
      <c r="N55" s="146">
        <f>feedin_new_car!N55</f>
        <v>0.35</v>
      </c>
      <c r="O55" s="146">
        <f>feedin_new_car!O55</f>
        <v>0.30000000000000004</v>
      </c>
      <c r="P55" s="145">
        <f>feedin_new_car!P55</f>
        <v>0</v>
      </c>
      <c r="Q55" s="146">
        <f>feedin_new_car!Q55</f>
        <v>0.1</v>
      </c>
      <c r="R55" s="146">
        <f>feedin_new_car!R55</f>
        <v>0.45</v>
      </c>
      <c r="S55" s="146">
        <f>feedin_new_car!S55</f>
        <v>0.4</v>
      </c>
      <c r="T55" s="146">
        <f>feedin_new_car!T55</f>
        <v>0.05</v>
      </c>
      <c r="U55" s="145">
        <f>feedin_new_car!U55</f>
        <v>0.03</v>
      </c>
      <c r="V55" s="146">
        <f>feedin_new_car!V55</f>
        <v>0.3</v>
      </c>
      <c r="W55" s="146">
        <f>feedin_new_car!W55</f>
        <v>0.35</v>
      </c>
      <c r="X55" s="146">
        <f>feedin_new_car!X55</f>
        <v>0.3</v>
      </c>
      <c r="Y55" s="146">
        <f>feedin_new_car!Y55</f>
        <v>2.0000000000000018E-2</v>
      </c>
      <c r="Z55" s="145">
        <f>feedin_new_car!Z55</f>
        <v>0</v>
      </c>
      <c r="AA55" s="146">
        <f>feedin_new_car!AA55</f>
        <v>0.1</v>
      </c>
      <c r="AB55" s="146">
        <f>feedin_new_car!AB55</f>
        <v>0.45</v>
      </c>
      <c r="AC55" s="146">
        <f>feedin_new_car!AC55</f>
        <v>0.4</v>
      </c>
      <c r="AD55" s="146">
        <f>feedin_new_car!AD55</f>
        <v>0.05</v>
      </c>
      <c r="AE55" s="145">
        <f>feedin_new_car!AE55</f>
        <v>0</v>
      </c>
      <c r="AF55" s="146">
        <f>feedin_new_car!AF55</f>
        <v>0</v>
      </c>
      <c r="AG55" s="146">
        <f>feedin_new_car!AG55</f>
        <v>0</v>
      </c>
      <c r="AH55" s="146">
        <f>feedin_new_car!AH55</f>
        <v>0</v>
      </c>
      <c r="AI55" s="146">
        <f>feedin_new_car!AI55</f>
        <v>1</v>
      </c>
      <c r="AJ55" s="145">
        <f>feedin_new_car!AJ55</f>
        <v>0.25</v>
      </c>
      <c r="AK55" s="146">
        <f>feedin_new_car!AK55</f>
        <v>0.3</v>
      </c>
      <c r="AL55" s="146">
        <f>feedin_new_car!AL55</f>
        <v>0.35</v>
      </c>
      <c r="AM55" s="146">
        <f>feedin_new_car!AM55</f>
        <v>0.1</v>
      </c>
      <c r="AN55" s="146">
        <f>feedin_new_car!AN55</f>
        <v>0</v>
      </c>
      <c r="AO55" s="145">
        <f>feedin_new_car!AO55</f>
        <v>0.15</v>
      </c>
      <c r="AP55" s="146">
        <f>feedin_new_car!AP55</f>
        <v>0.35</v>
      </c>
      <c r="AQ55" s="146">
        <f>feedin_new_car!AQ55</f>
        <v>0.45</v>
      </c>
      <c r="AR55" s="146">
        <f>feedin_new_car!AR55</f>
        <v>0.05</v>
      </c>
      <c r="AS55" s="146">
        <f>feedin_new_car!AS55</f>
        <v>0</v>
      </c>
      <c r="AT55" s="145">
        <f>feedin_new_car!AT55</f>
        <v>0.2</v>
      </c>
      <c r="AU55" s="146">
        <f>feedin_new_car!AU55</f>
        <v>0.3</v>
      </c>
      <c r="AV55" s="146">
        <f>feedin_new_car!AV55</f>
        <v>0.4</v>
      </c>
      <c r="AW55" s="146">
        <f>feedin_new_car!AW55</f>
        <v>0.1</v>
      </c>
      <c r="AX55" s="146">
        <f>feedin_new_car!AX55</f>
        <v>0</v>
      </c>
      <c r="AY55" s="145">
        <f>feedin_new_car!AY55</f>
        <v>0</v>
      </c>
      <c r="AZ55" s="146">
        <f>feedin_new_car!AZ55</f>
        <v>0</v>
      </c>
      <c r="BA55" s="146">
        <f>feedin_new_car!BA55</f>
        <v>0</v>
      </c>
      <c r="BB55" s="146">
        <f>feedin_new_car!BB55</f>
        <v>0.5</v>
      </c>
      <c r="BC55" s="146">
        <f>feedin_new_car!BC55</f>
        <v>0.5</v>
      </c>
      <c r="BD55" s="36">
        <f t="shared" si="2"/>
        <v>1</v>
      </c>
      <c r="BE55" s="36">
        <f t="shared" si="3"/>
        <v>9</v>
      </c>
    </row>
    <row r="56" spans="1:57" x14ac:dyDescent="0.2">
      <c r="A56" s="51">
        <v>2050</v>
      </c>
      <c r="B56" s="101">
        <v>0.1</v>
      </c>
      <c r="C56" s="74">
        <v>0</v>
      </c>
      <c r="D56" s="74">
        <v>0.15</v>
      </c>
      <c r="E56" s="74">
        <v>0</v>
      </c>
      <c r="F56" s="74">
        <v>0</v>
      </c>
      <c r="G56" s="74">
        <v>0.1</v>
      </c>
      <c r="H56" s="74">
        <v>0</v>
      </c>
      <c r="I56" s="74">
        <v>0.65</v>
      </c>
      <c r="J56" s="65">
        <f t="shared" si="6"/>
        <v>0</v>
      </c>
      <c r="K56" s="72">
        <f>feedin_new_car!K56</f>
        <v>0.05</v>
      </c>
      <c r="L56" s="83">
        <f>feedin_new_car!L56</f>
        <v>0.15</v>
      </c>
      <c r="M56" s="83">
        <f>feedin_new_car!M56</f>
        <v>0.15</v>
      </c>
      <c r="N56" s="83">
        <f>feedin_new_car!N56</f>
        <v>0.35</v>
      </c>
      <c r="O56" s="83">
        <f>feedin_new_car!O56</f>
        <v>0.30000000000000004</v>
      </c>
      <c r="P56" s="72">
        <f>feedin_new_car!P56</f>
        <v>0</v>
      </c>
      <c r="Q56" s="83">
        <f>feedin_new_car!Q56</f>
        <v>0.1</v>
      </c>
      <c r="R56" s="83">
        <f>feedin_new_car!R56</f>
        <v>0.45</v>
      </c>
      <c r="S56" s="83">
        <f>feedin_new_car!S56</f>
        <v>0.4</v>
      </c>
      <c r="T56" s="83">
        <f>feedin_new_car!T56</f>
        <v>0.05</v>
      </c>
      <c r="U56" s="72">
        <f>feedin_new_car!U56</f>
        <v>0.03</v>
      </c>
      <c r="V56" s="83">
        <f>feedin_new_car!V56</f>
        <v>0.3</v>
      </c>
      <c r="W56" s="83">
        <f>feedin_new_car!W56</f>
        <v>0.35</v>
      </c>
      <c r="X56" s="83">
        <f>feedin_new_car!X56</f>
        <v>0.3</v>
      </c>
      <c r="Y56" s="83">
        <f>feedin_new_car!Y56</f>
        <v>2.0000000000000018E-2</v>
      </c>
      <c r="Z56" s="72">
        <f>feedin_new_car!Z56</f>
        <v>0</v>
      </c>
      <c r="AA56" s="83">
        <f>feedin_new_car!AA56</f>
        <v>0.1</v>
      </c>
      <c r="AB56" s="83">
        <f>feedin_new_car!AB56</f>
        <v>0.45</v>
      </c>
      <c r="AC56" s="83">
        <f>feedin_new_car!AC56</f>
        <v>0.4</v>
      </c>
      <c r="AD56" s="83">
        <f>feedin_new_car!AD56</f>
        <v>0.05</v>
      </c>
      <c r="AE56" s="72">
        <f>feedin_new_car!AE56</f>
        <v>0</v>
      </c>
      <c r="AF56" s="83">
        <f>feedin_new_car!AF56</f>
        <v>0</v>
      </c>
      <c r="AG56" s="83">
        <f>feedin_new_car!AG56</f>
        <v>0</v>
      </c>
      <c r="AH56" s="83">
        <f>feedin_new_car!AH56</f>
        <v>0</v>
      </c>
      <c r="AI56" s="83">
        <f>feedin_new_car!AI56</f>
        <v>1</v>
      </c>
      <c r="AJ56" s="72">
        <f>feedin_new_car!AJ56</f>
        <v>0.25</v>
      </c>
      <c r="AK56" s="83">
        <f>feedin_new_car!AK56</f>
        <v>0.3</v>
      </c>
      <c r="AL56" s="83">
        <f>feedin_new_car!AL56</f>
        <v>0.35</v>
      </c>
      <c r="AM56" s="83">
        <f>feedin_new_car!AM56</f>
        <v>0.1</v>
      </c>
      <c r="AN56" s="83">
        <f>feedin_new_car!AN56</f>
        <v>0</v>
      </c>
      <c r="AO56" s="72">
        <f>feedin_new_car!AO56</f>
        <v>0.15</v>
      </c>
      <c r="AP56" s="83">
        <f>feedin_new_car!AP56</f>
        <v>0.35</v>
      </c>
      <c r="AQ56" s="83">
        <f>feedin_new_car!AQ56</f>
        <v>0.45</v>
      </c>
      <c r="AR56" s="83">
        <f>feedin_new_car!AR56</f>
        <v>0.05</v>
      </c>
      <c r="AS56" s="83">
        <f>feedin_new_car!AS56</f>
        <v>0</v>
      </c>
      <c r="AT56" s="72">
        <f>feedin_new_car!AT56</f>
        <v>0.2</v>
      </c>
      <c r="AU56" s="83">
        <f>feedin_new_car!AU56</f>
        <v>0.3</v>
      </c>
      <c r="AV56" s="83">
        <f>feedin_new_car!AV56</f>
        <v>0.4</v>
      </c>
      <c r="AW56" s="83">
        <f>feedin_new_car!AW56</f>
        <v>0.1</v>
      </c>
      <c r="AX56" s="83">
        <f>feedin_new_car!AX56</f>
        <v>0</v>
      </c>
      <c r="AY56" s="72">
        <f>feedin_new_car!AY56</f>
        <v>0</v>
      </c>
      <c r="AZ56" s="83">
        <f>feedin_new_car!AZ56</f>
        <v>0</v>
      </c>
      <c r="BA56" s="83">
        <f>feedin_new_car!BA56</f>
        <v>0</v>
      </c>
      <c r="BB56" s="83">
        <f>feedin_new_car!BB56</f>
        <v>0.5</v>
      </c>
      <c r="BC56" s="83">
        <f>feedin_new_car!BC56</f>
        <v>0.5</v>
      </c>
      <c r="BD56" s="52">
        <f t="shared" si="2"/>
        <v>1</v>
      </c>
      <c r="BE56" s="52">
        <f t="shared" si="3"/>
        <v>9</v>
      </c>
    </row>
    <row r="57" spans="1:57" x14ac:dyDescent="0.2">
      <c r="A57" s="12">
        <v>2051</v>
      </c>
      <c r="B57" s="100">
        <f>MAX(B56+(B$61-B$56)*0.2,0)</f>
        <v>0.09</v>
      </c>
      <c r="C57" s="66">
        <f t="shared" ref="C57:G60" si="23">MAX(C56+(C$61-C$56)*0.2,0)</f>
        <v>0</v>
      </c>
      <c r="D57" s="66">
        <f t="shared" si="23"/>
        <v>0.15</v>
      </c>
      <c r="E57" s="66">
        <f t="shared" si="23"/>
        <v>0</v>
      </c>
      <c r="F57" s="66">
        <f t="shared" si="23"/>
        <v>0</v>
      </c>
      <c r="G57" s="66">
        <f>MAX(G56+(G$61-G$56)*0.2,0)</f>
        <v>0.09</v>
      </c>
      <c r="H57" s="66">
        <f t="shared" ref="H57:I57" si="24">MAX(H56+(H$61-H$56)*0.2,0)</f>
        <v>0</v>
      </c>
      <c r="I57" s="66">
        <f t="shared" si="24"/>
        <v>0.67</v>
      </c>
      <c r="J57" s="174">
        <f t="shared" si="6"/>
        <v>0</v>
      </c>
      <c r="K57" s="145">
        <f>feedin_new_car!K57</f>
        <v>0.05</v>
      </c>
      <c r="L57" s="146">
        <f>feedin_new_car!L57</f>
        <v>0.15</v>
      </c>
      <c r="M57" s="146">
        <f>feedin_new_car!M57</f>
        <v>0.15</v>
      </c>
      <c r="N57" s="146">
        <f>feedin_new_car!N57</f>
        <v>0.35</v>
      </c>
      <c r="O57" s="146">
        <f>feedin_new_car!O57</f>
        <v>0.30000000000000004</v>
      </c>
      <c r="P57" s="145">
        <f>feedin_new_car!P57</f>
        <v>0</v>
      </c>
      <c r="Q57" s="146">
        <f>feedin_new_car!Q57</f>
        <v>0.1</v>
      </c>
      <c r="R57" s="146">
        <f>feedin_new_car!R57</f>
        <v>0.45</v>
      </c>
      <c r="S57" s="146">
        <f>feedin_new_car!S57</f>
        <v>0.4</v>
      </c>
      <c r="T57" s="146">
        <f>feedin_new_car!T57</f>
        <v>0.05</v>
      </c>
      <c r="U57" s="145">
        <f>feedin_new_car!U57</f>
        <v>0.03</v>
      </c>
      <c r="V57" s="146">
        <f>feedin_new_car!V57</f>
        <v>0.3</v>
      </c>
      <c r="W57" s="146">
        <f>feedin_new_car!W57</f>
        <v>0.35</v>
      </c>
      <c r="X57" s="146">
        <f>feedin_new_car!X57</f>
        <v>0.3</v>
      </c>
      <c r="Y57" s="146">
        <f>feedin_new_car!Y57</f>
        <v>2.0000000000000018E-2</v>
      </c>
      <c r="Z57" s="145">
        <f>feedin_new_car!Z57</f>
        <v>0</v>
      </c>
      <c r="AA57" s="146">
        <f>feedin_new_car!AA57</f>
        <v>0.1</v>
      </c>
      <c r="AB57" s="146">
        <f>feedin_new_car!AB57</f>
        <v>0.45</v>
      </c>
      <c r="AC57" s="146">
        <f>feedin_new_car!AC57</f>
        <v>0.4</v>
      </c>
      <c r="AD57" s="146">
        <f>feedin_new_car!AD57</f>
        <v>0.05</v>
      </c>
      <c r="AE57" s="145">
        <f>feedin_new_car!AE57</f>
        <v>0</v>
      </c>
      <c r="AF57" s="146">
        <f>feedin_new_car!AF57</f>
        <v>0</v>
      </c>
      <c r="AG57" s="146">
        <f>feedin_new_car!AG57</f>
        <v>0</v>
      </c>
      <c r="AH57" s="146">
        <f>feedin_new_car!AH57</f>
        <v>0</v>
      </c>
      <c r="AI57" s="146">
        <f>feedin_new_car!AI57</f>
        <v>1</v>
      </c>
      <c r="AJ57" s="145">
        <f>feedin_new_car!AJ57</f>
        <v>0.25</v>
      </c>
      <c r="AK57" s="146">
        <f>feedin_new_car!AK57</f>
        <v>0.3</v>
      </c>
      <c r="AL57" s="146">
        <f>feedin_new_car!AL57</f>
        <v>0.35</v>
      </c>
      <c r="AM57" s="146">
        <f>feedin_new_car!AM57</f>
        <v>0.1</v>
      </c>
      <c r="AN57" s="146">
        <f>feedin_new_car!AN57</f>
        <v>0</v>
      </c>
      <c r="AO57" s="145">
        <f>feedin_new_car!AO57</f>
        <v>0.15</v>
      </c>
      <c r="AP57" s="146">
        <f>feedin_new_car!AP57</f>
        <v>0.35</v>
      </c>
      <c r="AQ57" s="146">
        <f>feedin_new_car!AQ57</f>
        <v>0.45</v>
      </c>
      <c r="AR57" s="146">
        <f>feedin_new_car!AR57</f>
        <v>0.05</v>
      </c>
      <c r="AS57" s="146">
        <f>feedin_new_car!AS57</f>
        <v>0</v>
      </c>
      <c r="AT57" s="145">
        <f>feedin_new_car!AT57</f>
        <v>0.2</v>
      </c>
      <c r="AU57" s="146">
        <f>feedin_new_car!AU57</f>
        <v>0.3</v>
      </c>
      <c r="AV57" s="146">
        <f>feedin_new_car!AV57</f>
        <v>0.4</v>
      </c>
      <c r="AW57" s="146">
        <f>feedin_new_car!AW57</f>
        <v>0.1</v>
      </c>
      <c r="AX57" s="146">
        <f>feedin_new_car!AX57</f>
        <v>0</v>
      </c>
      <c r="AY57" s="145">
        <f>feedin_new_car!AY57</f>
        <v>0</v>
      </c>
      <c r="AZ57" s="146">
        <f>feedin_new_car!AZ57</f>
        <v>0</v>
      </c>
      <c r="BA57" s="146">
        <f>feedin_new_car!BA57</f>
        <v>0</v>
      </c>
      <c r="BB57" s="146">
        <f>feedin_new_car!BB57</f>
        <v>0.5</v>
      </c>
      <c r="BC57" s="146">
        <f>feedin_new_car!BC57</f>
        <v>0.5</v>
      </c>
      <c r="BD57" s="36">
        <f t="shared" si="2"/>
        <v>1</v>
      </c>
      <c r="BE57" s="36">
        <f t="shared" si="3"/>
        <v>9</v>
      </c>
    </row>
    <row r="58" spans="1:57" x14ac:dyDescent="0.2">
      <c r="A58" s="12">
        <v>2052</v>
      </c>
      <c r="B58" s="100">
        <f t="shared" ref="B58:B60" si="25">MAX(B57+(B$61-B$56)*0.2,0)</f>
        <v>7.9999999999999988E-2</v>
      </c>
      <c r="C58" s="66">
        <f t="shared" si="23"/>
        <v>0</v>
      </c>
      <c r="D58" s="66">
        <f t="shared" si="23"/>
        <v>0.15</v>
      </c>
      <c r="E58" s="66">
        <f t="shared" si="23"/>
        <v>0</v>
      </c>
      <c r="F58" s="66">
        <f t="shared" si="23"/>
        <v>0</v>
      </c>
      <c r="G58" s="66">
        <f t="shared" si="23"/>
        <v>7.9999999999999988E-2</v>
      </c>
      <c r="H58" s="66">
        <f t="shared" ref="H58:I58" si="26">MAX(H57+(H$61-H$56)*0.2,0)</f>
        <v>0</v>
      </c>
      <c r="I58" s="66">
        <f t="shared" si="26"/>
        <v>0.69000000000000006</v>
      </c>
      <c r="J58" s="174">
        <f t="shared" si="6"/>
        <v>0</v>
      </c>
      <c r="K58" s="145">
        <f>feedin_new_car!K58</f>
        <v>0.05</v>
      </c>
      <c r="L58" s="146">
        <f>feedin_new_car!L58</f>
        <v>0.15</v>
      </c>
      <c r="M58" s="146">
        <f>feedin_new_car!M58</f>
        <v>0.15</v>
      </c>
      <c r="N58" s="146">
        <f>feedin_new_car!N58</f>
        <v>0.35</v>
      </c>
      <c r="O58" s="146">
        <f>feedin_new_car!O58</f>
        <v>0.30000000000000004</v>
      </c>
      <c r="P58" s="145">
        <f>feedin_new_car!P58</f>
        <v>0</v>
      </c>
      <c r="Q58" s="146">
        <f>feedin_new_car!Q58</f>
        <v>0.1</v>
      </c>
      <c r="R58" s="146">
        <f>feedin_new_car!R58</f>
        <v>0.45</v>
      </c>
      <c r="S58" s="146">
        <f>feedin_new_car!S58</f>
        <v>0.4</v>
      </c>
      <c r="T58" s="146">
        <f>feedin_new_car!T58</f>
        <v>0.05</v>
      </c>
      <c r="U58" s="145">
        <f>feedin_new_car!U58</f>
        <v>0.03</v>
      </c>
      <c r="V58" s="146">
        <f>feedin_new_car!V58</f>
        <v>0.3</v>
      </c>
      <c r="W58" s="146">
        <f>feedin_new_car!W58</f>
        <v>0.35</v>
      </c>
      <c r="X58" s="146">
        <f>feedin_new_car!X58</f>
        <v>0.3</v>
      </c>
      <c r="Y58" s="146">
        <f>feedin_new_car!Y58</f>
        <v>2.0000000000000018E-2</v>
      </c>
      <c r="Z58" s="145">
        <f>feedin_new_car!Z58</f>
        <v>0</v>
      </c>
      <c r="AA58" s="146">
        <f>feedin_new_car!AA58</f>
        <v>0.1</v>
      </c>
      <c r="AB58" s="146">
        <f>feedin_new_car!AB58</f>
        <v>0.45</v>
      </c>
      <c r="AC58" s="146">
        <f>feedin_new_car!AC58</f>
        <v>0.4</v>
      </c>
      <c r="AD58" s="146">
        <f>feedin_new_car!AD58</f>
        <v>0.05</v>
      </c>
      <c r="AE58" s="145">
        <f>feedin_new_car!AE58</f>
        <v>0</v>
      </c>
      <c r="AF58" s="146">
        <f>feedin_new_car!AF58</f>
        <v>0</v>
      </c>
      <c r="AG58" s="146">
        <f>feedin_new_car!AG58</f>
        <v>0</v>
      </c>
      <c r="AH58" s="146">
        <f>feedin_new_car!AH58</f>
        <v>0</v>
      </c>
      <c r="AI58" s="146">
        <f>feedin_new_car!AI58</f>
        <v>1</v>
      </c>
      <c r="AJ58" s="145">
        <f>feedin_new_car!AJ58</f>
        <v>0.25</v>
      </c>
      <c r="AK58" s="146">
        <f>feedin_new_car!AK58</f>
        <v>0.3</v>
      </c>
      <c r="AL58" s="146">
        <f>feedin_new_car!AL58</f>
        <v>0.35</v>
      </c>
      <c r="AM58" s="146">
        <f>feedin_new_car!AM58</f>
        <v>0.1</v>
      </c>
      <c r="AN58" s="146">
        <f>feedin_new_car!AN58</f>
        <v>0</v>
      </c>
      <c r="AO58" s="145">
        <f>feedin_new_car!AO58</f>
        <v>0.15</v>
      </c>
      <c r="AP58" s="146">
        <f>feedin_new_car!AP58</f>
        <v>0.35</v>
      </c>
      <c r="AQ58" s="146">
        <f>feedin_new_car!AQ58</f>
        <v>0.45</v>
      </c>
      <c r="AR58" s="146">
        <f>feedin_new_car!AR58</f>
        <v>0.05</v>
      </c>
      <c r="AS58" s="146">
        <f>feedin_new_car!AS58</f>
        <v>0</v>
      </c>
      <c r="AT58" s="145">
        <f>feedin_new_car!AT58</f>
        <v>0.2</v>
      </c>
      <c r="AU58" s="146">
        <f>feedin_new_car!AU58</f>
        <v>0.3</v>
      </c>
      <c r="AV58" s="146">
        <f>feedin_new_car!AV58</f>
        <v>0.4</v>
      </c>
      <c r="AW58" s="146">
        <f>feedin_new_car!AW58</f>
        <v>0.1</v>
      </c>
      <c r="AX58" s="146">
        <f>feedin_new_car!AX58</f>
        <v>0</v>
      </c>
      <c r="AY58" s="145">
        <f>feedin_new_car!AY58</f>
        <v>0</v>
      </c>
      <c r="AZ58" s="146">
        <f>feedin_new_car!AZ58</f>
        <v>0</v>
      </c>
      <c r="BA58" s="146">
        <f>feedin_new_car!BA58</f>
        <v>0</v>
      </c>
      <c r="BB58" s="146">
        <f>feedin_new_car!BB58</f>
        <v>0.5</v>
      </c>
      <c r="BC58" s="146">
        <f>feedin_new_car!BC58</f>
        <v>0.5</v>
      </c>
      <c r="BD58" s="36">
        <f t="shared" si="2"/>
        <v>1</v>
      </c>
      <c r="BE58" s="36">
        <f t="shared" si="3"/>
        <v>9</v>
      </c>
    </row>
    <row r="59" spans="1:57" x14ac:dyDescent="0.2">
      <c r="A59" s="12">
        <v>2053</v>
      </c>
      <c r="B59" s="100">
        <f t="shared" si="25"/>
        <v>6.9999999999999979E-2</v>
      </c>
      <c r="C59" s="66">
        <f t="shared" si="23"/>
        <v>0</v>
      </c>
      <c r="D59" s="66">
        <f t="shared" si="23"/>
        <v>0.15</v>
      </c>
      <c r="E59" s="66">
        <f t="shared" si="23"/>
        <v>0</v>
      </c>
      <c r="F59" s="66">
        <f t="shared" si="23"/>
        <v>0</v>
      </c>
      <c r="G59" s="66">
        <f t="shared" si="23"/>
        <v>6.9999999999999979E-2</v>
      </c>
      <c r="H59" s="66">
        <f t="shared" ref="H59:I59" si="27">MAX(H58+(H$61-H$56)*0.2,0)</f>
        <v>0</v>
      </c>
      <c r="I59" s="66">
        <f t="shared" si="27"/>
        <v>0.71000000000000008</v>
      </c>
      <c r="J59" s="174">
        <f t="shared" si="6"/>
        <v>0</v>
      </c>
      <c r="K59" s="145">
        <f>feedin_new_car!K59</f>
        <v>0.05</v>
      </c>
      <c r="L59" s="146">
        <f>feedin_new_car!L59</f>
        <v>0.15</v>
      </c>
      <c r="M59" s="146">
        <f>feedin_new_car!M59</f>
        <v>0.15</v>
      </c>
      <c r="N59" s="146">
        <f>feedin_new_car!N59</f>
        <v>0.35</v>
      </c>
      <c r="O59" s="146">
        <f>feedin_new_car!O59</f>
        <v>0.30000000000000004</v>
      </c>
      <c r="P59" s="145">
        <f>feedin_new_car!P59</f>
        <v>0</v>
      </c>
      <c r="Q59" s="146">
        <f>feedin_new_car!Q59</f>
        <v>0.1</v>
      </c>
      <c r="R59" s="146">
        <f>feedin_new_car!R59</f>
        <v>0.45</v>
      </c>
      <c r="S59" s="146">
        <f>feedin_new_car!S59</f>
        <v>0.4</v>
      </c>
      <c r="T59" s="146">
        <f>feedin_new_car!T59</f>
        <v>0.05</v>
      </c>
      <c r="U59" s="145">
        <f>feedin_new_car!U59</f>
        <v>0.03</v>
      </c>
      <c r="V59" s="146">
        <f>feedin_new_car!V59</f>
        <v>0.3</v>
      </c>
      <c r="W59" s="146">
        <f>feedin_new_car!W59</f>
        <v>0.35</v>
      </c>
      <c r="X59" s="146">
        <f>feedin_new_car!X59</f>
        <v>0.3</v>
      </c>
      <c r="Y59" s="146">
        <f>feedin_new_car!Y59</f>
        <v>2.0000000000000018E-2</v>
      </c>
      <c r="Z59" s="145">
        <f>feedin_new_car!Z59</f>
        <v>0</v>
      </c>
      <c r="AA59" s="146">
        <f>feedin_new_car!AA59</f>
        <v>0.1</v>
      </c>
      <c r="AB59" s="146">
        <f>feedin_new_car!AB59</f>
        <v>0.45</v>
      </c>
      <c r="AC59" s="146">
        <f>feedin_new_car!AC59</f>
        <v>0.4</v>
      </c>
      <c r="AD59" s="146">
        <f>feedin_new_car!AD59</f>
        <v>0.05</v>
      </c>
      <c r="AE59" s="145">
        <f>feedin_new_car!AE59</f>
        <v>0</v>
      </c>
      <c r="AF59" s="146">
        <f>feedin_new_car!AF59</f>
        <v>0</v>
      </c>
      <c r="AG59" s="146">
        <f>feedin_new_car!AG59</f>
        <v>0</v>
      </c>
      <c r="AH59" s="146">
        <f>feedin_new_car!AH59</f>
        <v>0</v>
      </c>
      <c r="AI59" s="146">
        <f>feedin_new_car!AI59</f>
        <v>1</v>
      </c>
      <c r="AJ59" s="145">
        <f>feedin_new_car!AJ59</f>
        <v>0.25</v>
      </c>
      <c r="AK59" s="146">
        <f>feedin_new_car!AK59</f>
        <v>0.3</v>
      </c>
      <c r="AL59" s="146">
        <f>feedin_new_car!AL59</f>
        <v>0.35</v>
      </c>
      <c r="AM59" s="146">
        <f>feedin_new_car!AM59</f>
        <v>0.1</v>
      </c>
      <c r="AN59" s="146">
        <f>feedin_new_car!AN59</f>
        <v>0</v>
      </c>
      <c r="AO59" s="145">
        <f>feedin_new_car!AO59</f>
        <v>0.15</v>
      </c>
      <c r="AP59" s="146">
        <f>feedin_new_car!AP59</f>
        <v>0.35</v>
      </c>
      <c r="AQ59" s="146">
        <f>feedin_new_car!AQ59</f>
        <v>0.45</v>
      </c>
      <c r="AR59" s="146">
        <f>feedin_new_car!AR59</f>
        <v>0.05</v>
      </c>
      <c r="AS59" s="146">
        <f>feedin_new_car!AS59</f>
        <v>0</v>
      </c>
      <c r="AT59" s="145">
        <f>feedin_new_car!AT59</f>
        <v>0.2</v>
      </c>
      <c r="AU59" s="146">
        <f>feedin_new_car!AU59</f>
        <v>0.3</v>
      </c>
      <c r="AV59" s="146">
        <f>feedin_new_car!AV59</f>
        <v>0.4</v>
      </c>
      <c r="AW59" s="146">
        <f>feedin_new_car!AW59</f>
        <v>0.1</v>
      </c>
      <c r="AX59" s="146">
        <f>feedin_new_car!AX59</f>
        <v>0</v>
      </c>
      <c r="AY59" s="145">
        <f>feedin_new_car!AY59</f>
        <v>0</v>
      </c>
      <c r="AZ59" s="146">
        <f>feedin_new_car!AZ59</f>
        <v>0</v>
      </c>
      <c r="BA59" s="146">
        <f>feedin_new_car!BA59</f>
        <v>0</v>
      </c>
      <c r="BB59" s="146">
        <f>feedin_new_car!BB59</f>
        <v>0.5</v>
      </c>
      <c r="BC59" s="146">
        <f>feedin_new_car!BC59</f>
        <v>0.5</v>
      </c>
      <c r="BD59" s="36">
        <f t="shared" si="2"/>
        <v>1</v>
      </c>
      <c r="BE59" s="36">
        <f t="shared" si="3"/>
        <v>9</v>
      </c>
    </row>
    <row r="60" spans="1:57" x14ac:dyDescent="0.2">
      <c r="A60" s="12">
        <v>2054</v>
      </c>
      <c r="B60" s="100">
        <f t="shared" si="25"/>
        <v>5.9999999999999977E-2</v>
      </c>
      <c r="C60" s="66">
        <f t="shared" si="23"/>
        <v>0</v>
      </c>
      <c r="D60" s="66">
        <f t="shared" si="23"/>
        <v>0.15</v>
      </c>
      <c r="E60" s="66">
        <f t="shared" si="23"/>
        <v>0</v>
      </c>
      <c r="F60" s="66">
        <f t="shared" si="23"/>
        <v>0</v>
      </c>
      <c r="G60" s="66">
        <f t="shared" si="23"/>
        <v>5.9999999999999977E-2</v>
      </c>
      <c r="H60" s="66">
        <f t="shared" ref="H60:I60" si="28">MAX(H59+(H$61-H$56)*0.2,0)</f>
        <v>0</v>
      </c>
      <c r="I60" s="66">
        <f t="shared" si="28"/>
        <v>0.73000000000000009</v>
      </c>
      <c r="J60" s="174">
        <f t="shared" si="6"/>
        <v>0</v>
      </c>
      <c r="K60" s="145">
        <f>feedin_new_car!K60</f>
        <v>0.05</v>
      </c>
      <c r="L60" s="146">
        <f>feedin_new_car!L60</f>
        <v>0.15</v>
      </c>
      <c r="M60" s="146">
        <f>feedin_new_car!M60</f>
        <v>0.15</v>
      </c>
      <c r="N60" s="146">
        <f>feedin_new_car!N60</f>
        <v>0.35</v>
      </c>
      <c r="O60" s="146">
        <f>feedin_new_car!O60</f>
        <v>0.30000000000000004</v>
      </c>
      <c r="P60" s="145">
        <f>feedin_new_car!P60</f>
        <v>0</v>
      </c>
      <c r="Q60" s="146">
        <f>feedin_new_car!Q60</f>
        <v>0.1</v>
      </c>
      <c r="R60" s="146">
        <f>feedin_new_car!R60</f>
        <v>0.45</v>
      </c>
      <c r="S60" s="146">
        <f>feedin_new_car!S60</f>
        <v>0.4</v>
      </c>
      <c r="T60" s="146">
        <f>feedin_new_car!T60</f>
        <v>0.05</v>
      </c>
      <c r="U60" s="145">
        <f>feedin_new_car!U60</f>
        <v>0.03</v>
      </c>
      <c r="V60" s="146">
        <f>feedin_new_car!V60</f>
        <v>0.3</v>
      </c>
      <c r="W60" s="146">
        <f>feedin_new_car!W60</f>
        <v>0.35</v>
      </c>
      <c r="X60" s="146">
        <f>feedin_new_car!X60</f>
        <v>0.3</v>
      </c>
      <c r="Y60" s="146">
        <f>feedin_new_car!Y60</f>
        <v>2.0000000000000018E-2</v>
      </c>
      <c r="Z60" s="145">
        <f>feedin_new_car!Z60</f>
        <v>0</v>
      </c>
      <c r="AA60" s="146">
        <f>feedin_new_car!AA60</f>
        <v>0.1</v>
      </c>
      <c r="AB60" s="146">
        <f>feedin_new_car!AB60</f>
        <v>0.45</v>
      </c>
      <c r="AC60" s="146">
        <f>feedin_new_car!AC60</f>
        <v>0.4</v>
      </c>
      <c r="AD60" s="146">
        <f>feedin_new_car!AD60</f>
        <v>0.05</v>
      </c>
      <c r="AE60" s="145">
        <f>feedin_new_car!AE60</f>
        <v>0</v>
      </c>
      <c r="AF60" s="146">
        <f>feedin_new_car!AF60</f>
        <v>0</v>
      </c>
      <c r="AG60" s="146">
        <f>feedin_new_car!AG60</f>
        <v>0</v>
      </c>
      <c r="AH60" s="146">
        <f>feedin_new_car!AH60</f>
        <v>0</v>
      </c>
      <c r="AI60" s="146">
        <f>feedin_new_car!AI60</f>
        <v>1</v>
      </c>
      <c r="AJ60" s="145">
        <f>feedin_new_car!AJ60</f>
        <v>0.25</v>
      </c>
      <c r="AK60" s="146">
        <f>feedin_new_car!AK60</f>
        <v>0.3</v>
      </c>
      <c r="AL60" s="146">
        <f>feedin_new_car!AL60</f>
        <v>0.35</v>
      </c>
      <c r="AM60" s="146">
        <f>feedin_new_car!AM60</f>
        <v>0.1</v>
      </c>
      <c r="AN60" s="146">
        <f>feedin_new_car!AN60</f>
        <v>0</v>
      </c>
      <c r="AO60" s="145">
        <f>feedin_new_car!AO60</f>
        <v>0.15</v>
      </c>
      <c r="AP60" s="146">
        <f>feedin_new_car!AP60</f>
        <v>0.35</v>
      </c>
      <c r="AQ60" s="146">
        <f>feedin_new_car!AQ60</f>
        <v>0.45</v>
      </c>
      <c r="AR60" s="146">
        <f>feedin_new_car!AR60</f>
        <v>0.05</v>
      </c>
      <c r="AS60" s="146">
        <f>feedin_new_car!AS60</f>
        <v>0</v>
      </c>
      <c r="AT60" s="145">
        <f>feedin_new_car!AT60</f>
        <v>0.2</v>
      </c>
      <c r="AU60" s="146">
        <f>feedin_new_car!AU60</f>
        <v>0.3</v>
      </c>
      <c r="AV60" s="146">
        <f>feedin_new_car!AV60</f>
        <v>0.4</v>
      </c>
      <c r="AW60" s="146">
        <f>feedin_new_car!AW60</f>
        <v>0.1</v>
      </c>
      <c r="AX60" s="146">
        <f>feedin_new_car!AX60</f>
        <v>0</v>
      </c>
      <c r="AY60" s="145">
        <f>feedin_new_car!AY60</f>
        <v>0</v>
      </c>
      <c r="AZ60" s="146">
        <f>feedin_new_car!AZ60</f>
        <v>0</v>
      </c>
      <c r="BA60" s="146">
        <f>feedin_new_car!BA60</f>
        <v>0</v>
      </c>
      <c r="BB60" s="146">
        <f>feedin_new_car!BB60</f>
        <v>0.5</v>
      </c>
      <c r="BC60" s="146">
        <f>feedin_new_car!BC60</f>
        <v>0.5</v>
      </c>
      <c r="BD60" s="36">
        <f t="shared" si="2"/>
        <v>1</v>
      </c>
      <c r="BE60" s="36">
        <f t="shared" si="3"/>
        <v>9</v>
      </c>
    </row>
    <row r="61" spans="1:57" x14ac:dyDescent="0.2">
      <c r="A61" s="51">
        <v>2055</v>
      </c>
      <c r="B61" s="101">
        <v>0.05</v>
      </c>
      <c r="C61" s="74">
        <v>0</v>
      </c>
      <c r="D61" s="74">
        <v>0.15</v>
      </c>
      <c r="E61" s="74">
        <v>0</v>
      </c>
      <c r="F61" s="74">
        <v>0</v>
      </c>
      <c r="G61" s="74">
        <v>0.05</v>
      </c>
      <c r="H61" s="74">
        <v>0</v>
      </c>
      <c r="I61" s="74">
        <v>0.75</v>
      </c>
      <c r="J61" s="65">
        <f t="shared" si="6"/>
        <v>0</v>
      </c>
      <c r="K61" s="72">
        <f>feedin_new_car!K61</f>
        <v>0.05</v>
      </c>
      <c r="L61" s="83">
        <f>feedin_new_car!L61</f>
        <v>0.15</v>
      </c>
      <c r="M61" s="83">
        <f>feedin_new_car!M61</f>
        <v>0.15</v>
      </c>
      <c r="N61" s="83">
        <f>feedin_new_car!N61</f>
        <v>0.35</v>
      </c>
      <c r="O61" s="83">
        <f>feedin_new_car!O61</f>
        <v>0.30000000000000004</v>
      </c>
      <c r="P61" s="72">
        <f>feedin_new_car!P61</f>
        <v>0</v>
      </c>
      <c r="Q61" s="83">
        <f>feedin_new_car!Q61</f>
        <v>0.1</v>
      </c>
      <c r="R61" s="83">
        <f>feedin_new_car!R61</f>
        <v>0.45</v>
      </c>
      <c r="S61" s="83">
        <f>feedin_new_car!S61</f>
        <v>0.4</v>
      </c>
      <c r="T61" s="83">
        <f>feedin_new_car!T61</f>
        <v>0.05</v>
      </c>
      <c r="U61" s="72">
        <f>feedin_new_car!U61</f>
        <v>0.03</v>
      </c>
      <c r="V61" s="83">
        <f>feedin_new_car!V61</f>
        <v>0.3</v>
      </c>
      <c r="W61" s="83">
        <f>feedin_new_car!W61</f>
        <v>0.35</v>
      </c>
      <c r="X61" s="83">
        <f>feedin_new_car!X61</f>
        <v>0.3</v>
      </c>
      <c r="Y61" s="83">
        <f>feedin_new_car!Y61</f>
        <v>2.0000000000000018E-2</v>
      </c>
      <c r="Z61" s="72">
        <f>feedin_new_car!Z61</f>
        <v>0</v>
      </c>
      <c r="AA61" s="83">
        <f>feedin_new_car!AA61</f>
        <v>0.1</v>
      </c>
      <c r="AB61" s="83">
        <f>feedin_new_car!AB61</f>
        <v>0.45</v>
      </c>
      <c r="AC61" s="83">
        <f>feedin_new_car!AC61</f>
        <v>0.4</v>
      </c>
      <c r="AD61" s="83">
        <f>feedin_new_car!AD61</f>
        <v>0.05</v>
      </c>
      <c r="AE61" s="72">
        <f>feedin_new_car!AE61</f>
        <v>0</v>
      </c>
      <c r="AF61" s="83">
        <f>feedin_new_car!AF61</f>
        <v>0</v>
      </c>
      <c r="AG61" s="83">
        <f>feedin_new_car!AG61</f>
        <v>0</v>
      </c>
      <c r="AH61" s="83">
        <f>feedin_new_car!AH61</f>
        <v>0</v>
      </c>
      <c r="AI61" s="83">
        <f>feedin_new_car!AI61</f>
        <v>1</v>
      </c>
      <c r="AJ61" s="72">
        <f>feedin_new_car!AJ61</f>
        <v>0.25</v>
      </c>
      <c r="AK61" s="83">
        <f>feedin_new_car!AK61</f>
        <v>0.3</v>
      </c>
      <c r="AL61" s="83">
        <f>feedin_new_car!AL61</f>
        <v>0.35</v>
      </c>
      <c r="AM61" s="83">
        <f>feedin_new_car!AM61</f>
        <v>0.1</v>
      </c>
      <c r="AN61" s="83">
        <f>feedin_new_car!AN61</f>
        <v>0</v>
      </c>
      <c r="AO61" s="72">
        <f>feedin_new_car!AO61</f>
        <v>0.15</v>
      </c>
      <c r="AP61" s="83">
        <f>feedin_new_car!AP61</f>
        <v>0.35</v>
      </c>
      <c r="AQ61" s="83">
        <f>feedin_new_car!AQ61</f>
        <v>0.45</v>
      </c>
      <c r="AR61" s="83">
        <f>feedin_new_car!AR61</f>
        <v>0.05</v>
      </c>
      <c r="AS61" s="83">
        <f>feedin_new_car!AS61</f>
        <v>0</v>
      </c>
      <c r="AT61" s="72">
        <f>feedin_new_car!AT61</f>
        <v>0.2</v>
      </c>
      <c r="AU61" s="83">
        <f>feedin_new_car!AU61</f>
        <v>0.3</v>
      </c>
      <c r="AV61" s="83">
        <f>feedin_new_car!AV61</f>
        <v>0.4</v>
      </c>
      <c r="AW61" s="83">
        <f>feedin_new_car!AW61</f>
        <v>0.1</v>
      </c>
      <c r="AX61" s="83">
        <f>feedin_new_car!AX61</f>
        <v>0</v>
      </c>
      <c r="AY61" s="72">
        <f>feedin_new_car!AY61</f>
        <v>0</v>
      </c>
      <c r="AZ61" s="83">
        <f>feedin_new_car!AZ61</f>
        <v>0</v>
      </c>
      <c r="BA61" s="83">
        <f>feedin_new_car!BA61</f>
        <v>0</v>
      </c>
      <c r="BB61" s="83">
        <f>feedin_new_car!BB61</f>
        <v>0.5</v>
      </c>
      <c r="BC61" s="83">
        <f>feedin_new_car!BC61</f>
        <v>0.5</v>
      </c>
      <c r="BD61" s="52">
        <f t="shared" si="2"/>
        <v>1</v>
      </c>
      <c r="BE61" s="52">
        <f t="shared" si="3"/>
        <v>9</v>
      </c>
    </row>
    <row r="63" spans="1:57" s="90" customFormat="1" ht="11.25" x14ac:dyDescent="0.2">
      <c r="A63" s="89"/>
      <c r="I63" s="90">
        <f>A6</f>
        <v>2000</v>
      </c>
      <c r="J63" s="91">
        <f>SUM(B6:J6)</f>
        <v>1.0000000001</v>
      </c>
      <c r="O63" s="92">
        <f>SUM(K61:O61)</f>
        <v>1</v>
      </c>
      <c r="T63" s="91">
        <f>SUM(P61:T61)</f>
        <v>1</v>
      </c>
      <c r="Y63" s="92">
        <f>SUM(U61:Y61)</f>
        <v>1</v>
      </c>
      <c r="AD63" s="92">
        <f>SUM(Z61:AD61)</f>
        <v>1</v>
      </c>
      <c r="AI63" s="91">
        <f>SUM(AE61:AI61)</f>
        <v>1</v>
      </c>
      <c r="AN63" s="92">
        <f>SUM(AJ61:AN61)</f>
        <v>1</v>
      </c>
      <c r="AS63" s="92">
        <f>SUM(AO61:AS61)</f>
        <v>1</v>
      </c>
      <c r="AX63" s="91">
        <f>SUM(AT61:AX61)</f>
        <v>1</v>
      </c>
      <c r="BC63" s="91">
        <f>SUM(AY61:BC61)</f>
        <v>1</v>
      </c>
    </row>
    <row r="64" spans="1:57" x14ac:dyDescent="0.2">
      <c r="I64" s="90">
        <f t="shared" ref="I64:I118" si="29">A7</f>
        <v>2001</v>
      </c>
      <c r="J64" s="91">
        <f t="shared" ref="J64:J118" si="30">SUM(B7:J7)</f>
        <v>1</v>
      </c>
    </row>
    <row r="65" spans="9:10" x14ac:dyDescent="0.2">
      <c r="I65" s="90">
        <f t="shared" si="29"/>
        <v>2002</v>
      </c>
      <c r="J65" s="91">
        <f t="shared" si="30"/>
        <v>0.9999999999000001</v>
      </c>
    </row>
    <row r="66" spans="9:10" x14ac:dyDescent="0.2">
      <c r="I66" s="90">
        <f t="shared" si="29"/>
        <v>2003</v>
      </c>
      <c r="J66" s="91">
        <f t="shared" si="30"/>
        <v>1</v>
      </c>
    </row>
    <row r="67" spans="9:10" x14ac:dyDescent="0.2">
      <c r="I67" s="90">
        <f t="shared" si="29"/>
        <v>2004</v>
      </c>
      <c r="J67" s="91">
        <f t="shared" si="30"/>
        <v>1</v>
      </c>
    </row>
    <row r="68" spans="9:10" x14ac:dyDescent="0.2">
      <c r="I68" s="90">
        <f t="shared" si="29"/>
        <v>2005</v>
      </c>
      <c r="J68" s="91">
        <f t="shared" si="30"/>
        <v>1</v>
      </c>
    </row>
    <row r="69" spans="9:10" x14ac:dyDescent="0.2">
      <c r="I69" s="90">
        <f t="shared" si="29"/>
        <v>2006</v>
      </c>
      <c r="J69" s="91">
        <f t="shared" si="30"/>
        <v>0.99999999999999989</v>
      </c>
    </row>
    <row r="70" spans="9:10" x14ac:dyDescent="0.2">
      <c r="I70" s="90">
        <f t="shared" si="29"/>
        <v>2007</v>
      </c>
      <c r="J70" s="91">
        <f t="shared" si="30"/>
        <v>0.99999999989999999</v>
      </c>
    </row>
    <row r="71" spans="9:10" x14ac:dyDescent="0.2">
      <c r="I71" s="90">
        <f t="shared" si="29"/>
        <v>2008</v>
      </c>
      <c r="J71" s="91">
        <f t="shared" si="30"/>
        <v>1.0000000001</v>
      </c>
    </row>
    <row r="72" spans="9:10" x14ac:dyDescent="0.2">
      <c r="I72" s="90">
        <f t="shared" si="29"/>
        <v>2009</v>
      </c>
      <c r="J72" s="91">
        <f t="shared" si="30"/>
        <v>0.99999999999999989</v>
      </c>
    </row>
    <row r="73" spans="9:10" x14ac:dyDescent="0.2">
      <c r="I73" s="90">
        <f t="shared" si="29"/>
        <v>2010</v>
      </c>
      <c r="J73" s="91">
        <f t="shared" si="30"/>
        <v>1.0000000001</v>
      </c>
    </row>
    <row r="74" spans="9:10" x14ac:dyDescent="0.2">
      <c r="I74" s="90">
        <f t="shared" si="29"/>
        <v>2011</v>
      </c>
      <c r="J74" s="91">
        <f t="shared" si="30"/>
        <v>0.99999999999999989</v>
      </c>
    </row>
    <row r="75" spans="9:10" x14ac:dyDescent="0.2">
      <c r="I75" s="90">
        <f t="shared" si="29"/>
        <v>2012</v>
      </c>
      <c r="J75" s="91">
        <f t="shared" si="30"/>
        <v>1</v>
      </c>
    </row>
    <row r="76" spans="9:10" x14ac:dyDescent="0.2">
      <c r="I76" s="90">
        <f t="shared" si="29"/>
        <v>2013</v>
      </c>
      <c r="J76" s="91">
        <f t="shared" si="30"/>
        <v>0.99999999989999999</v>
      </c>
    </row>
    <row r="77" spans="9:10" x14ac:dyDescent="0.2">
      <c r="I77" s="90">
        <f t="shared" si="29"/>
        <v>2014</v>
      </c>
      <c r="J77" s="91">
        <f t="shared" si="30"/>
        <v>0.99999999999999989</v>
      </c>
    </row>
    <row r="78" spans="9:10" x14ac:dyDescent="0.2">
      <c r="I78" s="90">
        <f t="shared" si="29"/>
        <v>2015</v>
      </c>
      <c r="J78" s="91">
        <f t="shared" si="30"/>
        <v>1.0000000001</v>
      </c>
    </row>
    <row r="79" spans="9:10" x14ac:dyDescent="0.2">
      <c r="I79" s="90">
        <f t="shared" si="29"/>
        <v>2016</v>
      </c>
      <c r="J79" s="91">
        <f t="shared" si="30"/>
        <v>0.99999999989999988</v>
      </c>
    </row>
    <row r="80" spans="9:10" x14ac:dyDescent="0.2">
      <c r="I80" s="90">
        <f t="shared" si="29"/>
        <v>2017</v>
      </c>
      <c r="J80" s="91">
        <f t="shared" si="30"/>
        <v>0.99999999999999989</v>
      </c>
    </row>
    <row r="81" spans="9:10" x14ac:dyDescent="0.2">
      <c r="I81" s="90">
        <f t="shared" si="29"/>
        <v>2018</v>
      </c>
      <c r="J81" s="91">
        <f t="shared" si="30"/>
        <v>1</v>
      </c>
    </row>
    <row r="82" spans="9:10" x14ac:dyDescent="0.2">
      <c r="I82" s="90">
        <f t="shared" si="29"/>
        <v>2019</v>
      </c>
      <c r="J82" s="91">
        <f t="shared" si="30"/>
        <v>1</v>
      </c>
    </row>
    <row r="83" spans="9:10" x14ac:dyDescent="0.2">
      <c r="I83" s="90">
        <f t="shared" si="29"/>
        <v>2020</v>
      </c>
      <c r="J83" s="91">
        <f t="shared" si="30"/>
        <v>1</v>
      </c>
    </row>
    <row r="84" spans="9:10" x14ac:dyDescent="0.2">
      <c r="I84" s="90">
        <f t="shared" si="29"/>
        <v>2021</v>
      </c>
      <c r="J84" s="91">
        <f t="shared" si="30"/>
        <v>1</v>
      </c>
    </row>
    <row r="85" spans="9:10" x14ac:dyDescent="0.2">
      <c r="I85" s="90">
        <f t="shared" si="29"/>
        <v>2022</v>
      </c>
      <c r="J85" s="91">
        <f t="shared" si="30"/>
        <v>1.0000000000000002</v>
      </c>
    </row>
    <row r="86" spans="9:10" x14ac:dyDescent="0.2">
      <c r="I86" s="90">
        <f t="shared" si="29"/>
        <v>2023</v>
      </c>
      <c r="J86" s="91">
        <f t="shared" si="30"/>
        <v>1.0000000000000002</v>
      </c>
    </row>
    <row r="87" spans="9:10" x14ac:dyDescent="0.2">
      <c r="I87" s="90">
        <f t="shared" si="29"/>
        <v>2024</v>
      </c>
      <c r="J87" s="91">
        <f t="shared" si="30"/>
        <v>1</v>
      </c>
    </row>
    <row r="88" spans="9:10" x14ac:dyDescent="0.2">
      <c r="I88" s="90">
        <f t="shared" si="29"/>
        <v>2025</v>
      </c>
      <c r="J88" s="91">
        <f t="shared" si="30"/>
        <v>1</v>
      </c>
    </row>
    <row r="89" spans="9:10" x14ac:dyDescent="0.2">
      <c r="I89" s="90">
        <f t="shared" si="29"/>
        <v>2026</v>
      </c>
      <c r="J89" s="91">
        <f t="shared" si="30"/>
        <v>1</v>
      </c>
    </row>
    <row r="90" spans="9:10" x14ac:dyDescent="0.2">
      <c r="I90" s="90">
        <f t="shared" si="29"/>
        <v>2027</v>
      </c>
      <c r="J90" s="91">
        <f t="shared" si="30"/>
        <v>1</v>
      </c>
    </row>
    <row r="91" spans="9:10" x14ac:dyDescent="0.2">
      <c r="I91" s="90">
        <f t="shared" si="29"/>
        <v>2028</v>
      </c>
      <c r="J91" s="91">
        <f t="shared" si="30"/>
        <v>1</v>
      </c>
    </row>
    <row r="92" spans="9:10" x14ac:dyDescent="0.2">
      <c r="I92" s="90">
        <f t="shared" si="29"/>
        <v>2029</v>
      </c>
      <c r="J92" s="91">
        <f t="shared" si="30"/>
        <v>1</v>
      </c>
    </row>
    <row r="93" spans="9:10" x14ac:dyDescent="0.2">
      <c r="I93" s="90">
        <f t="shared" si="29"/>
        <v>2030</v>
      </c>
      <c r="J93" s="91">
        <f t="shared" si="30"/>
        <v>1</v>
      </c>
    </row>
    <row r="94" spans="9:10" x14ac:dyDescent="0.2">
      <c r="I94" s="90">
        <f t="shared" si="29"/>
        <v>2031</v>
      </c>
      <c r="J94" s="91">
        <f t="shared" si="30"/>
        <v>1</v>
      </c>
    </row>
    <row r="95" spans="9:10" x14ac:dyDescent="0.2">
      <c r="I95" s="90">
        <f t="shared" si="29"/>
        <v>2032</v>
      </c>
      <c r="J95" s="91">
        <f t="shared" si="30"/>
        <v>1</v>
      </c>
    </row>
    <row r="96" spans="9:10" x14ac:dyDescent="0.2">
      <c r="I96" s="90">
        <f t="shared" si="29"/>
        <v>2033</v>
      </c>
      <c r="J96" s="91">
        <f t="shared" si="30"/>
        <v>1</v>
      </c>
    </row>
    <row r="97" spans="9:11" x14ac:dyDescent="0.2">
      <c r="I97" s="90">
        <f t="shared" si="29"/>
        <v>2034</v>
      </c>
      <c r="J97" s="91">
        <f t="shared" si="30"/>
        <v>1</v>
      </c>
    </row>
    <row r="98" spans="9:11" x14ac:dyDescent="0.2">
      <c r="I98" s="90">
        <f t="shared" si="29"/>
        <v>2035</v>
      </c>
      <c r="J98" s="91">
        <f t="shared" si="30"/>
        <v>1</v>
      </c>
    </row>
    <row r="99" spans="9:11" x14ac:dyDescent="0.2">
      <c r="I99" s="90">
        <f t="shared" si="29"/>
        <v>2036</v>
      </c>
      <c r="J99" s="91">
        <f t="shared" si="30"/>
        <v>1</v>
      </c>
    </row>
    <row r="100" spans="9:11" x14ac:dyDescent="0.2">
      <c r="I100" s="90">
        <f t="shared" si="29"/>
        <v>2037</v>
      </c>
      <c r="J100" s="91">
        <f t="shared" si="30"/>
        <v>1</v>
      </c>
    </row>
    <row r="101" spans="9:11" x14ac:dyDescent="0.2">
      <c r="I101" s="90">
        <f t="shared" si="29"/>
        <v>2038</v>
      </c>
      <c r="J101" s="91">
        <f t="shared" si="30"/>
        <v>1</v>
      </c>
    </row>
    <row r="102" spans="9:11" x14ac:dyDescent="0.2">
      <c r="I102" s="90">
        <f t="shared" si="29"/>
        <v>2039</v>
      </c>
      <c r="J102" s="91">
        <f t="shared" si="30"/>
        <v>1</v>
      </c>
    </row>
    <row r="103" spans="9:11" x14ac:dyDescent="0.2">
      <c r="I103" s="90">
        <f t="shared" si="29"/>
        <v>2040</v>
      </c>
      <c r="J103" s="91">
        <f t="shared" si="30"/>
        <v>1</v>
      </c>
    </row>
    <row r="104" spans="9:11" x14ac:dyDescent="0.2">
      <c r="I104" s="90">
        <f t="shared" si="29"/>
        <v>2041</v>
      </c>
      <c r="J104" s="91">
        <f t="shared" si="30"/>
        <v>1</v>
      </c>
    </row>
    <row r="105" spans="9:11" x14ac:dyDescent="0.2">
      <c r="I105" s="90">
        <f t="shared" si="29"/>
        <v>2042</v>
      </c>
      <c r="J105" s="91">
        <f t="shared" si="30"/>
        <v>1</v>
      </c>
      <c r="K105" s="38"/>
    </row>
    <row r="106" spans="9:11" x14ac:dyDescent="0.2">
      <c r="I106" s="90">
        <f t="shared" si="29"/>
        <v>2043</v>
      </c>
      <c r="J106" s="91">
        <f t="shared" si="30"/>
        <v>1</v>
      </c>
      <c r="K106" s="38"/>
    </row>
    <row r="107" spans="9:11" x14ac:dyDescent="0.2">
      <c r="I107" s="90">
        <f t="shared" si="29"/>
        <v>2044</v>
      </c>
      <c r="J107" s="91">
        <f t="shared" si="30"/>
        <v>1</v>
      </c>
      <c r="K107" s="38"/>
    </row>
    <row r="108" spans="9:11" x14ac:dyDescent="0.2">
      <c r="I108" s="90">
        <f t="shared" si="29"/>
        <v>2045</v>
      </c>
      <c r="J108" s="91">
        <f t="shared" si="30"/>
        <v>1</v>
      </c>
      <c r="K108" s="38"/>
    </row>
    <row r="109" spans="9:11" x14ac:dyDescent="0.2">
      <c r="I109" s="90">
        <f t="shared" si="29"/>
        <v>2046</v>
      </c>
      <c r="J109" s="91">
        <f t="shared" si="30"/>
        <v>1</v>
      </c>
      <c r="K109" s="38"/>
    </row>
    <row r="110" spans="9:11" x14ac:dyDescent="0.2">
      <c r="I110" s="90">
        <f t="shared" si="29"/>
        <v>2047</v>
      </c>
      <c r="J110" s="91">
        <f t="shared" si="30"/>
        <v>1</v>
      </c>
      <c r="K110" s="38"/>
    </row>
    <row r="111" spans="9:11" x14ac:dyDescent="0.2">
      <c r="I111" s="90">
        <f t="shared" si="29"/>
        <v>2048</v>
      </c>
      <c r="J111" s="91">
        <f t="shared" si="30"/>
        <v>1</v>
      </c>
      <c r="K111" s="38"/>
    </row>
    <row r="112" spans="9:11" x14ac:dyDescent="0.2">
      <c r="I112" s="90">
        <f t="shared" si="29"/>
        <v>2049</v>
      </c>
      <c r="J112" s="91">
        <f t="shared" si="30"/>
        <v>1</v>
      </c>
      <c r="K112" s="38"/>
    </row>
    <row r="113" spans="9:11" x14ac:dyDescent="0.2">
      <c r="I113" s="90">
        <f t="shared" si="29"/>
        <v>2050</v>
      </c>
      <c r="J113" s="91">
        <f t="shared" si="30"/>
        <v>1</v>
      </c>
      <c r="K113" s="38"/>
    </row>
    <row r="114" spans="9:11" x14ac:dyDescent="0.2">
      <c r="I114" s="90">
        <f t="shared" si="29"/>
        <v>2051</v>
      </c>
      <c r="J114" s="91">
        <f t="shared" si="30"/>
        <v>1</v>
      </c>
      <c r="K114" s="38"/>
    </row>
    <row r="115" spans="9:11" x14ac:dyDescent="0.2">
      <c r="I115" s="90">
        <f t="shared" si="29"/>
        <v>2052</v>
      </c>
      <c r="J115" s="91">
        <f t="shared" si="30"/>
        <v>1</v>
      </c>
      <c r="K115" s="38"/>
    </row>
    <row r="116" spans="9:11" x14ac:dyDescent="0.2">
      <c r="I116" s="90">
        <f t="shared" si="29"/>
        <v>2053</v>
      </c>
      <c r="J116" s="91">
        <f t="shared" si="30"/>
        <v>1</v>
      </c>
      <c r="K116" s="38"/>
    </row>
    <row r="117" spans="9:11" x14ac:dyDescent="0.2">
      <c r="I117" s="90">
        <f t="shared" si="29"/>
        <v>2054</v>
      </c>
      <c r="J117" s="91">
        <f t="shared" si="30"/>
        <v>1</v>
      </c>
    </row>
    <row r="118" spans="9:11" x14ac:dyDescent="0.2">
      <c r="I118" s="90">
        <f t="shared" si="29"/>
        <v>2055</v>
      </c>
      <c r="J118" s="91">
        <f t="shared" si="30"/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L118"/>
  <sheetViews>
    <sheetView topLeftCell="A13" workbookViewId="0">
      <selection activeCell="A3" sqref="A3"/>
    </sheetView>
  </sheetViews>
  <sheetFormatPr defaultRowHeight="12.75" x14ac:dyDescent="0.2"/>
  <cols>
    <col min="2" max="2" width="9.140625" customWidth="1"/>
    <col min="7" max="7" width="8.5703125" customWidth="1"/>
    <col min="11" max="11" width="8.85546875" customWidth="1"/>
    <col min="16" max="16" width="9.7109375" customWidth="1"/>
    <col min="21" max="21" width="8.85546875" customWidth="1"/>
    <col min="36" max="36" width="9.140625" customWidth="1"/>
  </cols>
  <sheetData>
    <row r="1" spans="1:64" x14ac:dyDescent="0.2">
      <c r="A1" s="18" t="s">
        <v>240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20"/>
      <c r="AV1" s="20"/>
      <c r="AW1" s="20"/>
      <c r="AX1" s="20"/>
      <c r="AY1" s="19"/>
      <c r="AZ1" s="19"/>
      <c r="BA1" s="19"/>
      <c r="BB1" s="19"/>
      <c r="BC1" s="19"/>
      <c r="BD1" s="31"/>
      <c r="BE1" s="22"/>
      <c r="BF1" s="22"/>
      <c r="BG1" s="1"/>
      <c r="BH1" s="1"/>
      <c r="BI1" s="1"/>
      <c r="BJ1" s="1"/>
      <c r="BK1" s="1"/>
      <c r="BL1" s="1"/>
    </row>
    <row r="2" spans="1:64" x14ac:dyDescent="0.2">
      <c r="A2" s="6"/>
      <c r="B2" s="29" t="s">
        <v>11</v>
      </c>
      <c r="C2" s="3"/>
      <c r="D2" s="3"/>
      <c r="E2" s="3"/>
      <c r="F2" s="3"/>
      <c r="G2" s="3"/>
      <c r="H2" s="3"/>
      <c r="I2" s="3"/>
      <c r="J2" s="3"/>
      <c r="K2" s="30" t="s">
        <v>10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8"/>
      <c r="AV2" s="8"/>
      <c r="AW2" s="8"/>
      <c r="AX2" s="8"/>
      <c r="AY2" s="7"/>
      <c r="AZ2" s="7"/>
      <c r="BA2" s="7"/>
      <c r="BB2" s="7"/>
      <c r="BC2" s="7"/>
      <c r="BD2" s="21"/>
      <c r="BE2" s="1"/>
      <c r="BF2" s="1"/>
      <c r="BG2" s="1"/>
      <c r="BH2" s="1"/>
      <c r="BI2" s="1"/>
      <c r="BJ2" s="1"/>
      <c r="BK2" s="1"/>
      <c r="BL2" s="1"/>
    </row>
    <row r="3" spans="1:64" x14ac:dyDescent="0.2">
      <c r="A3" s="1"/>
      <c r="B3" s="17"/>
      <c r="C3" s="16"/>
      <c r="D3" s="16"/>
      <c r="E3" s="16"/>
      <c r="F3" s="16"/>
      <c r="G3" s="16"/>
      <c r="H3" s="16"/>
      <c r="I3" s="16"/>
      <c r="J3" s="16"/>
      <c r="K3" s="9" t="s">
        <v>0</v>
      </c>
      <c r="L3" s="10"/>
      <c r="M3" s="10"/>
      <c r="N3" s="10"/>
      <c r="O3" s="10"/>
      <c r="P3" s="9" t="s">
        <v>1</v>
      </c>
      <c r="Q3" s="10"/>
      <c r="R3" s="10"/>
      <c r="S3" s="10"/>
      <c r="T3" s="10"/>
      <c r="U3" s="9" t="s">
        <v>3</v>
      </c>
      <c r="V3" s="10"/>
      <c r="W3" s="10"/>
      <c r="X3" s="10"/>
      <c r="Y3" s="10"/>
      <c r="Z3" s="9" t="s">
        <v>4</v>
      </c>
      <c r="AA3" s="10"/>
      <c r="AB3" s="10"/>
      <c r="AC3" s="10"/>
      <c r="AD3" s="10"/>
      <c r="AE3" s="9" t="s">
        <v>5</v>
      </c>
      <c r="AF3" s="10"/>
      <c r="AG3" s="10"/>
      <c r="AH3" s="10"/>
      <c r="AI3" s="10"/>
      <c r="AJ3" s="9" t="s">
        <v>6</v>
      </c>
      <c r="AK3" s="10"/>
      <c r="AL3" s="10"/>
      <c r="AM3" s="10"/>
      <c r="AN3" s="10"/>
      <c r="AO3" s="9" t="s">
        <v>7</v>
      </c>
      <c r="AP3" s="10"/>
      <c r="AQ3" s="10"/>
      <c r="AR3" s="10"/>
      <c r="AS3" s="10"/>
      <c r="AT3" s="9" t="s">
        <v>2</v>
      </c>
      <c r="AU3" s="11"/>
      <c r="AV3" s="11"/>
      <c r="AW3" s="11"/>
      <c r="AX3" s="11"/>
      <c r="AY3" s="9" t="s">
        <v>8</v>
      </c>
      <c r="AZ3" s="10"/>
      <c r="BA3" s="10"/>
      <c r="BB3" s="10"/>
      <c r="BC3" s="10"/>
      <c r="BD3" s="22"/>
      <c r="BE3" s="1"/>
      <c r="BF3" s="1"/>
      <c r="BG3" s="1"/>
      <c r="BH3" s="1"/>
      <c r="BI3" s="1"/>
      <c r="BJ3" s="1"/>
      <c r="BK3" s="1"/>
      <c r="BL3" s="1"/>
    </row>
    <row r="4" spans="1:64" ht="87.75" x14ac:dyDescent="0.2">
      <c r="A4" s="24" t="s">
        <v>60</v>
      </c>
      <c r="B4" s="25" t="s">
        <v>0</v>
      </c>
      <c r="C4" s="26" t="s">
        <v>1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2</v>
      </c>
      <c r="J4" s="26" t="s">
        <v>8</v>
      </c>
      <c r="K4" s="27" t="s">
        <v>17</v>
      </c>
      <c r="L4" s="28" t="s">
        <v>18</v>
      </c>
      <c r="M4" s="28" t="s">
        <v>19</v>
      </c>
      <c r="N4" s="28" t="s">
        <v>20</v>
      </c>
      <c r="O4" s="28" t="s">
        <v>21</v>
      </c>
      <c r="P4" s="27" t="s">
        <v>22</v>
      </c>
      <c r="Q4" s="28" t="s">
        <v>23</v>
      </c>
      <c r="R4" s="28" t="s">
        <v>24</v>
      </c>
      <c r="S4" s="28" t="s">
        <v>25</v>
      </c>
      <c r="T4" s="28" t="s">
        <v>26</v>
      </c>
      <c r="U4" s="27" t="s">
        <v>27</v>
      </c>
      <c r="V4" s="28" t="s">
        <v>28</v>
      </c>
      <c r="W4" s="28" t="s">
        <v>29</v>
      </c>
      <c r="X4" s="28" t="s">
        <v>30</v>
      </c>
      <c r="Y4" s="28" t="s">
        <v>31</v>
      </c>
      <c r="Z4" s="27" t="s">
        <v>32</v>
      </c>
      <c r="AA4" s="28" t="s">
        <v>33</v>
      </c>
      <c r="AB4" s="28" t="s">
        <v>34</v>
      </c>
      <c r="AC4" s="28" t="s">
        <v>35</v>
      </c>
      <c r="AD4" s="28" t="s">
        <v>36</v>
      </c>
      <c r="AE4" s="27" t="s">
        <v>37</v>
      </c>
      <c r="AF4" s="28" t="s">
        <v>38</v>
      </c>
      <c r="AG4" s="28" t="s">
        <v>39</v>
      </c>
      <c r="AH4" s="28" t="s">
        <v>40</v>
      </c>
      <c r="AI4" s="28" t="s">
        <v>41</v>
      </c>
      <c r="AJ4" s="27" t="s">
        <v>42</v>
      </c>
      <c r="AK4" s="28" t="s">
        <v>43</v>
      </c>
      <c r="AL4" s="28" t="s">
        <v>44</v>
      </c>
      <c r="AM4" s="28" t="s">
        <v>45</v>
      </c>
      <c r="AN4" s="28" t="s">
        <v>46</v>
      </c>
      <c r="AO4" s="27" t="s">
        <v>47</v>
      </c>
      <c r="AP4" s="28" t="s">
        <v>48</v>
      </c>
      <c r="AQ4" s="28" t="s">
        <v>49</v>
      </c>
      <c r="AR4" s="28" t="s">
        <v>50</v>
      </c>
      <c r="AS4" s="28" t="s">
        <v>51</v>
      </c>
      <c r="AT4" s="27" t="s">
        <v>52</v>
      </c>
      <c r="AU4" s="28" t="s">
        <v>53</v>
      </c>
      <c r="AV4" s="28" t="s">
        <v>54</v>
      </c>
      <c r="AW4" s="28" t="s">
        <v>55</v>
      </c>
      <c r="AX4" s="28" t="s">
        <v>160</v>
      </c>
      <c r="AY4" s="27" t="s">
        <v>161</v>
      </c>
      <c r="AZ4" s="28" t="s">
        <v>57</v>
      </c>
      <c r="BA4" s="28" t="s">
        <v>58</v>
      </c>
      <c r="BB4" s="28" t="s">
        <v>59</v>
      </c>
      <c r="BC4" s="28" t="s">
        <v>56</v>
      </c>
      <c r="BD4" s="35" t="s">
        <v>15</v>
      </c>
      <c r="BE4" s="35" t="s">
        <v>16</v>
      </c>
      <c r="BF4" s="4"/>
      <c r="BG4" s="27" t="s">
        <v>224</v>
      </c>
      <c r="BH4" s="28" t="s">
        <v>225</v>
      </c>
      <c r="BI4" s="28" t="s">
        <v>226</v>
      </c>
      <c r="BJ4" s="28" t="s">
        <v>227</v>
      </c>
      <c r="BK4" s="28" t="s">
        <v>228</v>
      </c>
      <c r="BL4" s="4"/>
    </row>
    <row r="5" spans="1:64" x14ac:dyDescent="0.2">
      <c r="A5" s="49" t="s">
        <v>60</v>
      </c>
      <c r="B5" s="43" t="s">
        <v>163</v>
      </c>
      <c r="C5" s="44" t="s">
        <v>164</v>
      </c>
      <c r="D5" s="44" t="s">
        <v>165</v>
      </c>
      <c r="E5" s="44" t="s">
        <v>166</v>
      </c>
      <c r="F5" s="44" t="s">
        <v>167</v>
      </c>
      <c r="G5" s="44" t="s">
        <v>168</v>
      </c>
      <c r="H5" s="44" t="s">
        <v>169</v>
      </c>
      <c r="I5" s="44" t="s">
        <v>170</v>
      </c>
      <c r="J5" s="44" t="s">
        <v>171</v>
      </c>
      <c r="K5" s="45" t="s">
        <v>172</v>
      </c>
      <c r="L5" s="46" t="s">
        <v>173</v>
      </c>
      <c r="M5" s="46" t="s">
        <v>174</v>
      </c>
      <c r="N5" s="46" t="s">
        <v>175</v>
      </c>
      <c r="O5" s="46" t="s">
        <v>176</v>
      </c>
      <c r="P5" s="45" t="s">
        <v>177</v>
      </c>
      <c r="Q5" s="46" t="s">
        <v>178</v>
      </c>
      <c r="R5" s="46" t="s">
        <v>179</v>
      </c>
      <c r="S5" s="46" t="s">
        <v>180</v>
      </c>
      <c r="T5" s="46" t="s">
        <v>181</v>
      </c>
      <c r="U5" s="45" t="s">
        <v>182</v>
      </c>
      <c r="V5" s="46" t="s">
        <v>183</v>
      </c>
      <c r="W5" s="46" t="s">
        <v>184</v>
      </c>
      <c r="X5" s="46" t="s">
        <v>185</v>
      </c>
      <c r="Y5" s="46" t="s">
        <v>186</v>
      </c>
      <c r="Z5" s="45" t="s">
        <v>187</v>
      </c>
      <c r="AA5" s="46" t="s">
        <v>188</v>
      </c>
      <c r="AB5" s="46" t="s">
        <v>189</v>
      </c>
      <c r="AC5" s="46" t="s">
        <v>190</v>
      </c>
      <c r="AD5" s="46" t="s">
        <v>191</v>
      </c>
      <c r="AE5" s="45" t="s">
        <v>192</v>
      </c>
      <c r="AF5" s="46" t="s">
        <v>193</v>
      </c>
      <c r="AG5" s="46" t="s">
        <v>194</v>
      </c>
      <c r="AH5" s="46" t="s">
        <v>195</v>
      </c>
      <c r="AI5" s="46" t="s">
        <v>196</v>
      </c>
      <c r="AJ5" s="45" t="s">
        <v>197</v>
      </c>
      <c r="AK5" s="46" t="s">
        <v>198</v>
      </c>
      <c r="AL5" s="46" t="s">
        <v>199</v>
      </c>
      <c r="AM5" s="46" t="s">
        <v>200</v>
      </c>
      <c r="AN5" s="46" t="s">
        <v>201</v>
      </c>
      <c r="AO5" s="45" t="s">
        <v>202</v>
      </c>
      <c r="AP5" s="46" t="s">
        <v>203</v>
      </c>
      <c r="AQ5" s="46" t="s">
        <v>204</v>
      </c>
      <c r="AR5" s="46" t="s">
        <v>205</v>
      </c>
      <c r="AS5" s="46" t="s">
        <v>206</v>
      </c>
      <c r="AT5" s="45" t="s">
        <v>207</v>
      </c>
      <c r="AU5" s="46" t="s">
        <v>208</v>
      </c>
      <c r="AV5" s="46" t="s">
        <v>209</v>
      </c>
      <c r="AW5" s="46" t="s">
        <v>210</v>
      </c>
      <c r="AX5" s="46" t="s">
        <v>211</v>
      </c>
      <c r="AY5" s="45" t="s">
        <v>212</v>
      </c>
      <c r="AZ5" s="46" t="s">
        <v>213</v>
      </c>
      <c r="BA5" s="46" t="s">
        <v>214</v>
      </c>
      <c r="BB5" s="46" t="s">
        <v>215</v>
      </c>
      <c r="BC5" s="46" t="s">
        <v>216</v>
      </c>
      <c r="BD5" s="41"/>
      <c r="BE5" s="41"/>
      <c r="BF5" s="4"/>
      <c r="BG5" s="4"/>
      <c r="BH5" s="4"/>
      <c r="BI5" s="4"/>
      <c r="BJ5" s="4"/>
      <c r="BK5" s="4"/>
      <c r="BL5" s="4"/>
    </row>
    <row r="6" spans="1:64" x14ac:dyDescent="0.2">
      <c r="A6" s="2">
        <v>2000</v>
      </c>
      <c r="B6" s="95">
        <f>feedin_new_car!B6</f>
        <v>0.94872720399999999</v>
      </c>
      <c r="C6" s="80">
        <f>feedin_new_car!C6</f>
        <v>5.0293061100000001E-2</v>
      </c>
      <c r="D6" s="80">
        <f>feedin_new_car!D6</f>
        <v>0</v>
      </c>
      <c r="E6" s="80">
        <f>feedin_new_car!E6</f>
        <v>0</v>
      </c>
      <c r="F6" s="80">
        <f>feedin_new_car!F6</f>
        <v>9.4535829999999998E-4</v>
      </c>
      <c r="G6" s="80">
        <f>feedin_new_car!G6</f>
        <v>0</v>
      </c>
      <c r="H6" s="80">
        <f>feedin_new_car!H6</f>
        <v>0</v>
      </c>
      <c r="I6" s="80">
        <f>feedin_new_car!I6</f>
        <v>3.4376699999999999E-5</v>
      </c>
      <c r="J6" s="80">
        <f>feedin_new_car!J6</f>
        <v>0</v>
      </c>
      <c r="K6" s="99">
        <f>feedin_new_car!K6</f>
        <v>7.3030654400000006E-2</v>
      </c>
      <c r="L6" s="102">
        <f>feedin_new_car!L6</f>
        <v>0.2021342126</v>
      </c>
      <c r="M6" s="102">
        <f>feedin_new_car!M6</f>
        <v>0.28339010069999998</v>
      </c>
      <c r="N6" s="102">
        <f>feedin_new_car!N6</f>
        <v>0.2034567722</v>
      </c>
      <c r="O6" s="102">
        <f>feedin_new_car!O6</f>
        <v>0.23798826000000001</v>
      </c>
      <c r="P6" s="99">
        <f>feedin_new_car!P6</f>
        <v>0</v>
      </c>
      <c r="Q6" s="102">
        <f>feedin_new_car!Q6</f>
        <v>3.4176349999999998E-4</v>
      </c>
      <c r="R6" s="102">
        <f>feedin_new_car!R6</f>
        <v>0.15789473679999999</v>
      </c>
      <c r="S6" s="102">
        <f>feedin_new_car!S6</f>
        <v>0.53861927549999999</v>
      </c>
      <c r="T6" s="102">
        <f>feedin_new_car!T6</f>
        <v>0.30314422419999998</v>
      </c>
      <c r="U6" s="99">
        <f>feedin_new_car!U6</f>
        <v>0</v>
      </c>
      <c r="V6" s="102">
        <f>feedin_new_car!V6</f>
        <v>0</v>
      </c>
      <c r="W6" s="102">
        <f>feedin_new_car!W6</f>
        <v>0</v>
      </c>
      <c r="X6" s="102">
        <f>feedin_new_car!X6</f>
        <v>0</v>
      </c>
      <c r="Y6" s="102">
        <f>feedin_new_car!Y6</f>
        <v>0</v>
      </c>
      <c r="Z6" s="99">
        <f>feedin_new_car!Z6</f>
        <v>0</v>
      </c>
      <c r="AA6" s="102">
        <f>feedin_new_car!AA6</f>
        <v>0</v>
      </c>
      <c r="AB6" s="102">
        <f>feedin_new_car!AB6</f>
        <v>0</v>
      </c>
      <c r="AC6" s="102">
        <f>feedin_new_car!AC6</f>
        <v>0</v>
      </c>
      <c r="AD6" s="102">
        <f>feedin_new_car!AD6</f>
        <v>0</v>
      </c>
      <c r="AE6" s="99">
        <f>feedin_new_car!AE6</f>
        <v>0</v>
      </c>
      <c r="AF6" s="102">
        <f>feedin_new_car!AF6</f>
        <v>0</v>
      </c>
      <c r="AG6" s="102">
        <f>feedin_new_car!AG6</f>
        <v>0</v>
      </c>
      <c r="AH6" s="102">
        <f>feedin_new_car!AH6</f>
        <v>0</v>
      </c>
      <c r="AI6" s="102">
        <f>feedin_new_car!AI6</f>
        <v>1</v>
      </c>
      <c r="AJ6" s="99">
        <f>feedin_new_car!AJ6</f>
        <v>0</v>
      </c>
      <c r="AK6" s="102">
        <f>feedin_new_car!AK6</f>
        <v>0</v>
      </c>
      <c r="AL6" s="102">
        <f>feedin_new_car!AL6</f>
        <v>0</v>
      </c>
      <c r="AM6" s="102">
        <f>feedin_new_car!AM6</f>
        <v>0</v>
      </c>
      <c r="AN6" s="102">
        <f>feedin_new_car!AN6</f>
        <v>0</v>
      </c>
      <c r="AO6" s="99">
        <f>feedin_new_car!AO6</f>
        <v>0</v>
      </c>
      <c r="AP6" s="102">
        <f>feedin_new_car!AP6</f>
        <v>0</v>
      </c>
      <c r="AQ6" s="102">
        <f>feedin_new_car!AQ6</f>
        <v>0</v>
      </c>
      <c r="AR6" s="102">
        <f>feedin_new_car!AR6</f>
        <v>0</v>
      </c>
      <c r="AS6" s="102">
        <f>feedin_new_car!AS6</f>
        <v>0</v>
      </c>
      <c r="AT6" s="99">
        <f>feedin_new_car!AT6</f>
        <v>1</v>
      </c>
      <c r="AU6" s="102">
        <f>feedin_new_car!AU6</f>
        <v>0</v>
      </c>
      <c r="AV6" s="102">
        <f>feedin_new_car!AV6</f>
        <v>0</v>
      </c>
      <c r="AW6" s="102">
        <f>feedin_new_car!AW6</f>
        <v>0</v>
      </c>
      <c r="AX6" s="102">
        <f>feedin_new_car!AX6</f>
        <v>0</v>
      </c>
      <c r="AY6" s="99">
        <f>feedin_new_car!AY6</f>
        <v>0</v>
      </c>
      <c r="AZ6" s="102">
        <f>feedin_new_car!AZ6</f>
        <v>0</v>
      </c>
      <c r="BA6" s="102">
        <f>feedin_new_car!BA6</f>
        <v>0</v>
      </c>
      <c r="BB6" s="102">
        <f>feedin_new_car!BB6</f>
        <v>0</v>
      </c>
      <c r="BC6" s="102">
        <f>feedin_new_car!BC6</f>
        <v>0</v>
      </c>
      <c r="BD6" s="36">
        <f>SUM(B6:J6)</f>
        <v>1.0000000001</v>
      </c>
      <c r="BE6" s="36">
        <f>SUM(K6:BC6)</f>
        <v>3.9999999999</v>
      </c>
      <c r="BF6" s="4"/>
      <c r="BG6" s="60">
        <f>$B6*K6+$C6*P6+$D6*U6+$E6*Z6+$F6*AE6+$G6*AJ6+$H6*AO6+$I6*AT6+$J6*AY6</f>
        <v>6.9320545255202301E-2</v>
      </c>
      <c r="BH6" s="60">
        <f t="shared" ref="BH6:BK46" si="0">$B6*L6+$C6*Q6+$D6*V6+$E6*AA6+$F6*AF6+$G6*AK6+$H6*AP6+$I6*AU6+$J6*AZ6</f>
        <v>0.19178741468532681</v>
      </c>
      <c r="BI6" s="60">
        <f t="shared" si="0"/>
        <v>0.27680090752364023</v>
      </c>
      <c r="BJ6" s="60">
        <f t="shared" si="0"/>
        <v>0.22011378675653015</v>
      </c>
      <c r="BK6" s="60">
        <f t="shared" si="0"/>
        <v>0.24197734578442776</v>
      </c>
      <c r="BL6" s="57">
        <f t="shared" ref="BL6:BL46" si="1">SUM(BG6:BK6)</f>
        <v>1.0000000000051272</v>
      </c>
    </row>
    <row r="7" spans="1:64" x14ac:dyDescent="0.2">
      <c r="A7" s="2">
        <v>2001</v>
      </c>
      <c r="B7" s="95">
        <f>feedin_new_car!B7</f>
        <v>0.95235502309999998</v>
      </c>
      <c r="C7" s="80">
        <f>feedin_new_car!C7</f>
        <v>4.4956438899999999E-2</v>
      </c>
      <c r="D7" s="80">
        <f>feedin_new_car!D7</f>
        <v>0</v>
      </c>
      <c r="E7" s="80">
        <f>feedin_new_car!E7</f>
        <v>0</v>
      </c>
      <c r="F7" s="80">
        <f>feedin_new_car!F7</f>
        <v>2.6885379999999999E-3</v>
      </c>
      <c r="G7" s="80">
        <f>feedin_new_car!G7</f>
        <v>0</v>
      </c>
      <c r="H7" s="80">
        <f>feedin_new_car!H7</f>
        <v>0</v>
      </c>
      <c r="I7" s="80">
        <f>feedin_new_car!I7</f>
        <v>0</v>
      </c>
      <c r="J7" s="80">
        <f>feedin_new_car!J7</f>
        <v>0</v>
      </c>
      <c r="K7" s="99">
        <f>feedin_new_car!K7</f>
        <v>5.0100057199999999E-2</v>
      </c>
      <c r="L7" s="102">
        <f>feedin_new_car!L7</f>
        <v>0.1517474271</v>
      </c>
      <c r="M7" s="102">
        <f>feedin_new_car!M7</f>
        <v>0.30578187540000001</v>
      </c>
      <c r="N7" s="102">
        <f>feedin_new_car!N7</f>
        <v>0.24151300740000001</v>
      </c>
      <c r="O7" s="102">
        <f>feedin_new_car!O7</f>
        <v>0.25085763290000002</v>
      </c>
      <c r="P7" s="99">
        <f>feedin_new_car!P7</f>
        <v>0</v>
      </c>
      <c r="Q7" s="102">
        <f>feedin_new_car!Q7</f>
        <v>3.7850109999999998E-4</v>
      </c>
      <c r="R7" s="102">
        <f>feedin_new_car!R7</f>
        <v>0.24489023469999999</v>
      </c>
      <c r="S7" s="102">
        <f>feedin_new_car!S7</f>
        <v>0.46479939440000001</v>
      </c>
      <c r="T7" s="102">
        <f>feedin_new_car!T7</f>
        <v>0.28993186980000002</v>
      </c>
      <c r="U7" s="99">
        <f>feedin_new_car!U7</f>
        <v>0</v>
      </c>
      <c r="V7" s="102">
        <f>feedin_new_car!V7</f>
        <v>0</v>
      </c>
      <c r="W7" s="102">
        <f>feedin_new_car!W7</f>
        <v>0</v>
      </c>
      <c r="X7" s="102">
        <f>feedin_new_car!X7</f>
        <v>0</v>
      </c>
      <c r="Y7" s="102">
        <f>feedin_new_car!Y7</f>
        <v>0</v>
      </c>
      <c r="Z7" s="99">
        <f>feedin_new_car!Z7</f>
        <v>0</v>
      </c>
      <c r="AA7" s="102">
        <f>feedin_new_car!AA7</f>
        <v>0</v>
      </c>
      <c r="AB7" s="102">
        <f>feedin_new_car!AB7</f>
        <v>0</v>
      </c>
      <c r="AC7" s="102">
        <f>feedin_new_car!AC7</f>
        <v>0</v>
      </c>
      <c r="AD7" s="102">
        <f>feedin_new_car!AD7</f>
        <v>0</v>
      </c>
      <c r="AE7" s="99">
        <f>feedin_new_car!AE7</f>
        <v>0</v>
      </c>
      <c r="AF7" s="102">
        <f>feedin_new_car!AF7</f>
        <v>0</v>
      </c>
      <c r="AG7" s="102">
        <f>feedin_new_car!AG7</f>
        <v>0</v>
      </c>
      <c r="AH7" s="102">
        <f>feedin_new_car!AH7</f>
        <v>0</v>
      </c>
      <c r="AI7" s="102">
        <f>feedin_new_car!AI7</f>
        <v>1</v>
      </c>
      <c r="AJ7" s="99">
        <f>feedin_new_car!AJ7</f>
        <v>0</v>
      </c>
      <c r="AK7" s="102">
        <f>feedin_new_car!AK7</f>
        <v>0</v>
      </c>
      <c r="AL7" s="102">
        <f>feedin_new_car!AL7</f>
        <v>0</v>
      </c>
      <c r="AM7" s="102">
        <f>feedin_new_car!AM7</f>
        <v>0</v>
      </c>
      <c r="AN7" s="102">
        <f>feedin_new_car!AN7</f>
        <v>0</v>
      </c>
      <c r="AO7" s="99">
        <f>feedin_new_car!AO7</f>
        <v>0</v>
      </c>
      <c r="AP7" s="102">
        <f>feedin_new_car!AP7</f>
        <v>0</v>
      </c>
      <c r="AQ7" s="102">
        <f>feedin_new_car!AQ7</f>
        <v>0</v>
      </c>
      <c r="AR7" s="102">
        <f>feedin_new_car!AR7</f>
        <v>0</v>
      </c>
      <c r="AS7" s="102">
        <f>feedin_new_car!AS7</f>
        <v>0</v>
      </c>
      <c r="AT7" s="99">
        <f>feedin_new_car!AT7</f>
        <v>0</v>
      </c>
      <c r="AU7" s="102">
        <f>feedin_new_car!AU7</f>
        <v>0</v>
      </c>
      <c r="AV7" s="102">
        <f>feedin_new_car!AV7</f>
        <v>0</v>
      </c>
      <c r="AW7" s="102">
        <f>feedin_new_car!AW7</f>
        <v>0</v>
      </c>
      <c r="AX7" s="102">
        <f>feedin_new_car!AX7</f>
        <v>0</v>
      </c>
      <c r="AY7" s="99">
        <f>feedin_new_car!AY7</f>
        <v>0</v>
      </c>
      <c r="AZ7" s="102">
        <f>feedin_new_car!AZ7</f>
        <v>0</v>
      </c>
      <c r="BA7" s="102">
        <f>feedin_new_car!BA7</f>
        <v>0</v>
      </c>
      <c r="BB7" s="102">
        <f>feedin_new_car!BB7</f>
        <v>0</v>
      </c>
      <c r="BC7" s="102">
        <f>feedin_new_car!BC7</f>
        <v>0</v>
      </c>
      <c r="BD7" s="36">
        <f t="shared" ref="BD7:BD61" si="2">SUM(B7:J7)</f>
        <v>1</v>
      </c>
      <c r="BE7" s="36">
        <f t="shared" ref="BE7:BE61" si="3">SUM(K7:BC7)</f>
        <v>3</v>
      </c>
      <c r="BF7" s="4"/>
      <c r="BG7" s="60">
        <f t="shared" ref="BG7:BG46" si="4">$B7*K7+$C7*P7+$D7*U7+$E7*Z7+$F7*AE7+$G7*AJ7+$H7*AO7+$I7*AT7+$J7*AY7</f>
        <v>4.7713041132017318E-2</v>
      </c>
      <c r="BH7" s="60">
        <f t="shared" si="0"/>
        <v>0.14453444050276179</v>
      </c>
      <c r="BI7" s="60">
        <f t="shared" si="0"/>
        <v>0.30222229788362553</v>
      </c>
      <c r="BJ7" s="60">
        <f t="shared" si="0"/>
        <v>0.25090185131647808</v>
      </c>
      <c r="BK7" s="60">
        <f t="shared" si="0"/>
        <v>0.25462836916511733</v>
      </c>
      <c r="BL7" s="57">
        <f t="shared" si="1"/>
        <v>1</v>
      </c>
    </row>
    <row r="8" spans="1:64" x14ac:dyDescent="0.2">
      <c r="A8" s="2">
        <v>2002</v>
      </c>
      <c r="B8" s="95">
        <f>feedin_new_car!B8</f>
        <v>0.95770906060000005</v>
      </c>
      <c r="C8" s="80">
        <f>feedin_new_car!C8</f>
        <v>4.0360198899999998E-2</v>
      </c>
      <c r="D8" s="80">
        <f>feedin_new_car!D8</f>
        <v>3.0891800000000001E-5</v>
      </c>
      <c r="E8" s="80">
        <f>feedin_new_car!E8</f>
        <v>0</v>
      </c>
      <c r="F8" s="80">
        <f>feedin_new_car!F8</f>
        <v>1.8998486E-3</v>
      </c>
      <c r="G8" s="80">
        <f>feedin_new_car!G8</f>
        <v>0</v>
      </c>
      <c r="H8" s="80">
        <f>feedin_new_car!H8</f>
        <v>0</v>
      </c>
      <c r="I8" s="80">
        <f>feedin_new_car!I8</f>
        <v>0</v>
      </c>
      <c r="J8" s="80">
        <f>feedin_new_car!J8</f>
        <v>0</v>
      </c>
      <c r="K8" s="99">
        <f>feedin_new_car!K8</f>
        <v>6.0044513299999998E-2</v>
      </c>
      <c r="L8" s="102">
        <f>feedin_new_car!L8</f>
        <v>8.7026643400000006E-2</v>
      </c>
      <c r="M8" s="102">
        <f>feedin_new_car!M8</f>
        <v>0.33739758730000002</v>
      </c>
      <c r="N8" s="102">
        <f>feedin_new_car!N8</f>
        <v>0.25416102190000001</v>
      </c>
      <c r="O8" s="102">
        <f>feedin_new_car!O8</f>
        <v>0.2613702342</v>
      </c>
      <c r="P8" s="99">
        <f>feedin_new_car!P8</f>
        <v>0</v>
      </c>
      <c r="Q8" s="102">
        <f>feedin_new_car!Q8</f>
        <v>0</v>
      </c>
      <c r="R8" s="102">
        <f>feedin_new_car!R8</f>
        <v>0.24186758520000001</v>
      </c>
      <c r="S8" s="102">
        <f>feedin_new_car!S8</f>
        <v>0.50554917720000003</v>
      </c>
      <c r="T8" s="102">
        <f>feedin_new_car!T8</f>
        <v>0.25258323770000002</v>
      </c>
      <c r="U8" s="99">
        <f>feedin_new_car!U8</f>
        <v>1</v>
      </c>
      <c r="V8" s="102">
        <f>feedin_new_car!V8</f>
        <v>0</v>
      </c>
      <c r="W8" s="102">
        <f>feedin_new_car!W8</f>
        <v>0</v>
      </c>
      <c r="X8" s="102">
        <f>feedin_new_car!X8</f>
        <v>0</v>
      </c>
      <c r="Y8" s="102">
        <f>feedin_new_car!Y8</f>
        <v>0</v>
      </c>
      <c r="Z8" s="99">
        <f>feedin_new_car!Z8</f>
        <v>0</v>
      </c>
      <c r="AA8" s="102">
        <f>feedin_new_car!AA8</f>
        <v>0</v>
      </c>
      <c r="AB8" s="102">
        <f>feedin_new_car!AB8</f>
        <v>0</v>
      </c>
      <c r="AC8" s="102">
        <f>feedin_new_car!AC8</f>
        <v>0</v>
      </c>
      <c r="AD8" s="102">
        <f>feedin_new_car!AD8</f>
        <v>0</v>
      </c>
      <c r="AE8" s="99">
        <f>feedin_new_car!AE8</f>
        <v>0</v>
      </c>
      <c r="AF8" s="102">
        <f>feedin_new_car!AF8</f>
        <v>0</v>
      </c>
      <c r="AG8" s="102">
        <f>feedin_new_car!AG8</f>
        <v>8.1300812999999996E-3</v>
      </c>
      <c r="AH8" s="102">
        <f>feedin_new_car!AH8</f>
        <v>0</v>
      </c>
      <c r="AI8" s="102">
        <f>feedin_new_car!AI8</f>
        <v>0.99186991869999996</v>
      </c>
      <c r="AJ8" s="99">
        <f>feedin_new_car!AJ8</f>
        <v>0</v>
      </c>
      <c r="AK8" s="102">
        <f>feedin_new_car!AK8</f>
        <v>0</v>
      </c>
      <c r="AL8" s="102">
        <f>feedin_new_car!AL8</f>
        <v>0</v>
      </c>
      <c r="AM8" s="102">
        <f>feedin_new_car!AM8</f>
        <v>0</v>
      </c>
      <c r="AN8" s="102">
        <f>feedin_new_car!AN8</f>
        <v>0</v>
      </c>
      <c r="AO8" s="99">
        <f>feedin_new_car!AO8</f>
        <v>0</v>
      </c>
      <c r="AP8" s="102">
        <f>feedin_new_car!AP8</f>
        <v>0</v>
      </c>
      <c r="AQ8" s="102">
        <f>feedin_new_car!AQ8</f>
        <v>0</v>
      </c>
      <c r="AR8" s="102">
        <f>feedin_new_car!AR8</f>
        <v>0</v>
      </c>
      <c r="AS8" s="102">
        <f>feedin_new_car!AS8</f>
        <v>0</v>
      </c>
      <c r="AT8" s="99">
        <f>feedin_new_car!AT8</f>
        <v>0</v>
      </c>
      <c r="AU8" s="102">
        <f>feedin_new_car!AU8</f>
        <v>0</v>
      </c>
      <c r="AV8" s="102">
        <f>feedin_new_car!AV8</f>
        <v>0</v>
      </c>
      <c r="AW8" s="102">
        <f>feedin_new_car!AW8</f>
        <v>0</v>
      </c>
      <c r="AX8" s="102">
        <f>feedin_new_car!AX8</f>
        <v>0</v>
      </c>
      <c r="AY8" s="99">
        <f>feedin_new_car!AY8</f>
        <v>0</v>
      </c>
      <c r="AZ8" s="102">
        <f>feedin_new_car!AZ8</f>
        <v>0</v>
      </c>
      <c r="BA8" s="102">
        <f>feedin_new_car!BA8</f>
        <v>0</v>
      </c>
      <c r="BB8" s="102">
        <f>feedin_new_car!BB8</f>
        <v>0</v>
      </c>
      <c r="BC8" s="102">
        <f>feedin_new_car!BC8</f>
        <v>0</v>
      </c>
      <c r="BD8" s="36">
        <f t="shared" si="2"/>
        <v>0.9999999999000001</v>
      </c>
      <c r="BE8" s="36">
        <f t="shared" si="3"/>
        <v>4.0000000002</v>
      </c>
      <c r="BF8" s="4"/>
      <c r="BG8" s="60">
        <f t="shared" si="4"/>
        <v>5.753606622672721E-2</v>
      </c>
      <c r="BH8" s="60">
        <f t="shared" si="0"/>
        <v>8.33462048977852E-2</v>
      </c>
      <c r="BI8" s="60">
        <f t="shared" si="0"/>
        <v>0.33290599615149996</v>
      </c>
      <c r="BJ8" s="60">
        <f t="shared" si="0"/>
        <v>0.26381637887050841</v>
      </c>
      <c r="BK8" s="60">
        <f t="shared" si="0"/>
        <v>0.26239535385328633</v>
      </c>
      <c r="BL8" s="57">
        <f t="shared" si="1"/>
        <v>0.99999999999980704</v>
      </c>
    </row>
    <row r="9" spans="1:64" x14ac:dyDescent="0.2">
      <c r="A9" s="2">
        <v>2003</v>
      </c>
      <c r="B9" s="95">
        <f>feedin_new_car!B9</f>
        <v>0.96285513359999997</v>
      </c>
      <c r="C9" s="80">
        <f>feedin_new_car!C9</f>
        <v>3.4824191300000001E-2</v>
      </c>
      <c r="D9" s="80">
        <f>feedin_new_car!D9</f>
        <v>2.5316459999999999E-4</v>
      </c>
      <c r="E9" s="80">
        <f>feedin_new_car!E9</f>
        <v>0</v>
      </c>
      <c r="F9" s="80">
        <f>feedin_new_car!F9</f>
        <v>2.0675105E-3</v>
      </c>
      <c r="G9" s="80">
        <f>feedin_new_car!G9</f>
        <v>0</v>
      </c>
      <c r="H9" s="80">
        <f>feedin_new_car!H9</f>
        <v>0</v>
      </c>
      <c r="I9" s="80">
        <f>feedin_new_car!I9</f>
        <v>0</v>
      </c>
      <c r="J9" s="80">
        <f>feedin_new_car!J9</f>
        <v>0</v>
      </c>
      <c r="K9" s="99">
        <f>feedin_new_car!K9</f>
        <v>7.4409500599999998E-2</v>
      </c>
      <c r="L9" s="102">
        <f>feedin_new_car!L9</f>
        <v>8.0237806600000003E-2</v>
      </c>
      <c r="M9" s="102">
        <f>feedin_new_car!M9</f>
        <v>0.30850582100000001</v>
      </c>
      <c r="N9" s="102">
        <f>feedin_new_car!N9</f>
        <v>0.2329423451</v>
      </c>
      <c r="O9" s="102">
        <f>feedin_new_car!O9</f>
        <v>0.30390452680000002</v>
      </c>
      <c r="P9" s="99">
        <f>feedin_new_car!P9</f>
        <v>0</v>
      </c>
      <c r="Q9" s="102">
        <f>feedin_new_car!Q9</f>
        <v>7.2697899999999999E-3</v>
      </c>
      <c r="R9" s="102">
        <f>feedin_new_car!R9</f>
        <v>0.19022617119999999</v>
      </c>
      <c r="S9" s="102">
        <f>feedin_new_car!S9</f>
        <v>0.57633279479999999</v>
      </c>
      <c r="T9" s="102">
        <f>feedin_new_car!T9</f>
        <v>0.22617124390000001</v>
      </c>
      <c r="U9" s="99">
        <f>feedin_new_car!U9</f>
        <v>0</v>
      </c>
      <c r="V9" s="102">
        <f>feedin_new_car!V9</f>
        <v>0.94444444439999997</v>
      </c>
      <c r="W9" s="102">
        <f>feedin_new_car!W9</f>
        <v>5.5555555600000001E-2</v>
      </c>
      <c r="X9" s="102">
        <f>feedin_new_car!X9</f>
        <v>0</v>
      </c>
      <c r="Y9" s="102">
        <f>feedin_new_car!Y9</f>
        <v>0</v>
      </c>
      <c r="Z9" s="99">
        <f>feedin_new_car!Z9</f>
        <v>0</v>
      </c>
      <c r="AA9" s="102">
        <f>feedin_new_car!AA9</f>
        <v>0</v>
      </c>
      <c r="AB9" s="102">
        <f>feedin_new_car!AB9</f>
        <v>0</v>
      </c>
      <c r="AC9" s="102">
        <f>feedin_new_car!AC9</f>
        <v>0</v>
      </c>
      <c r="AD9" s="102">
        <f>feedin_new_car!AD9</f>
        <v>0</v>
      </c>
      <c r="AE9" s="99">
        <f>feedin_new_car!AE9</f>
        <v>0</v>
      </c>
      <c r="AF9" s="102">
        <f>feedin_new_car!AF9</f>
        <v>0</v>
      </c>
      <c r="AG9" s="102">
        <f>feedin_new_car!AG9</f>
        <v>0</v>
      </c>
      <c r="AH9" s="102">
        <f>feedin_new_car!AH9</f>
        <v>0</v>
      </c>
      <c r="AI9" s="102">
        <f>feedin_new_car!AI9</f>
        <v>1</v>
      </c>
      <c r="AJ9" s="99">
        <f>feedin_new_car!AJ9</f>
        <v>0</v>
      </c>
      <c r="AK9" s="102">
        <f>feedin_new_car!AK9</f>
        <v>0</v>
      </c>
      <c r="AL9" s="102">
        <f>feedin_new_car!AL9</f>
        <v>0</v>
      </c>
      <c r="AM9" s="102">
        <f>feedin_new_car!AM9</f>
        <v>0</v>
      </c>
      <c r="AN9" s="102">
        <f>feedin_new_car!AN9</f>
        <v>0</v>
      </c>
      <c r="AO9" s="99">
        <f>feedin_new_car!AO9</f>
        <v>0</v>
      </c>
      <c r="AP9" s="102">
        <f>feedin_new_car!AP9</f>
        <v>0</v>
      </c>
      <c r="AQ9" s="102">
        <f>feedin_new_car!AQ9</f>
        <v>0</v>
      </c>
      <c r="AR9" s="102">
        <f>feedin_new_car!AR9</f>
        <v>0</v>
      </c>
      <c r="AS9" s="102">
        <f>feedin_new_car!AS9</f>
        <v>0</v>
      </c>
      <c r="AT9" s="99">
        <f>feedin_new_car!AT9</f>
        <v>0</v>
      </c>
      <c r="AU9" s="102">
        <f>feedin_new_car!AU9</f>
        <v>0</v>
      </c>
      <c r="AV9" s="102">
        <f>feedin_new_car!AV9</f>
        <v>0</v>
      </c>
      <c r="AW9" s="102">
        <f>feedin_new_car!AW9</f>
        <v>0</v>
      </c>
      <c r="AX9" s="102">
        <f>feedin_new_car!AX9</f>
        <v>0</v>
      </c>
      <c r="AY9" s="99">
        <f>feedin_new_car!AY9</f>
        <v>0</v>
      </c>
      <c r="AZ9" s="102">
        <f>feedin_new_car!AZ9</f>
        <v>0</v>
      </c>
      <c r="BA9" s="102">
        <f>feedin_new_car!BA9</f>
        <v>0</v>
      </c>
      <c r="BB9" s="102">
        <f>feedin_new_car!BB9</f>
        <v>0</v>
      </c>
      <c r="BC9" s="102">
        <f>feedin_new_car!BC9</f>
        <v>0</v>
      </c>
      <c r="BD9" s="36">
        <f t="shared" si="2"/>
        <v>1</v>
      </c>
      <c r="BE9" s="36">
        <f t="shared" si="3"/>
        <v>4</v>
      </c>
      <c r="BF9" s="4"/>
      <c r="BG9" s="60">
        <f t="shared" si="4"/>
        <v>7.1645569641322279E-2</v>
      </c>
      <c r="BH9" s="60">
        <f t="shared" si="0"/>
        <v>7.7749648451273537E-2</v>
      </c>
      <c r="BI9" s="60">
        <f t="shared" si="0"/>
        <v>0.30368495077147928</v>
      </c>
      <c r="BJ9" s="60">
        <f t="shared" si="0"/>
        <v>0.24436005631093666</v>
      </c>
      <c r="BK9" s="60">
        <f t="shared" si="0"/>
        <v>0.30255977491779135</v>
      </c>
      <c r="BL9" s="57">
        <f t="shared" si="1"/>
        <v>1.0000000000928031</v>
      </c>
    </row>
    <row r="10" spans="1:64" x14ac:dyDescent="0.2">
      <c r="A10" s="2">
        <v>2004</v>
      </c>
      <c r="B10" s="95">
        <f>feedin_new_car!B10</f>
        <v>0.958379918</v>
      </c>
      <c r="C10" s="80">
        <f>feedin_new_car!C10</f>
        <v>3.8079646500000001E-2</v>
      </c>
      <c r="D10" s="80">
        <f>feedin_new_car!D10</f>
        <v>2.5954319999999999E-3</v>
      </c>
      <c r="E10" s="80">
        <f>feedin_new_car!E10</f>
        <v>0</v>
      </c>
      <c r="F10" s="80">
        <f>feedin_new_car!F10</f>
        <v>9.4500349999999999E-4</v>
      </c>
      <c r="G10" s="80">
        <f>feedin_new_car!G10</f>
        <v>0</v>
      </c>
      <c r="H10" s="80">
        <f>feedin_new_car!H10</f>
        <v>0</v>
      </c>
      <c r="I10" s="80">
        <f>feedin_new_car!I10</f>
        <v>0</v>
      </c>
      <c r="J10" s="80">
        <f>feedin_new_car!J10</f>
        <v>0</v>
      </c>
      <c r="K10" s="99">
        <f>feedin_new_car!K10</f>
        <v>7.6564127499999995E-2</v>
      </c>
      <c r="L10" s="102">
        <f>feedin_new_car!L10</f>
        <v>8.3327546700000005E-2</v>
      </c>
      <c r="M10" s="102">
        <f>feedin_new_car!M10</f>
        <v>0.28704951049999999</v>
      </c>
      <c r="N10" s="102">
        <f>feedin_new_car!N10</f>
        <v>0.22205402399999999</v>
      </c>
      <c r="O10" s="102">
        <f>feedin_new_car!O10</f>
        <v>0.33100479129999999</v>
      </c>
      <c r="P10" s="99">
        <f>feedin_new_car!P10</f>
        <v>0</v>
      </c>
      <c r="Q10" s="102">
        <f>feedin_new_car!Q10</f>
        <v>7.689619E-3</v>
      </c>
      <c r="R10" s="102">
        <f>feedin_new_car!R10</f>
        <v>0.19713386929999999</v>
      </c>
      <c r="S10" s="102">
        <f>feedin_new_car!S10</f>
        <v>0.60747990210000002</v>
      </c>
      <c r="T10" s="102">
        <f>feedin_new_car!T10</f>
        <v>0.18769660960000001</v>
      </c>
      <c r="U10" s="99">
        <f>feedin_new_car!U10</f>
        <v>0.31794871790000001</v>
      </c>
      <c r="V10" s="102">
        <f>feedin_new_car!V10</f>
        <v>0.68205128209999999</v>
      </c>
      <c r="W10" s="102">
        <f>feedin_new_car!W10</f>
        <v>0</v>
      </c>
      <c r="X10" s="102">
        <f>feedin_new_car!X10</f>
        <v>0</v>
      </c>
      <c r="Y10" s="102">
        <f>feedin_new_car!Y10</f>
        <v>0</v>
      </c>
      <c r="Z10" s="99">
        <f>feedin_new_car!Z10</f>
        <v>0</v>
      </c>
      <c r="AA10" s="102">
        <f>feedin_new_car!AA10</f>
        <v>0</v>
      </c>
      <c r="AB10" s="102">
        <f>feedin_new_car!AB10</f>
        <v>0</v>
      </c>
      <c r="AC10" s="102">
        <f>feedin_new_car!AC10</f>
        <v>0</v>
      </c>
      <c r="AD10" s="102">
        <f>feedin_new_car!AD10</f>
        <v>0</v>
      </c>
      <c r="AE10" s="99">
        <f>feedin_new_car!AE10</f>
        <v>0</v>
      </c>
      <c r="AF10" s="102">
        <f>feedin_new_car!AF10</f>
        <v>0</v>
      </c>
      <c r="AG10" s="102">
        <f>feedin_new_car!AG10</f>
        <v>0</v>
      </c>
      <c r="AH10" s="102">
        <f>feedin_new_car!AH10</f>
        <v>0</v>
      </c>
      <c r="AI10" s="102">
        <f>feedin_new_car!AI10</f>
        <v>1</v>
      </c>
      <c r="AJ10" s="99">
        <f>feedin_new_car!AJ10</f>
        <v>0</v>
      </c>
      <c r="AK10" s="102">
        <f>feedin_new_car!AK10</f>
        <v>0</v>
      </c>
      <c r="AL10" s="102">
        <f>feedin_new_car!AL10</f>
        <v>0</v>
      </c>
      <c r="AM10" s="102">
        <f>feedin_new_car!AM10</f>
        <v>0</v>
      </c>
      <c r="AN10" s="102">
        <f>feedin_new_car!AN10</f>
        <v>0</v>
      </c>
      <c r="AO10" s="99">
        <f>feedin_new_car!AO10</f>
        <v>0</v>
      </c>
      <c r="AP10" s="102">
        <f>feedin_new_car!AP10</f>
        <v>0</v>
      </c>
      <c r="AQ10" s="102">
        <f>feedin_new_car!AQ10</f>
        <v>0</v>
      </c>
      <c r="AR10" s="102">
        <f>feedin_new_car!AR10</f>
        <v>0</v>
      </c>
      <c r="AS10" s="102">
        <f>feedin_new_car!AS10</f>
        <v>0</v>
      </c>
      <c r="AT10" s="99">
        <f>feedin_new_car!AT10</f>
        <v>0</v>
      </c>
      <c r="AU10" s="102">
        <f>feedin_new_car!AU10</f>
        <v>0</v>
      </c>
      <c r="AV10" s="102">
        <f>feedin_new_car!AV10</f>
        <v>0</v>
      </c>
      <c r="AW10" s="102">
        <f>feedin_new_car!AW10</f>
        <v>0</v>
      </c>
      <c r="AX10" s="102">
        <f>feedin_new_car!AX10</f>
        <v>0</v>
      </c>
      <c r="AY10" s="99">
        <f>feedin_new_car!AY10</f>
        <v>0</v>
      </c>
      <c r="AZ10" s="102">
        <f>feedin_new_car!AZ10</f>
        <v>0</v>
      </c>
      <c r="BA10" s="102">
        <f>feedin_new_car!BA10</f>
        <v>0</v>
      </c>
      <c r="BB10" s="102">
        <f>feedin_new_car!BB10</f>
        <v>0</v>
      </c>
      <c r="BC10" s="102">
        <f>feedin_new_car!BC10</f>
        <v>0</v>
      </c>
      <c r="BD10" s="36">
        <f t="shared" si="2"/>
        <v>1</v>
      </c>
      <c r="BE10" s="36">
        <f t="shared" si="3"/>
        <v>4</v>
      </c>
      <c r="BF10" s="4"/>
      <c r="BG10" s="60">
        <f t="shared" si="4"/>
        <v>7.4202736511988165E-2</v>
      </c>
      <c r="BH10" s="60">
        <f t="shared" si="0"/>
        <v>8.1922483069930219E-2</v>
      </c>
      <c r="BI10" s="60">
        <f t="shared" si="0"/>
        <v>0.28260927439105132</v>
      </c>
      <c r="BJ10" s="60">
        <f t="shared" si="0"/>
        <v>0.23594473724051263</v>
      </c>
      <c r="BK10" s="60">
        <f t="shared" si="0"/>
        <v>0.32532076878651761</v>
      </c>
      <c r="BL10" s="57">
        <f t="shared" si="1"/>
        <v>1</v>
      </c>
    </row>
    <row r="11" spans="1:64" x14ac:dyDescent="0.2">
      <c r="A11" s="2">
        <v>2005</v>
      </c>
      <c r="B11" s="95">
        <f>feedin_new_car!B11</f>
        <v>0.9375216582</v>
      </c>
      <c r="C11" s="80">
        <f>feedin_new_car!C11</f>
        <v>5.7383045600000002E-2</v>
      </c>
      <c r="D11" s="80">
        <f>feedin_new_car!D11</f>
        <v>3.6321633E-3</v>
      </c>
      <c r="E11" s="80">
        <f>feedin_new_car!E11</f>
        <v>0</v>
      </c>
      <c r="F11" s="80">
        <f>feedin_new_car!F11</f>
        <v>1.4502984E-3</v>
      </c>
      <c r="G11" s="80">
        <f>feedin_new_car!G11</f>
        <v>0</v>
      </c>
      <c r="H11" s="80">
        <f>feedin_new_car!H11</f>
        <v>0</v>
      </c>
      <c r="I11" s="80">
        <f>feedin_new_car!I11</f>
        <v>1.2834500000000001E-5</v>
      </c>
      <c r="J11" s="80">
        <f>feedin_new_car!J11</f>
        <v>0</v>
      </c>
      <c r="K11" s="99">
        <f>feedin_new_car!K11</f>
        <v>7.5430887000000002E-2</v>
      </c>
      <c r="L11" s="102">
        <f>feedin_new_car!L11</f>
        <v>0.105658001</v>
      </c>
      <c r="M11" s="102">
        <f>feedin_new_car!M11</f>
        <v>0.30366750170000001</v>
      </c>
      <c r="N11" s="102">
        <f>feedin_new_car!N11</f>
        <v>0.22106315109999999</v>
      </c>
      <c r="O11" s="102">
        <f>feedin_new_car!O11</f>
        <v>0.29418045920000002</v>
      </c>
      <c r="P11" s="99">
        <f>feedin_new_car!P11</f>
        <v>0</v>
      </c>
      <c r="Q11" s="102">
        <f>feedin_new_car!Q11</f>
        <v>1.92350705E-2</v>
      </c>
      <c r="R11" s="102">
        <f>feedin_new_car!R11</f>
        <v>0.26012077830000002</v>
      </c>
      <c r="S11" s="102">
        <f>feedin_new_car!S11</f>
        <v>0.58577499440000003</v>
      </c>
      <c r="T11" s="102">
        <f>feedin_new_car!T11</f>
        <v>0.1348691568</v>
      </c>
      <c r="U11" s="99">
        <f>feedin_new_car!U11</f>
        <v>0.2190812721</v>
      </c>
      <c r="V11" s="102">
        <f>feedin_new_car!V11</f>
        <v>0.77738515900000005</v>
      </c>
      <c r="W11" s="102">
        <f>feedin_new_car!W11</f>
        <v>3.5335688999999998E-3</v>
      </c>
      <c r="X11" s="102">
        <f>feedin_new_car!X11</f>
        <v>0</v>
      </c>
      <c r="Y11" s="102">
        <f>feedin_new_car!Y11</f>
        <v>0</v>
      </c>
      <c r="Z11" s="99">
        <f>feedin_new_car!Z11</f>
        <v>0</v>
      </c>
      <c r="AA11" s="102">
        <f>feedin_new_car!AA11</f>
        <v>0</v>
      </c>
      <c r="AB11" s="102">
        <f>feedin_new_car!AB11</f>
        <v>0</v>
      </c>
      <c r="AC11" s="102">
        <f>feedin_new_car!AC11</f>
        <v>0</v>
      </c>
      <c r="AD11" s="102">
        <f>feedin_new_car!AD11</f>
        <v>0</v>
      </c>
      <c r="AE11" s="99">
        <f>feedin_new_car!AE11</f>
        <v>0</v>
      </c>
      <c r="AF11" s="102">
        <f>feedin_new_car!AF11</f>
        <v>0</v>
      </c>
      <c r="AG11" s="102">
        <f>feedin_new_car!AG11</f>
        <v>0</v>
      </c>
      <c r="AH11" s="102">
        <f>feedin_new_car!AH11</f>
        <v>1.7699115000000001E-2</v>
      </c>
      <c r="AI11" s="102">
        <f>feedin_new_car!AI11</f>
        <v>0.98230088500000001</v>
      </c>
      <c r="AJ11" s="99">
        <f>feedin_new_car!AJ11</f>
        <v>0</v>
      </c>
      <c r="AK11" s="102">
        <f>feedin_new_car!AK11</f>
        <v>0</v>
      </c>
      <c r="AL11" s="102">
        <f>feedin_new_car!AL11</f>
        <v>0</v>
      </c>
      <c r="AM11" s="102">
        <f>feedin_new_car!AM11</f>
        <v>0</v>
      </c>
      <c r="AN11" s="102">
        <f>feedin_new_car!AN11</f>
        <v>0</v>
      </c>
      <c r="AO11" s="99">
        <f>feedin_new_car!AO11</f>
        <v>0</v>
      </c>
      <c r="AP11" s="102">
        <f>feedin_new_car!AP11</f>
        <v>0</v>
      </c>
      <c r="AQ11" s="102">
        <f>feedin_new_car!AQ11</f>
        <v>0</v>
      </c>
      <c r="AR11" s="102">
        <f>feedin_new_car!AR11</f>
        <v>0</v>
      </c>
      <c r="AS11" s="102">
        <f>feedin_new_car!AS11</f>
        <v>0</v>
      </c>
      <c r="AT11" s="99">
        <f>feedin_new_car!AT11</f>
        <v>0</v>
      </c>
      <c r="AU11" s="102">
        <f>feedin_new_car!AU11</f>
        <v>0</v>
      </c>
      <c r="AV11" s="102">
        <f>feedin_new_car!AV11</f>
        <v>0</v>
      </c>
      <c r="AW11" s="102">
        <f>feedin_new_car!AW11</f>
        <v>0</v>
      </c>
      <c r="AX11" s="102">
        <f>feedin_new_car!AX11</f>
        <v>1</v>
      </c>
      <c r="AY11" s="99">
        <f>feedin_new_car!AY11</f>
        <v>0</v>
      </c>
      <c r="AZ11" s="102">
        <f>feedin_new_car!AZ11</f>
        <v>0</v>
      </c>
      <c r="BA11" s="102">
        <f>feedin_new_car!BA11</f>
        <v>0</v>
      </c>
      <c r="BB11" s="102">
        <f>feedin_new_car!BB11</f>
        <v>0</v>
      </c>
      <c r="BC11" s="102">
        <f>feedin_new_car!BC11</f>
        <v>0</v>
      </c>
      <c r="BD11" s="36">
        <f t="shared" si="2"/>
        <v>1</v>
      </c>
      <c r="BE11" s="36">
        <f t="shared" si="3"/>
        <v>5</v>
      </c>
      <c r="BF11" s="4"/>
      <c r="BG11" s="60">
        <f t="shared" si="4"/>
        <v>7.1513829215975766E-2</v>
      </c>
      <c r="BH11" s="60">
        <f t="shared" si="0"/>
        <v>0.10298402107172244</v>
      </c>
      <c r="BI11" s="60">
        <f t="shared" si="0"/>
        <v>0.2996342167172083</v>
      </c>
      <c r="BJ11" s="60">
        <f t="shared" si="0"/>
        <v>0.24089071419935001</v>
      </c>
      <c r="BK11" s="60">
        <f t="shared" si="0"/>
        <v>0.2849772187957435</v>
      </c>
      <c r="BL11" s="57">
        <f t="shared" si="1"/>
        <v>1</v>
      </c>
    </row>
    <row r="12" spans="1:64" x14ac:dyDescent="0.2">
      <c r="A12" s="2">
        <v>2006</v>
      </c>
      <c r="B12" s="95">
        <f>feedin_new_car!B12</f>
        <v>0.91343482170000001</v>
      </c>
      <c r="C12" s="80">
        <f>feedin_new_car!C12</f>
        <v>7.8542636900000004E-2</v>
      </c>
      <c r="D12" s="80">
        <f>feedin_new_car!D12</f>
        <v>5.9875553E-3</v>
      </c>
      <c r="E12" s="80">
        <f>feedin_new_car!E12</f>
        <v>0</v>
      </c>
      <c r="F12" s="80">
        <f>feedin_new_car!F12</f>
        <v>2.0349860999999999E-3</v>
      </c>
      <c r="G12" s="80">
        <f>feedin_new_car!G12</f>
        <v>0</v>
      </c>
      <c r="H12" s="80">
        <f>feedin_new_car!H12</f>
        <v>0</v>
      </c>
      <c r="I12" s="80">
        <f>feedin_new_car!I12</f>
        <v>0</v>
      </c>
      <c r="J12" s="80">
        <f>feedin_new_car!J12</f>
        <v>0</v>
      </c>
      <c r="K12" s="99">
        <f>feedin_new_car!K12</f>
        <v>7.0034131599999994E-2</v>
      </c>
      <c r="L12" s="102">
        <f>feedin_new_car!L12</f>
        <v>0.119717807</v>
      </c>
      <c r="M12" s="102">
        <f>feedin_new_car!M12</f>
        <v>0.31266869460000002</v>
      </c>
      <c r="N12" s="102">
        <f>feedin_new_car!N12</f>
        <v>0.22936749349999999</v>
      </c>
      <c r="O12" s="102">
        <f>feedin_new_car!O12</f>
        <v>0.26821187320000001</v>
      </c>
      <c r="P12" s="99">
        <f>feedin_new_car!P12</f>
        <v>7.8060122999999999E-3</v>
      </c>
      <c r="Q12" s="102">
        <f>feedin_new_car!Q12</f>
        <v>2.7071914999999998E-2</v>
      </c>
      <c r="R12" s="102">
        <f>feedin_new_car!R12</f>
        <v>0.32054475999999998</v>
      </c>
      <c r="S12" s="102">
        <f>feedin_new_car!S12</f>
        <v>0.5452582627</v>
      </c>
      <c r="T12" s="102">
        <f>feedin_new_car!T12</f>
        <v>9.9319050000000006E-2</v>
      </c>
      <c r="U12" s="99">
        <f>feedin_new_car!U12</f>
        <v>0.42047930280000001</v>
      </c>
      <c r="V12" s="102">
        <f>feedin_new_car!V12</f>
        <v>0.45315904140000002</v>
      </c>
      <c r="W12" s="102">
        <f>feedin_new_car!W12</f>
        <v>0</v>
      </c>
      <c r="X12" s="102">
        <f>feedin_new_car!X12</f>
        <v>0</v>
      </c>
      <c r="Y12" s="102">
        <f>feedin_new_car!Y12</f>
        <v>0.1263616558</v>
      </c>
      <c r="Z12" s="99">
        <f>feedin_new_car!Z12</f>
        <v>0</v>
      </c>
      <c r="AA12" s="102">
        <f>feedin_new_car!AA12</f>
        <v>0</v>
      </c>
      <c r="AB12" s="102">
        <f>feedin_new_car!AB12</f>
        <v>0</v>
      </c>
      <c r="AC12" s="102">
        <f>feedin_new_car!AC12</f>
        <v>0</v>
      </c>
      <c r="AD12" s="102">
        <f>feedin_new_car!AD12</f>
        <v>0</v>
      </c>
      <c r="AE12" s="99">
        <f>feedin_new_car!AE12</f>
        <v>0</v>
      </c>
      <c r="AF12" s="102">
        <f>feedin_new_car!AF12</f>
        <v>0</v>
      </c>
      <c r="AG12" s="102">
        <f>feedin_new_car!AG12</f>
        <v>1.2820512799999999E-2</v>
      </c>
      <c r="AH12" s="102">
        <f>feedin_new_car!AH12</f>
        <v>0</v>
      </c>
      <c r="AI12" s="102">
        <f>feedin_new_car!AI12</f>
        <v>0.98717948720000004</v>
      </c>
      <c r="AJ12" s="99">
        <f>feedin_new_car!AJ12</f>
        <v>0</v>
      </c>
      <c r="AK12" s="102">
        <f>feedin_new_car!AK12</f>
        <v>0</v>
      </c>
      <c r="AL12" s="102">
        <f>feedin_new_car!AL12</f>
        <v>0</v>
      </c>
      <c r="AM12" s="102">
        <f>feedin_new_car!AM12</f>
        <v>0</v>
      </c>
      <c r="AN12" s="102">
        <f>feedin_new_car!AN12</f>
        <v>0</v>
      </c>
      <c r="AO12" s="99">
        <f>feedin_new_car!AO12</f>
        <v>0</v>
      </c>
      <c r="AP12" s="102">
        <f>feedin_new_car!AP12</f>
        <v>0</v>
      </c>
      <c r="AQ12" s="102">
        <f>feedin_new_car!AQ12</f>
        <v>0</v>
      </c>
      <c r="AR12" s="102">
        <f>feedin_new_car!AR12</f>
        <v>0</v>
      </c>
      <c r="AS12" s="102">
        <f>feedin_new_car!AS12</f>
        <v>0</v>
      </c>
      <c r="AT12" s="99">
        <f>feedin_new_car!AT12</f>
        <v>0</v>
      </c>
      <c r="AU12" s="102">
        <f>feedin_new_car!AU12</f>
        <v>0</v>
      </c>
      <c r="AV12" s="102">
        <f>feedin_new_car!AV12</f>
        <v>0</v>
      </c>
      <c r="AW12" s="102">
        <f>feedin_new_car!AW12</f>
        <v>0</v>
      </c>
      <c r="AX12" s="102">
        <f>feedin_new_car!AX12</f>
        <v>0</v>
      </c>
      <c r="AY12" s="99">
        <f>feedin_new_car!AY12</f>
        <v>0</v>
      </c>
      <c r="AZ12" s="102">
        <f>feedin_new_car!AZ12</f>
        <v>0</v>
      </c>
      <c r="BA12" s="102">
        <f>feedin_new_car!BA12</f>
        <v>0</v>
      </c>
      <c r="BB12" s="102">
        <f>feedin_new_car!BB12</f>
        <v>0</v>
      </c>
      <c r="BC12" s="102">
        <f>feedin_new_car!BC12</f>
        <v>0</v>
      </c>
      <c r="BD12" s="36">
        <f t="shared" si="2"/>
        <v>0.99999999999999989</v>
      </c>
      <c r="BE12" s="36">
        <f t="shared" si="3"/>
        <v>3.9999999999000004</v>
      </c>
      <c r="BF12" s="4"/>
      <c r="BG12" s="60">
        <f t="shared" si="4"/>
        <v>6.7102362378696614E-2</v>
      </c>
      <c r="BH12" s="60">
        <f t="shared" si="0"/>
        <v>0.11419402810147015</v>
      </c>
      <c r="BI12" s="60">
        <f t="shared" si="0"/>
        <v>0.31080499356334329</v>
      </c>
      <c r="BJ12" s="60">
        <f t="shared" si="0"/>
        <v>0.2523382772729193</v>
      </c>
      <c r="BK12" s="60">
        <f t="shared" si="0"/>
        <v>0.25556033859222715</v>
      </c>
      <c r="BL12" s="57">
        <f t="shared" si="1"/>
        <v>0.99999999990865651</v>
      </c>
    </row>
    <row r="13" spans="1:64" x14ac:dyDescent="0.2">
      <c r="A13" s="2">
        <v>2007</v>
      </c>
      <c r="B13" s="95">
        <f>feedin_new_car!B13</f>
        <v>0.88903333760000003</v>
      </c>
      <c r="C13" s="80">
        <f>feedin_new_car!C13</f>
        <v>0.10191787870000001</v>
      </c>
      <c r="D13" s="80">
        <f>feedin_new_car!D13</f>
        <v>7.3368516000000003E-3</v>
      </c>
      <c r="E13" s="80">
        <f>feedin_new_car!E13</f>
        <v>0</v>
      </c>
      <c r="F13" s="80">
        <f>feedin_new_car!F13</f>
        <v>1.711932E-3</v>
      </c>
      <c r="G13" s="80">
        <f>feedin_new_car!G13</f>
        <v>0</v>
      </c>
      <c r="H13" s="80">
        <f>feedin_new_car!H13</f>
        <v>0</v>
      </c>
      <c r="I13" s="80">
        <f>feedin_new_car!I13</f>
        <v>0</v>
      </c>
      <c r="J13" s="80">
        <f>feedin_new_car!J13</f>
        <v>0</v>
      </c>
      <c r="K13" s="99">
        <f>feedin_new_car!K13</f>
        <v>5.88107545E-2</v>
      </c>
      <c r="L13" s="102">
        <f>feedin_new_car!L13</f>
        <v>0.14514471039999999</v>
      </c>
      <c r="M13" s="102">
        <f>feedin_new_car!M13</f>
        <v>0.27893845290000002</v>
      </c>
      <c r="N13" s="102">
        <f>feedin_new_car!N13</f>
        <v>0.25308025309999999</v>
      </c>
      <c r="O13" s="102">
        <f>feedin_new_car!O13</f>
        <v>0.26402582920000001</v>
      </c>
      <c r="P13" s="99">
        <f>feedin_new_car!P13</f>
        <v>6.9461985000000004E-3</v>
      </c>
      <c r="Q13" s="102">
        <f>feedin_new_car!Q13</f>
        <v>5.9232129299999998E-2</v>
      </c>
      <c r="R13" s="102">
        <f>feedin_new_car!R13</f>
        <v>0.35892902249999997</v>
      </c>
      <c r="S13" s="102">
        <f>feedin_new_car!S13</f>
        <v>0.4604698156</v>
      </c>
      <c r="T13" s="102">
        <f>feedin_new_car!T13</f>
        <v>0.114422834</v>
      </c>
      <c r="U13" s="99">
        <f>feedin_new_car!U13</f>
        <v>0.29473684210000001</v>
      </c>
      <c r="V13" s="102">
        <f>feedin_new_car!V13</f>
        <v>0.41403508770000003</v>
      </c>
      <c r="W13" s="102">
        <f>feedin_new_car!W13</f>
        <v>0</v>
      </c>
      <c r="X13" s="102">
        <f>feedin_new_car!X13</f>
        <v>3.5087718999999998E-3</v>
      </c>
      <c r="Y13" s="102">
        <f>feedin_new_car!Y13</f>
        <v>0.28771929819999997</v>
      </c>
      <c r="Z13" s="99">
        <f>feedin_new_car!Z13</f>
        <v>0</v>
      </c>
      <c r="AA13" s="102">
        <f>feedin_new_car!AA13</f>
        <v>0</v>
      </c>
      <c r="AB13" s="102">
        <f>feedin_new_car!AB13</f>
        <v>0</v>
      </c>
      <c r="AC13" s="102">
        <f>feedin_new_car!AC13</f>
        <v>0</v>
      </c>
      <c r="AD13" s="102">
        <f>feedin_new_car!AD13</f>
        <v>0</v>
      </c>
      <c r="AE13" s="99">
        <f>feedin_new_car!AE13</f>
        <v>0</v>
      </c>
      <c r="AF13" s="102">
        <f>feedin_new_car!AF13</f>
        <v>0</v>
      </c>
      <c r="AG13" s="102">
        <f>feedin_new_car!AG13</f>
        <v>0</v>
      </c>
      <c r="AH13" s="102">
        <f>feedin_new_car!AH13</f>
        <v>0</v>
      </c>
      <c r="AI13" s="102">
        <f>feedin_new_car!AI13</f>
        <v>1</v>
      </c>
      <c r="AJ13" s="99">
        <f>feedin_new_car!AJ13</f>
        <v>0</v>
      </c>
      <c r="AK13" s="102">
        <f>feedin_new_car!AK13</f>
        <v>0</v>
      </c>
      <c r="AL13" s="102">
        <f>feedin_new_car!AL13</f>
        <v>0</v>
      </c>
      <c r="AM13" s="102">
        <f>feedin_new_car!AM13</f>
        <v>0</v>
      </c>
      <c r="AN13" s="102">
        <f>feedin_new_car!AN13</f>
        <v>0</v>
      </c>
      <c r="AO13" s="99">
        <f>feedin_new_car!AO13</f>
        <v>0</v>
      </c>
      <c r="AP13" s="102">
        <f>feedin_new_car!AP13</f>
        <v>0</v>
      </c>
      <c r="AQ13" s="102">
        <f>feedin_new_car!AQ13</f>
        <v>0</v>
      </c>
      <c r="AR13" s="102">
        <f>feedin_new_car!AR13</f>
        <v>0</v>
      </c>
      <c r="AS13" s="102">
        <f>feedin_new_car!AS13</f>
        <v>0</v>
      </c>
      <c r="AT13" s="99">
        <f>feedin_new_car!AT13</f>
        <v>0</v>
      </c>
      <c r="AU13" s="102">
        <f>feedin_new_car!AU13</f>
        <v>0</v>
      </c>
      <c r="AV13" s="102">
        <f>feedin_new_car!AV13</f>
        <v>0</v>
      </c>
      <c r="AW13" s="102">
        <f>feedin_new_car!AW13</f>
        <v>0</v>
      </c>
      <c r="AX13" s="102">
        <f>feedin_new_car!AX13</f>
        <v>0</v>
      </c>
      <c r="AY13" s="99">
        <f>feedin_new_car!AY13</f>
        <v>0</v>
      </c>
      <c r="AZ13" s="102">
        <f>feedin_new_car!AZ13</f>
        <v>0</v>
      </c>
      <c r="BA13" s="102">
        <f>feedin_new_car!BA13</f>
        <v>0</v>
      </c>
      <c r="BB13" s="102">
        <f>feedin_new_car!BB13</f>
        <v>0</v>
      </c>
      <c r="BC13" s="102">
        <f>feedin_new_car!BC13</f>
        <v>0</v>
      </c>
      <c r="BD13" s="36">
        <f t="shared" si="2"/>
        <v>0.99999999989999999</v>
      </c>
      <c r="BE13" s="36">
        <f t="shared" si="3"/>
        <v>3.9999999998999995</v>
      </c>
      <c r="BF13" s="4"/>
      <c r="BG13" s="60">
        <f t="shared" si="4"/>
        <v>5.515510364759868E-2</v>
      </c>
      <c r="BH13" s="60">
        <f t="shared" si="0"/>
        <v>0.13811301328668543</v>
      </c>
      <c r="BI13" s="60">
        <f t="shared" si="0"/>
        <v>0.28456686834373202</v>
      </c>
      <c r="BJ13" s="60">
        <f t="shared" si="0"/>
        <v>0.27195263224420646</v>
      </c>
      <c r="BK13" s="60">
        <f t="shared" si="0"/>
        <v>0.25021238245575533</v>
      </c>
      <c r="BL13" s="57">
        <f t="shared" si="1"/>
        <v>0.99999999997797806</v>
      </c>
    </row>
    <row r="14" spans="1:64" x14ac:dyDescent="0.2">
      <c r="A14" s="2">
        <v>2008</v>
      </c>
      <c r="B14" s="95">
        <f>feedin_new_car!B14</f>
        <v>0.85885996009999999</v>
      </c>
      <c r="C14" s="80">
        <f>feedin_new_car!C14</f>
        <v>0.13156500839999999</v>
      </c>
      <c r="D14" s="80">
        <f>feedin_new_car!D14</f>
        <v>8.5971559999999999E-3</v>
      </c>
      <c r="E14" s="80">
        <f>feedin_new_car!E14</f>
        <v>0</v>
      </c>
      <c r="F14" s="80">
        <f>feedin_new_car!F14</f>
        <v>9.6429399999999998E-4</v>
      </c>
      <c r="G14" s="80">
        <f>feedin_new_car!G14</f>
        <v>0</v>
      </c>
      <c r="H14" s="80">
        <f>feedin_new_car!H14</f>
        <v>0</v>
      </c>
      <c r="I14" s="80">
        <f>feedin_new_car!I14</f>
        <v>1.3581600000000001E-5</v>
      </c>
      <c r="J14" s="80">
        <f>feedin_new_car!J14</f>
        <v>0</v>
      </c>
      <c r="K14" s="99">
        <f>feedin_new_car!K14</f>
        <v>6.0281164499999998E-2</v>
      </c>
      <c r="L14" s="102">
        <f>feedin_new_car!L14</f>
        <v>0.2148425763</v>
      </c>
      <c r="M14" s="102">
        <f>feedin_new_car!M14</f>
        <v>0.27333681230000001</v>
      </c>
      <c r="N14" s="102">
        <f>feedin_new_car!N14</f>
        <v>0.22864778529999999</v>
      </c>
      <c r="O14" s="102">
        <f>feedin_new_car!O14</f>
        <v>0.2228916615</v>
      </c>
      <c r="P14" s="99">
        <f>feedin_new_car!P14</f>
        <v>4.8518633000000002E-3</v>
      </c>
      <c r="Q14" s="102">
        <f>feedin_new_car!Q14</f>
        <v>0.12800660680000001</v>
      </c>
      <c r="R14" s="102">
        <f>feedin_new_car!R14</f>
        <v>0.41209868900000002</v>
      </c>
      <c r="S14" s="102">
        <f>feedin_new_car!S14</f>
        <v>0.3623412821</v>
      </c>
      <c r="T14" s="102">
        <f>feedin_new_car!T14</f>
        <v>9.27015588E-2</v>
      </c>
      <c r="U14" s="99">
        <f>feedin_new_car!U14</f>
        <v>0.26856240129999998</v>
      </c>
      <c r="V14" s="102">
        <f>feedin_new_car!V14</f>
        <v>0.57503949450000003</v>
      </c>
      <c r="W14" s="102">
        <f>feedin_new_car!W14</f>
        <v>0</v>
      </c>
      <c r="X14" s="102">
        <f>feedin_new_car!X14</f>
        <v>0</v>
      </c>
      <c r="Y14" s="102">
        <f>feedin_new_car!Y14</f>
        <v>0.15639810430000001</v>
      </c>
      <c r="Z14" s="99">
        <f>feedin_new_car!Z14</f>
        <v>0</v>
      </c>
      <c r="AA14" s="102">
        <f>feedin_new_car!AA14</f>
        <v>0</v>
      </c>
      <c r="AB14" s="102">
        <f>feedin_new_car!AB14</f>
        <v>0</v>
      </c>
      <c r="AC14" s="102">
        <f>feedin_new_car!AC14</f>
        <v>0</v>
      </c>
      <c r="AD14" s="102">
        <f>feedin_new_car!AD14</f>
        <v>0</v>
      </c>
      <c r="AE14" s="99">
        <f>feedin_new_car!AE14</f>
        <v>0</v>
      </c>
      <c r="AF14" s="102">
        <f>feedin_new_car!AF14</f>
        <v>0</v>
      </c>
      <c r="AG14" s="102">
        <f>feedin_new_car!AG14</f>
        <v>0</v>
      </c>
      <c r="AH14" s="102">
        <f>feedin_new_car!AH14</f>
        <v>0</v>
      </c>
      <c r="AI14" s="102">
        <f>feedin_new_car!AI14</f>
        <v>1</v>
      </c>
      <c r="AJ14" s="99">
        <f>feedin_new_car!AJ14</f>
        <v>0</v>
      </c>
      <c r="AK14" s="102">
        <f>feedin_new_car!AK14</f>
        <v>0</v>
      </c>
      <c r="AL14" s="102">
        <f>feedin_new_car!AL14</f>
        <v>0</v>
      </c>
      <c r="AM14" s="102">
        <f>feedin_new_car!AM14</f>
        <v>0</v>
      </c>
      <c r="AN14" s="102">
        <f>feedin_new_car!AN14</f>
        <v>0</v>
      </c>
      <c r="AO14" s="99">
        <f>feedin_new_car!AO14</f>
        <v>0</v>
      </c>
      <c r="AP14" s="102">
        <f>feedin_new_car!AP14</f>
        <v>0</v>
      </c>
      <c r="AQ14" s="102">
        <f>feedin_new_car!AQ14</f>
        <v>0</v>
      </c>
      <c r="AR14" s="102">
        <f>feedin_new_car!AR14</f>
        <v>0</v>
      </c>
      <c r="AS14" s="102">
        <f>feedin_new_car!AS14</f>
        <v>0</v>
      </c>
      <c r="AT14" s="99">
        <f>feedin_new_car!AT14</f>
        <v>0</v>
      </c>
      <c r="AU14" s="102">
        <f>feedin_new_car!AU14</f>
        <v>1</v>
      </c>
      <c r="AV14" s="102">
        <f>feedin_new_car!AV14</f>
        <v>0</v>
      </c>
      <c r="AW14" s="102">
        <f>feedin_new_car!AW14</f>
        <v>0</v>
      </c>
      <c r="AX14" s="102">
        <f>feedin_new_car!AX14</f>
        <v>0</v>
      </c>
      <c r="AY14" s="99">
        <f>feedin_new_car!AY14</f>
        <v>0</v>
      </c>
      <c r="AZ14" s="102">
        <f>feedin_new_car!AZ14</f>
        <v>0</v>
      </c>
      <c r="BA14" s="102">
        <f>feedin_new_car!BA14</f>
        <v>0</v>
      </c>
      <c r="BB14" s="102">
        <f>feedin_new_car!BB14</f>
        <v>0</v>
      </c>
      <c r="BC14" s="102">
        <f>feedin_new_car!BC14</f>
        <v>0</v>
      </c>
      <c r="BD14" s="36">
        <f t="shared" si="2"/>
        <v>1.0000000001</v>
      </c>
      <c r="BE14" s="36">
        <f t="shared" si="3"/>
        <v>5</v>
      </c>
      <c r="BF14" s="4"/>
      <c r="BG14" s="60">
        <f t="shared" si="4"/>
        <v>5.4720286832782392E-2</v>
      </c>
      <c r="BH14" s="60">
        <f t="shared" si="0"/>
        <v>0.20631816264807437</v>
      </c>
      <c r="BI14" s="60">
        <f t="shared" si="0"/>
        <v>0.28897581118575316</v>
      </c>
      <c r="BJ14" s="60">
        <f t="shared" si="0"/>
        <v>0.24404786158286462</v>
      </c>
      <c r="BK14" s="60">
        <f t="shared" si="0"/>
        <v>0.20593787776549916</v>
      </c>
      <c r="BL14" s="57">
        <f t="shared" si="1"/>
        <v>1.0000000000149736</v>
      </c>
    </row>
    <row r="15" spans="1:64" x14ac:dyDescent="0.2">
      <c r="A15" s="2">
        <v>2009</v>
      </c>
      <c r="B15" s="95">
        <f>feedin_new_car!B15</f>
        <v>0.82991503079999995</v>
      </c>
      <c r="C15" s="80">
        <f>feedin_new_car!C15</f>
        <v>0.1588411954</v>
      </c>
      <c r="D15" s="80">
        <f>feedin_new_car!D15</f>
        <v>1.05112804E-2</v>
      </c>
      <c r="E15" s="80">
        <f>feedin_new_car!E15</f>
        <v>0</v>
      </c>
      <c r="F15" s="80">
        <f>feedin_new_car!F15</f>
        <v>6.5924410000000005E-4</v>
      </c>
      <c r="G15" s="80">
        <f>feedin_new_car!G15</f>
        <v>0</v>
      </c>
      <c r="H15" s="80">
        <f>feedin_new_car!H15</f>
        <v>0</v>
      </c>
      <c r="I15" s="80">
        <f>feedin_new_car!I15</f>
        <v>7.3249299999999997E-5</v>
      </c>
      <c r="J15" s="80">
        <f>feedin_new_car!J15</f>
        <v>0</v>
      </c>
      <c r="K15" s="99">
        <f>feedin_new_car!K15</f>
        <v>5.3331862299999998E-2</v>
      </c>
      <c r="L15" s="102">
        <f>feedin_new_car!L15</f>
        <v>0.2301191527</v>
      </c>
      <c r="M15" s="102">
        <f>feedin_new_car!M15</f>
        <v>0.28097969989999999</v>
      </c>
      <c r="N15" s="102">
        <f>feedin_new_car!N15</f>
        <v>0.22502206529999999</v>
      </c>
      <c r="O15" s="102">
        <f>feedin_new_car!O15</f>
        <v>0.21054721979999999</v>
      </c>
      <c r="P15" s="99">
        <f>feedin_new_car!P15</f>
        <v>2.9974636999999999E-3</v>
      </c>
      <c r="Q15" s="102">
        <f>feedin_new_car!Q15</f>
        <v>0.1222042887</v>
      </c>
      <c r="R15" s="102">
        <f>feedin_new_car!R15</f>
        <v>0.47590500349999998</v>
      </c>
      <c r="S15" s="102">
        <f>feedin_new_car!S15</f>
        <v>0.35266313119999998</v>
      </c>
      <c r="T15" s="102">
        <f>feedin_new_car!T15</f>
        <v>4.6230113000000003E-2</v>
      </c>
      <c r="U15" s="99">
        <f>feedin_new_car!U15</f>
        <v>0.1236933798</v>
      </c>
      <c r="V15" s="102">
        <f>feedin_new_car!V15</f>
        <v>0.31881533099999998</v>
      </c>
      <c r="W15" s="102">
        <f>feedin_new_car!W15</f>
        <v>0.38501742160000002</v>
      </c>
      <c r="X15" s="102">
        <f>feedin_new_car!X15</f>
        <v>0</v>
      </c>
      <c r="Y15" s="102">
        <f>feedin_new_car!Y15</f>
        <v>0.1724738676</v>
      </c>
      <c r="Z15" s="99">
        <f>feedin_new_car!Z15</f>
        <v>0</v>
      </c>
      <c r="AA15" s="102">
        <f>feedin_new_car!AA15</f>
        <v>0</v>
      </c>
      <c r="AB15" s="102">
        <f>feedin_new_car!AB15</f>
        <v>0</v>
      </c>
      <c r="AC15" s="102">
        <f>feedin_new_car!AC15</f>
        <v>0</v>
      </c>
      <c r="AD15" s="102">
        <f>feedin_new_car!AD15</f>
        <v>0</v>
      </c>
      <c r="AE15" s="99">
        <f>feedin_new_car!AE15</f>
        <v>0</v>
      </c>
      <c r="AF15" s="102">
        <f>feedin_new_car!AF15</f>
        <v>0</v>
      </c>
      <c r="AG15" s="102">
        <f>feedin_new_car!AG15</f>
        <v>0</v>
      </c>
      <c r="AH15" s="102">
        <f>feedin_new_car!AH15</f>
        <v>0</v>
      </c>
      <c r="AI15" s="102">
        <f>feedin_new_car!AI15</f>
        <v>1</v>
      </c>
      <c r="AJ15" s="99">
        <f>feedin_new_car!AJ15</f>
        <v>0</v>
      </c>
      <c r="AK15" s="102">
        <f>feedin_new_car!AK15</f>
        <v>0</v>
      </c>
      <c r="AL15" s="102">
        <f>feedin_new_car!AL15</f>
        <v>0</v>
      </c>
      <c r="AM15" s="102">
        <f>feedin_new_car!AM15</f>
        <v>0</v>
      </c>
      <c r="AN15" s="102">
        <f>feedin_new_car!AN15</f>
        <v>0</v>
      </c>
      <c r="AO15" s="99">
        <f>feedin_new_car!AO15</f>
        <v>0</v>
      </c>
      <c r="AP15" s="102">
        <f>feedin_new_car!AP15</f>
        <v>0</v>
      </c>
      <c r="AQ15" s="102">
        <f>feedin_new_car!AQ15</f>
        <v>0</v>
      </c>
      <c r="AR15" s="102">
        <f>feedin_new_car!AR15</f>
        <v>0</v>
      </c>
      <c r="AS15" s="102">
        <f>feedin_new_car!AS15</f>
        <v>0</v>
      </c>
      <c r="AT15" s="99">
        <f>feedin_new_car!AT15</f>
        <v>0.5</v>
      </c>
      <c r="AU15" s="102">
        <f>feedin_new_car!AU15</f>
        <v>0.5</v>
      </c>
      <c r="AV15" s="102">
        <f>feedin_new_car!AV15</f>
        <v>0</v>
      </c>
      <c r="AW15" s="102">
        <f>feedin_new_car!AW15</f>
        <v>0</v>
      </c>
      <c r="AX15" s="102">
        <f>feedin_new_car!AX15</f>
        <v>0</v>
      </c>
      <c r="AY15" s="99">
        <f>feedin_new_car!AY15</f>
        <v>0</v>
      </c>
      <c r="AZ15" s="102">
        <f>feedin_new_car!AZ15</f>
        <v>0</v>
      </c>
      <c r="BA15" s="102">
        <f>feedin_new_car!BA15</f>
        <v>0</v>
      </c>
      <c r="BB15" s="102">
        <f>feedin_new_car!BB15</f>
        <v>0</v>
      </c>
      <c r="BC15" s="102">
        <f>feedin_new_car!BC15</f>
        <v>0</v>
      </c>
      <c r="BD15" s="36">
        <f t="shared" si="2"/>
        <v>0.99999999999999989</v>
      </c>
      <c r="BE15" s="36">
        <f t="shared" si="3"/>
        <v>5.0000000001</v>
      </c>
      <c r="BF15" s="4"/>
      <c r="BG15" s="60">
        <f t="shared" si="4"/>
        <v>4.6073835309303458E-2</v>
      </c>
      <c r="BH15" s="60">
        <f t="shared" si="0"/>
        <v>0.21377820099076492</v>
      </c>
      <c r="BI15" s="60">
        <f t="shared" si="0"/>
        <v>0.31282962202678705</v>
      </c>
      <c r="BJ15" s="60">
        <f t="shared" si="0"/>
        <v>0.24276662758744411</v>
      </c>
      <c r="BK15" s="60">
        <f t="shared" si="0"/>
        <v>0.18455171410158452</v>
      </c>
      <c r="BL15" s="57">
        <f t="shared" si="1"/>
        <v>1.000000000015884</v>
      </c>
    </row>
    <row r="16" spans="1:64" x14ac:dyDescent="0.2">
      <c r="A16" s="2">
        <v>2010</v>
      </c>
      <c r="B16" s="95">
        <f>feedin_new_car!B16</f>
        <v>0.82781722310000005</v>
      </c>
      <c r="C16" s="80">
        <f>feedin_new_car!C16</f>
        <v>0.15601109099999999</v>
      </c>
      <c r="D16" s="80">
        <f>feedin_new_car!D16</f>
        <v>1.5658807899999998E-2</v>
      </c>
      <c r="E16" s="80">
        <f>feedin_new_car!E16</f>
        <v>0</v>
      </c>
      <c r="F16" s="80">
        <f>feedin_new_car!F16</f>
        <v>3.5260370000000002E-4</v>
      </c>
      <c r="G16" s="80">
        <f>feedin_new_car!G16</f>
        <v>0</v>
      </c>
      <c r="H16" s="80">
        <f>feedin_new_car!H16</f>
        <v>0</v>
      </c>
      <c r="I16" s="80">
        <f>feedin_new_car!I16</f>
        <v>1.6027439999999999E-4</v>
      </c>
      <c r="J16" s="80">
        <f>feedin_new_car!J16</f>
        <v>0</v>
      </c>
      <c r="K16" s="99">
        <f>feedin_new_car!K16</f>
        <v>5.1674733799999997E-2</v>
      </c>
      <c r="L16" s="102">
        <f>feedin_new_car!L16</f>
        <v>0.21893514040000001</v>
      </c>
      <c r="M16" s="102">
        <f>feedin_new_car!M16</f>
        <v>0.29423039690000002</v>
      </c>
      <c r="N16" s="102">
        <f>feedin_new_car!N16</f>
        <v>0.25446272990000002</v>
      </c>
      <c r="O16" s="102">
        <f>feedin_new_car!O16</f>
        <v>0.180696999</v>
      </c>
      <c r="P16" s="99">
        <f>feedin_new_car!P16</f>
        <v>1.1300596000000001E-3</v>
      </c>
      <c r="Q16" s="102">
        <f>feedin_new_car!Q16</f>
        <v>8.7939182199999993E-2</v>
      </c>
      <c r="R16" s="102">
        <f>feedin_new_car!R16</f>
        <v>0.42140949249999998</v>
      </c>
      <c r="S16" s="102">
        <f>feedin_new_car!S16</f>
        <v>0.43620299979999999</v>
      </c>
      <c r="T16" s="102">
        <f>feedin_new_car!T16</f>
        <v>5.3318265900000002E-2</v>
      </c>
      <c r="U16" s="99">
        <f>feedin_new_car!U16</f>
        <v>0.13920163769999999</v>
      </c>
      <c r="V16" s="102">
        <f>feedin_new_car!V16</f>
        <v>7.5742067600000004E-2</v>
      </c>
      <c r="W16" s="102">
        <f>feedin_new_car!W16</f>
        <v>0.29375639710000001</v>
      </c>
      <c r="X16" s="102">
        <f>feedin_new_car!X16</f>
        <v>0.38485158650000001</v>
      </c>
      <c r="Y16" s="102">
        <f>feedin_new_car!Y16</f>
        <v>0.10644831120000001</v>
      </c>
      <c r="Z16" s="99">
        <f>feedin_new_car!Z16</f>
        <v>0</v>
      </c>
      <c r="AA16" s="102">
        <f>feedin_new_car!AA16</f>
        <v>0</v>
      </c>
      <c r="AB16" s="102">
        <f>feedin_new_car!AB16</f>
        <v>0</v>
      </c>
      <c r="AC16" s="102">
        <f>feedin_new_car!AC16</f>
        <v>0</v>
      </c>
      <c r="AD16" s="102">
        <f>feedin_new_car!AD16</f>
        <v>0</v>
      </c>
      <c r="AE16" s="99">
        <f>feedin_new_car!AE16</f>
        <v>0</v>
      </c>
      <c r="AF16" s="102">
        <f>feedin_new_car!AF16</f>
        <v>0</v>
      </c>
      <c r="AG16" s="102">
        <f>feedin_new_car!AG16</f>
        <v>0</v>
      </c>
      <c r="AH16" s="102">
        <f>feedin_new_car!AH16</f>
        <v>0</v>
      </c>
      <c r="AI16" s="102">
        <f>feedin_new_car!AI16</f>
        <v>1</v>
      </c>
      <c r="AJ16" s="99">
        <f>feedin_new_car!AJ16</f>
        <v>0</v>
      </c>
      <c r="AK16" s="102">
        <f>feedin_new_car!AK16</f>
        <v>0</v>
      </c>
      <c r="AL16" s="102">
        <f>feedin_new_car!AL16</f>
        <v>0</v>
      </c>
      <c r="AM16" s="102">
        <f>feedin_new_car!AM16</f>
        <v>0</v>
      </c>
      <c r="AN16" s="102">
        <f>feedin_new_car!AN16</f>
        <v>0</v>
      </c>
      <c r="AO16" s="99">
        <f>feedin_new_car!AO16</f>
        <v>0</v>
      </c>
      <c r="AP16" s="102">
        <f>feedin_new_car!AP16</f>
        <v>0</v>
      </c>
      <c r="AQ16" s="102">
        <f>feedin_new_car!AQ16</f>
        <v>0</v>
      </c>
      <c r="AR16" s="102">
        <f>feedin_new_car!AR16</f>
        <v>0</v>
      </c>
      <c r="AS16" s="102">
        <f>feedin_new_car!AS16</f>
        <v>0</v>
      </c>
      <c r="AT16" s="99">
        <f>feedin_new_car!AT16</f>
        <v>1</v>
      </c>
      <c r="AU16" s="102">
        <f>feedin_new_car!AU16</f>
        <v>0</v>
      </c>
      <c r="AV16" s="102">
        <f>feedin_new_car!AV16</f>
        <v>0</v>
      </c>
      <c r="AW16" s="102">
        <f>feedin_new_car!AW16</f>
        <v>0</v>
      </c>
      <c r="AX16" s="102">
        <f>feedin_new_car!AX16</f>
        <v>0</v>
      </c>
      <c r="AY16" s="99">
        <f>feedin_new_car!AY16</f>
        <v>0</v>
      </c>
      <c r="AZ16" s="102">
        <f>feedin_new_car!AZ16</f>
        <v>0</v>
      </c>
      <c r="BA16" s="102">
        <f>feedin_new_car!BA16</f>
        <v>0</v>
      </c>
      <c r="BB16" s="102">
        <f>feedin_new_car!BB16</f>
        <v>0</v>
      </c>
      <c r="BC16" s="102">
        <f>feedin_new_car!BC16</f>
        <v>0</v>
      </c>
      <c r="BD16" s="36">
        <f t="shared" si="2"/>
        <v>1.0000000001</v>
      </c>
      <c r="BE16" s="36">
        <f t="shared" si="3"/>
        <v>5.0000000001</v>
      </c>
      <c r="BF16" s="1"/>
      <c r="BG16" s="60">
        <f t="shared" si="4"/>
        <v>4.5293542573948437E-2</v>
      </c>
      <c r="BH16" s="60">
        <f t="shared" si="0"/>
        <v>0.19614379820810363</v>
      </c>
      <c r="BI16" s="60">
        <f t="shared" si="0"/>
        <v>0.31391341978763526</v>
      </c>
      <c r="BJ16" s="60">
        <f t="shared" si="0"/>
        <v>0.28472745340754785</v>
      </c>
      <c r="BK16" s="60">
        <f t="shared" si="0"/>
        <v>0.15992178612433078</v>
      </c>
      <c r="BL16" s="57">
        <f t="shared" si="1"/>
        <v>1.0000000001015659</v>
      </c>
    </row>
    <row r="17" spans="1:64" x14ac:dyDescent="0.2">
      <c r="A17" s="2">
        <v>2011</v>
      </c>
      <c r="B17" s="95">
        <f>feedin_new_car!B17</f>
        <v>0.81064306379999995</v>
      </c>
      <c r="C17" s="80">
        <f>feedin_new_car!C17</f>
        <v>0.1699125782</v>
      </c>
      <c r="D17" s="80">
        <f>feedin_new_car!D17</f>
        <v>1.9117692799999999E-2</v>
      </c>
      <c r="E17" s="80">
        <f>feedin_new_car!E17</f>
        <v>0</v>
      </c>
      <c r="F17" s="80">
        <f>feedin_new_car!F17</f>
        <v>1.0888840000000001E-4</v>
      </c>
      <c r="G17" s="80">
        <f>feedin_new_car!G17</f>
        <v>0</v>
      </c>
      <c r="H17" s="80">
        <f>feedin_new_car!H17</f>
        <v>0</v>
      </c>
      <c r="I17" s="80">
        <f>feedin_new_car!I17</f>
        <v>2.1777680000000001E-4</v>
      </c>
      <c r="J17" s="80">
        <f>feedin_new_car!J17</f>
        <v>0</v>
      </c>
      <c r="K17" s="99">
        <f>feedin_new_car!K17</f>
        <v>7.7658165900000006E-2</v>
      </c>
      <c r="L17" s="102">
        <f>feedin_new_car!L17</f>
        <v>0.24443037249999999</v>
      </c>
      <c r="M17" s="102">
        <f>feedin_new_car!M17</f>
        <v>0.26826319729999998</v>
      </c>
      <c r="N17" s="102">
        <f>feedin_new_car!N17</f>
        <v>0.25745975090000001</v>
      </c>
      <c r="O17" s="102">
        <f>feedin_new_car!O17</f>
        <v>0.1521885134</v>
      </c>
      <c r="P17" s="99">
        <f>feedin_new_car!P17</f>
        <v>9.1549899999999996E-5</v>
      </c>
      <c r="Q17" s="102">
        <f>feedin_new_car!Q17</f>
        <v>7.9282248499999999E-2</v>
      </c>
      <c r="R17" s="102">
        <f>feedin_new_car!R17</f>
        <v>0.35411516980000002</v>
      </c>
      <c r="S17" s="102">
        <f>feedin_new_car!S17</f>
        <v>0.50517257159999995</v>
      </c>
      <c r="T17" s="102">
        <f>feedin_new_car!T17</f>
        <v>6.1338460099999999E-2</v>
      </c>
      <c r="U17" s="99">
        <f>feedin_new_car!U17</f>
        <v>0.1822620016</v>
      </c>
      <c r="V17" s="102">
        <f>feedin_new_car!V17</f>
        <v>6.2652563100000003E-2</v>
      </c>
      <c r="W17" s="102">
        <f>feedin_new_car!W17</f>
        <v>0.33767290480000001</v>
      </c>
      <c r="X17" s="102">
        <f>feedin_new_car!X17</f>
        <v>0.35964198539999997</v>
      </c>
      <c r="Y17" s="102">
        <f>feedin_new_car!Y17</f>
        <v>5.7770545200000002E-2</v>
      </c>
      <c r="Z17" s="99">
        <f>feedin_new_car!Z17</f>
        <v>0</v>
      </c>
      <c r="AA17" s="102">
        <f>feedin_new_car!AA17</f>
        <v>0</v>
      </c>
      <c r="AB17" s="102">
        <f>feedin_new_car!AB17</f>
        <v>0</v>
      </c>
      <c r="AC17" s="102">
        <f>feedin_new_car!AC17</f>
        <v>0</v>
      </c>
      <c r="AD17" s="102">
        <f>feedin_new_car!AD17</f>
        <v>0</v>
      </c>
      <c r="AE17" s="99">
        <f>feedin_new_car!AE17</f>
        <v>0</v>
      </c>
      <c r="AF17" s="102">
        <f>feedin_new_car!AF17</f>
        <v>0</v>
      </c>
      <c r="AG17" s="102">
        <f>feedin_new_car!AG17</f>
        <v>0</v>
      </c>
      <c r="AH17" s="102">
        <f>feedin_new_car!AH17</f>
        <v>0</v>
      </c>
      <c r="AI17" s="102">
        <f>feedin_new_car!AI17</f>
        <v>1</v>
      </c>
      <c r="AJ17" s="99">
        <f>feedin_new_car!AJ17</f>
        <v>0</v>
      </c>
      <c r="AK17" s="102">
        <f>feedin_new_car!AK17</f>
        <v>0</v>
      </c>
      <c r="AL17" s="102">
        <f>feedin_new_car!AL17</f>
        <v>0</v>
      </c>
      <c r="AM17" s="102">
        <f>feedin_new_car!AM17</f>
        <v>0</v>
      </c>
      <c r="AN17" s="102">
        <f>feedin_new_car!AN17</f>
        <v>0</v>
      </c>
      <c r="AO17" s="99">
        <f>feedin_new_car!AO17</f>
        <v>0</v>
      </c>
      <c r="AP17" s="102">
        <f>feedin_new_car!AP17</f>
        <v>0</v>
      </c>
      <c r="AQ17" s="102">
        <f>feedin_new_car!AQ17</f>
        <v>0</v>
      </c>
      <c r="AR17" s="102">
        <f>feedin_new_car!AR17</f>
        <v>0</v>
      </c>
      <c r="AS17" s="102">
        <f>feedin_new_car!AS17</f>
        <v>0</v>
      </c>
      <c r="AT17" s="99">
        <f>feedin_new_car!AT17</f>
        <v>1</v>
      </c>
      <c r="AU17" s="102">
        <f>feedin_new_car!AU17</f>
        <v>0</v>
      </c>
      <c r="AV17" s="102">
        <f>feedin_new_car!AV17</f>
        <v>0</v>
      </c>
      <c r="AW17" s="102">
        <f>feedin_new_car!AW17</f>
        <v>0</v>
      </c>
      <c r="AX17" s="102">
        <f>feedin_new_car!AX17</f>
        <v>0</v>
      </c>
      <c r="AY17" s="99">
        <f>feedin_new_car!AY17</f>
        <v>0</v>
      </c>
      <c r="AZ17" s="102">
        <f>feedin_new_car!AZ17</f>
        <v>0</v>
      </c>
      <c r="BA17" s="102">
        <f>feedin_new_car!BA17</f>
        <v>0</v>
      </c>
      <c r="BB17" s="102">
        <f>feedin_new_car!BB17</f>
        <v>0</v>
      </c>
      <c r="BC17" s="102">
        <f>feedin_new_car!BC17</f>
        <v>0</v>
      </c>
      <c r="BD17" s="36">
        <f t="shared" si="2"/>
        <v>0.99999999999999989</v>
      </c>
      <c r="BE17" s="36">
        <f t="shared" si="3"/>
        <v>5</v>
      </c>
      <c r="BF17" s="1"/>
      <c r="BG17" s="60">
        <f t="shared" si="4"/>
        <v>6.6670814769509534E-2</v>
      </c>
      <c r="BH17" s="60">
        <f t="shared" si="0"/>
        <v>0.21281460975178174</v>
      </c>
      <c r="BI17" s="60">
        <f t="shared" si="0"/>
        <v>0.28408984850535468</v>
      </c>
      <c r="BJ17" s="60">
        <f t="shared" si="0"/>
        <v>0.30141866034610015</v>
      </c>
      <c r="BK17" s="60">
        <f t="shared" si="0"/>
        <v>0.13500606661217432</v>
      </c>
      <c r="BL17" s="57">
        <f t="shared" si="1"/>
        <v>0.9999999999849204</v>
      </c>
    </row>
    <row r="18" spans="1:64" x14ac:dyDescent="0.2">
      <c r="A18" s="2">
        <v>2012</v>
      </c>
      <c r="B18" s="95">
        <f>feedin_new_car!B18</f>
        <v>0.79630085669999995</v>
      </c>
      <c r="C18" s="80">
        <f>feedin_new_car!C18</f>
        <v>0.18306481929999999</v>
      </c>
      <c r="D18" s="80">
        <f>feedin_new_car!D18</f>
        <v>1.9752958399999999E-2</v>
      </c>
      <c r="E18" s="80">
        <f>feedin_new_car!E18</f>
        <v>0</v>
      </c>
      <c r="F18" s="80">
        <f>feedin_new_car!F18</f>
        <v>5.5733409999999997E-4</v>
      </c>
      <c r="G18" s="80">
        <f>feedin_new_car!G18</f>
        <v>6.4806299999999996E-5</v>
      </c>
      <c r="H18" s="80">
        <f>feedin_new_car!H18</f>
        <v>0</v>
      </c>
      <c r="I18" s="80">
        <f>feedin_new_car!I18</f>
        <v>2.5922519999999999E-4</v>
      </c>
      <c r="J18" s="80">
        <f>feedin_new_car!J18</f>
        <v>0</v>
      </c>
      <c r="K18" s="99">
        <f>feedin_new_car!K18</f>
        <v>6.3870306200000004E-2</v>
      </c>
      <c r="L18" s="102">
        <f>feedin_new_car!L18</f>
        <v>0.26357081240000002</v>
      </c>
      <c r="M18" s="102">
        <f>feedin_new_car!M18</f>
        <v>0.33173820339999999</v>
      </c>
      <c r="N18" s="102">
        <f>feedin_new_car!N18</f>
        <v>0.20380226900000001</v>
      </c>
      <c r="O18" s="102">
        <f>feedin_new_car!O18</f>
        <v>0.13701840909999999</v>
      </c>
      <c r="P18" s="99">
        <f>feedin_new_car!P18</f>
        <v>2.9028603999999999E-3</v>
      </c>
      <c r="Q18" s="102">
        <f>feedin_new_car!Q18</f>
        <v>5.0906258900000001E-2</v>
      </c>
      <c r="R18" s="102">
        <f>feedin_new_car!R18</f>
        <v>0.34876805440000003</v>
      </c>
      <c r="S18" s="102">
        <f>feedin_new_car!S18</f>
        <v>0.5525346927</v>
      </c>
      <c r="T18" s="102">
        <f>feedin_new_car!T18</f>
        <v>4.4888133699999999E-2</v>
      </c>
      <c r="U18" s="99">
        <f>feedin_new_car!U18</f>
        <v>0.1417322835</v>
      </c>
      <c r="V18" s="102">
        <f>feedin_new_car!V18</f>
        <v>0.28018372699999999</v>
      </c>
      <c r="W18" s="102">
        <f>feedin_new_car!W18</f>
        <v>0.22572178479999999</v>
      </c>
      <c r="X18" s="102">
        <f>feedin_new_car!X18</f>
        <v>0.27952755909999999</v>
      </c>
      <c r="Y18" s="102">
        <f>feedin_new_car!Y18</f>
        <v>7.2834645700000006E-2</v>
      </c>
      <c r="Z18" s="99">
        <f>feedin_new_car!Z18</f>
        <v>0</v>
      </c>
      <c r="AA18" s="102">
        <f>feedin_new_car!AA18</f>
        <v>0</v>
      </c>
      <c r="AB18" s="102">
        <f>feedin_new_car!AB18</f>
        <v>0</v>
      </c>
      <c r="AC18" s="102">
        <f>feedin_new_car!AC18</f>
        <v>0</v>
      </c>
      <c r="AD18" s="102">
        <f>feedin_new_car!AD18</f>
        <v>0</v>
      </c>
      <c r="AE18" s="99">
        <f>feedin_new_car!AE18</f>
        <v>0</v>
      </c>
      <c r="AF18" s="102">
        <f>feedin_new_car!AF18</f>
        <v>0</v>
      </c>
      <c r="AG18" s="102">
        <f>feedin_new_car!AG18</f>
        <v>0</v>
      </c>
      <c r="AH18" s="102">
        <f>feedin_new_car!AH18</f>
        <v>0</v>
      </c>
      <c r="AI18" s="102">
        <f>feedin_new_car!AI18</f>
        <v>1</v>
      </c>
      <c r="AJ18" s="99">
        <f>feedin_new_car!AJ18</f>
        <v>0</v>
      </c>
      <c r="AK18" s="102">
        <f>feedin_new_car!AK18</f>
        <v>1</v>
      </c>
      <c r="AL18" s="102">
        <f>feedin_new_car!AL18</f>
        <v>0</v>
      </c>
      <c r="AM18" s="102">
        <f>feedin_new_car!AM18</f>
        <v>0</v>
      </c>
      <c r="AN18" s="102">
        <f>feedin_new_car!AN18</f>
        <v>0</v>
      </c>
      <c r="AO18" s="99">
        <f>feedin_new_car!AO18</f>
        <v>0</v>
      </c>
      <c r="AP18" s="102">
        <f>feedin_new_car!AP18</f>
        <v>0</v>
      </c>
      <c r="AQ18" s="102">
        <f>feedin_new_car!AQ18</f>
        <v>0</v>
      </c>
      <c r="AR18" s="102">
        <f>feedin_new_car!AR18</f>
        <v>0</v>
      </c>
      <c r="AS18" s="102">
        <f>feedin_new_car!AS18</f>
        <v>0</v>
      </c>
      <c r="AT18" s="99">
        <f>feedin_new_car!AT18</f>
        <v>1</v>
      </c>
      <c r="AU18" s="102">
        <f>feedin_new_car!AU18</f>
        <v>0</v>
      </c>
      <c r="AV18" s="102">
        <f>feedin_new_car!AV18</f>
        <v>0</v>
      </c>
      <c r="AW18" s="102">
        <f>feedin_new_car!AW18</f>
        <v>0</v>
      </c>
      <c r="AX18" s="102">
        <f>feedin_new_car!AX18</f>
        <v>0</v>
      </c>
      <c r="AY18" s="99">
        <f>feedin_new_car!AY18</f>
        <v>0</v>
      </c>
      <c r="AZ18" s="102">
        <f>feedin_new_car!AZ18</f>
        <v>0</v>
      </c>
      <c r="BA18" s="102">
        <f>feedin_new_car!BA18</f>
        <v>0</v>
      </c>
      <c r="BB18" s="102">
        <f>feedin_new_car!BB18</f>
        <v>0</v>
      </c>
      <c r="BC18" s="102">
        <f>feedin_new_car!BC18</f>
        <v>0</v>
      </c>
      <c r="BD18" s="36">
        <f t="shared" si="2"/>
        <v>1</v>
      </c>
      <c r="BE18" s="36">
        <f t="shared" si="3"/>
        <v>6.0000000003</v>
      </c>
      <c r="BF18" s="1"/>
      <c r="BG18" s="60">
        <f t="shared" si="4"/>
        <v>5.4450248259242953E-2</v>
      </c>
      <c r="BH18" s="60">
        <f t="shared" si="0"/>
        <v>0.22480007260579044</v>
      </c>
      <c r="BI18" s="60">
        <f t="shared" si="0"/>
        <v>0.33246924944901551</v>
      </c>
      <c r="BJ18" s="60">
        <f t="shared" si="0"/>
        <v>0.2689590813247662</v>
      </c>
      <c r="BK18" s="60">
        <f t="shared" si="0"/>
        <v>0.11932134846109665</v>
      </c>
      <c r="BL18" s="57">
        <f t="shared" si="1"/>
        <v>1.0000000000999116</v>
      </c>
    </row>
    <row r="19" spans="1:64" x14ac:dyDescent="0.2">
      <c r="A19" s="2">
        <v>2013</v>
      </c>
      <c r="B19" s="95">
        <f>feedin_new_car!B19</f>
        <v>0.79639917569999996</v>
      </c>
      <c r="C19" s="80">
        <f>feedin_new_car!C19</f>
        <v>0.18499415529999999</v>
      </c>
      <c r="D19" s="80">
        <f>feedin_new_car!D19</f>
        <v>1.7775153299999999E-2</v>
      </c>
      <c r="E19" s="80">
        <f>feedin_new_car!E19</f>
        <v>0</v>
      </c>
      <c r="F19" s="80">
        <f>feedin_new_car!F19</f>
        <v>6.3870039999999999E-4</v>
      </c>
      <c r="G19" s="80">
        <f>feedin_new_car!G19</f>
        <v>7.2305700000000001E-5</v>
      </c>
      <c r="H19" s="80">
        <f>feedin_new_car!H19</f>
        <v>0</v>
      </c>
      <c r="I19" s="80">
        <f>feedin_new_car!I19</f>
        <v>1.205095E-4</v>
      </c>
      <c r="J19" s="80">
        <f>feedin_new_car!J19</f>
        <v>0</v>
      </c>
      <c r="K19" s="99">
        <f>feedin_new_car!K19</f>
        <v>8.42992464E-2</v>
      </c>
      <c r="L19" s="102">
        <f>feedin_new_car!L19</f>
        <v>0.2458160579</v>
      </c>
      <c r="M19" s="102">
        <f>feedin_new_car!M19</f>
        <v>0.35143600759999999</v>
      </c>
      <c r="N19" s="102">
        <f>feedin_new_car!N19</f>
        <v>0.1950337439</v>
      </c>
      <c r="O19" s="102">
        <f>feedin_new_car!O19</f>
        <v>0.1234149442</v>
      </c>
      <c r="P19" s="99">
        <f>feedin_new_car!P19</f>
        <v>8.2730766999999997E-3</v>
      </c>
      <c r="Q19" s="102">
        <f>feedin_new_car!Q19</f>
        <v>4.3319653399999998E-2</v>
      </c>
      <c r="R19" s="102">
        <f>feedin_new_car!R19</f>
        <v>0.32095628949999999</v>
      </c>
      <c r="S19" s="102">
        <f>feedin_new_car!S19</f>
        <v>0.58777929780000004</v>
      </c>
      <c r="T19" s="102">
        <f>feedin_new_car!T19</f>
        <v>3.9671682600000001E-2</v>
      </c>
      <c r="U19" s="99">
        <f>feedin_new_car!U19</f>
        <v>2.5762711899999999E-2</v>
      </c>
      <c r="V19" s="102">
        <f>feedin_new_car!V19</f>
        <v>0.44338983050000003</v>
      </c>
      <c r="W19" s="102">
        <f>feedin_new_car!W19</f>
        <v>0.1742372881</v>
      </c>
      <c r="X19" s="102">
        <f>feedin_new_car!X19</f>
        <v>0.29084745760000003</v>
      </c>
      <c r="Y19" s="102">
        <f>feedin_new_car!Y19</f>
        <v>6.5762711900000007E-2</v>
      </c>
      <c r="Z19" s="99">
        <f>feedin_new_car!Z19</f>
        <v>0</v>
      </c>
      <c r="AA19" s="102">
        <f>feedin_new_car!AA19</f>
        <v>0</v>
      </c>
      <c r="AB19" s="102">
        <f>feedin_new_car!AB19</f>
        <v>0</v>
      </c>
      <c r="AC19" s="102">
        <f>feedin_new_car!AC19</f>
        <v>0</v>
      </c>
      <c r="AD19" s="102">
        <f>feedin_new_car!AD19</f>
        <v>0</v>
      </c>
      <c r="AE19" s="99">
        <f>feedin_new_car!AE19</f>
        <v>0</v>
      </c>
      <c r="AF19" s="102">
        <f>feedin_new_car!AF19</f>
        <v>0</v>
      </c>
      <c r="AG19" s="102">
        <f>feedin_new_car!AG19</f>
        <v>0</v>
      </c>
      <c r="AH19" s="102">
        <f>feedin_new_car!AH19</f>
        <v>0</v>
      </c>
      <c r="AI19" s="102">
        <f>feedin_new_car!AI19</f>
        <v>1</v>
      </c>
      <c r="AJ19" s="99">
        <f>feedin_new_car!AJ19</f>
        <v>0</v>
      </c>
      <c r="AK19" s="102">
        <f>feedin_new_car!AK19</f>
        <v>0.83333333330000003</v>
      </c>
      <c r="AL19" s="102">
        <f>feedin_new_car!AL19</f>
        <v>0.16666666669999999</v>
      </c>
      <c r="AM19" s="102">
        <f>feedin_new_car!AM19</f>
        <v>0</v>
      </c>
      <c r="AN19" s="102">
        <f>feedin_new_car!AN19</f>
        <v>0</v>
      </c>
      <c r="AO19" s="99">
        <f>feedin_new_car!AO19</f>
        <v>0</v>
      </c>
      <c r="AP19" s="102">
        <f>feedin_new_car!AP19</f>
        <v>0</v>
      </c>
      <c r="AQ19" s="102">
        <f>feedin_new_car!AQ19</f>
        <v>0</v>
      </c>
      <c r="AR19" s="102">
        <f>feedin_new_car!AR19</f>
        <v>0</v>
      </c>
      <c r="AS19" s="102">
        <f>feedin_new_car!AS19</f>
        <v>0</v>
      </c>
      <c r="AT19" s="99">
        <f>feedin_new_car!AT19</f>
        <v>1</v>
      </c>
      <c r="AU19" s="102">
        <f>feedin_new_car!AU19</f>
        <v>0</v>
      </c>
      <c r="AV19" s="102">
        <f>feedin_new_car!AV19</f>
        <v>0</v>
      </c>
      <c r="AW19" s="102">
        <f>feedin_new_car!AW19</f>
        <v>0</v>
      </c>
      <c r="AX19" s="102">
        <f>feedin_new_car!AX19</f>
        <v>0</v>
      </c>
      <c r="AY19" s="99">
        <f>feedin_new_car!AY19</f>
        <v>0</v>
      </c>
      <c r="AZ19" s="102">
        <f>feedin_new_car!AZ19</f>
        <v>0</v>
      </c>
      <c r="BA19" s="102">
        <f>feedin_new_car!BA19</f>
        <v>0</v>
      </c>
      <c r="BB19" s="102">
        <f>feedin_new_car!BB19</f>
        <v>0</v>
      </c>
      <c r="BC19" s="102">
        <f>feedin_new_car!BC19</f>
        <v>0</v>
      </c>
      <c r="BD19" s="36">
        <f t="shared" si="2"/>
        <v>0.99999999989999999</v>
      </c>
      <c r="BE19" s="36">
        <f t="shared" si="3"/>
        <v>6.0000000000000009</v>
      </c>
      <c r="BF19" s="1"/>
      <c r="BG19" s="60">
        <f t="shared" si="4"/>
        <v>6.9244766834386032E-2</v>
      </c>
      <c r="BH19" s="60">
        <f t="shared" si="0"/>
        <v>0.21172316553280135</v>
      </c>
      <c r="BI19" s="60">
        <f t="shared" si="0"/>
        <v>0.34236752988476982</v>
      </c>
      <c r="BJ19" s="60">
        <f t="shared" si="0"/>
        <v>0.26923030572073831</v>
      </c>
      <c r="BK19" s="60">
        <f t="shared" si="0"/>
        <v>0.10743423192730442</v>
      </c>
      <c r="BL19" s="57">
        <f t="shared" si="1"/>
        <v>0.99999999989999988</v>
      </c>
    </row>
    <row r="20" spans="1:64" x14ac:dyDescent="0.2">
      <c r="A20" s="2">
        <v>2014</v>
      </c>
      <c r="B20" s="95">
        <f>feedin_new_car!B20</f>
        <v>0.81642760869999997</v>
      </c>
      <c r="C20" s="80">
        <f>feedin_new_car!C20</f>
        <v>0.1643308752</v>
      </c>
      <c r="D20" s="80">
        <f>feedin_new_car!D20</f>
        <v>1.5494022600000001E-2</v>
      </c>
      <c r="E20" s="80">
        <f>feedin_new_car!E20</f>
        <v>0</v>
      </c>
      <c r="F20" s="80">
        <f>feedin_new_car!F20</f>
        <v>9.9714009999999991E-4</v>
      </c>
      <c r="G20" s="80">
        <f>feedin_new_car!G20</f>
        <v>2.3449228E-3</v>
      </c>
      <c r="H20" s="80">
        <f>feedin_new_car!H20</f>
        <v>0</v>
      </c>
      <c r="I20" s="80">
        <f>feedin_new_car!I20</f>
        <v>4.0543060000000001E-4</v>
      </c>
      <c r="J20" s="80">
        <f>feedin_new_car!J20</f>
        <v>0</v>
      </c>
      <c r="K20" s="99">
        <f>feedin_new_car!K20</f>
        <v>7.9843775199999995E-2</v>
      </c>
      <c r="L20" s="102">
        <f>feedin_new_car!L20</f>
        <v>0.25182530730000002</v>
      </c>
      <c r="M20" s="102">
        <f>feedin_new_car!M20</f>
        <v>0.36494067749999998</v>
      </c>
      <c r="N20" s="102">
        <f>feedin_new_car!N20</f>
        <v>0.18450367749999999</v>
      </c>
      <c r="O20" s="102">
        <f>feedin_new_car!O20</f>
        <v>0.1188865625</v>
      </c>
      <c r="P20" s="99">
        <f>feedin_new_car!P20</f>
        <v>6.0011999999999999E-4</v>
      </c>
      <c r="Q20" s="102">
        <f>feedin_new_car!Q20</f>
        <v>3.4340201399999999E-2</v>
      </c>
      <c r="R20" s="102">
        <f>feedin_new_car!R20</f>
        <v>0.2829899313</v>
      </c>
      <c r="S20" s="102">
        <f>feedin_new_car!S20</f>
        <v>0.6193905448</v>
      </c>
      <c r="T20" s="102">
        <f>feedin_new_car!T20</f>
        <v>6.2679202500000003E-2</v>
      </c>
      <c r="U20" s="99">
        <f>feedin_new_car!U20</f>
        <v>7.0721360000000004E-4</v>
      </c>
      <c r="V20" s="102">
        <f>feedin_new_car!V20</f>
        <v>0.49363507779999999</v>
      </c>
      <c r="W20" s="102">
        <f>feedin_new_car!W20</f>
        <v>0.1463932107</v>
      </c>
      <c r="X20" s="102">
        <f>feedin_new_car!X20</f>
        <v>0.3132956153</v>
      </c>
      <c r="Y20" s="102">
        <f>feedin_new_car!Y20</f>
        <v>4.5968882599999997E-2</v>
      </c>
      <c r="Z20" s="99">
        <f>feedin_new_car!Z20</f>
        <v>0</v>
      </c>
      <c r="AA20" s="102">
        <f>feedin_new_car!AA20</f>
        <v>0</v>
      </c>
      <c r="AB20" s="102">
        <f>feedin_new_car!AB20</f>
        <v>0</v>
      </c>
      <c r="AC20" s="102">
        <f>feedin_new_car!AC20</f>
        <v>0</v>
      </c>
      <c r="AD20" s="102">
        <f>feedin_new_car!AD20</f>
        <v>0</v>
      </c>
      <c r="AE20" s="99">
        <f>feedin_new_car!AE20</f>
        <v>0</v>
      </c>
      <c r="AF20" s="102">
        <f>feedin_new_car!AF20</f>
        <v>0</v>
      </c>
      <c r="AG20" s="102">
        <f>feedin_new_car!AG20</f>
        <v>0</v>
      </c>
      <c r="AH20" s="102">
        <f>feedin_new_car!AH20</f>
        <v>0</v>
      </c>
      <c r="AI20" s="102">
        <f>feedin_new_car!AI20</f>
        <v>1</v>
      </c>
      <c r="AJ20" s="99">
        <f>feedin_new_car!AJ20</f>
        <v>3.27102804E-2</v>
      </c>
      <c r="AK20" s="102">
        <f>feedin_new_car!AK20</f>
        <v>5.1401869199999999E-2</v>
      </c>
      <c r="AL20" s="102">
        <f>feedin_new_car!AL20</f>
        <v>0.91588785049999999</v>
      </c>
      <c r="AM20" s="102">
        <f>feedin_new_car!AM20</f>
        <v>0</v>
      </c>
      <c r="AN20" s="102">
        <f>feedin_new_car!AN20</f>
        <v>0</v>
      </c>
      <c r="AO20" s="99">
        <f>feedin_new_car!AO20</f>
        <v>0</v>
      </c>
      <c r="AP20" s="102">
        <f>feedin_new_car!AP20</f>
        <v>0</v>
      </c>
      <c r="AQ20" s="102">
        <f>feedin_new_car!AQ20</f>
        <v>0</v>
      </c>
      <c r="AR20" s="102">
        <f>feedin_new_car!AR20</f>
        <v>0</v>
      </c>
      <c r="AS20" s="102">
        <f>feedin_new_car!AS20</f>
        <v>0</v>
      </c>
      <c r="AT20" s="99">
        <f>feedin_new_car!AT20</f>
        <v>1</v>
      </c>
      <c r="AU20" s="102">
        <f>feedin_new_car!AU20</f>
        <v>0</v>
      </c>
      <c r="AV20" s="102">
        <f>feedin_new_car!AV20</f>
        <v>0</v>
      </c>
      <c r="AW20" s="102">
        <f>feedin_new_car!AW20</f>
        <v>0</v>
      </c>
      <c r="AX20" s="102">
        <f>feedin_new_car!AX20</f>
        <v>0</v>
      </c>
      <c r="AY20" s="99">
        <f>feedin_new_car!AY20</f>
        <v>0</v>
      </c>
      <c r="AZ20" s="102">
        <f>feedin_new_car!AZ20</f>
        <v>0</v>
      </c>
      <c r="BA20" s="102">
        <f>feedin_new_car!BA20</f>
        <v>0</v>
      </c>
      <c r="BB20" s="102">
        <f>feedin_new_car!BB20</f>
        <v>0</v>
      </c>
      <c r="BC20" s="102">
        <f>feedin_new_car!BC20</f>
        <v>0</v>
      </c>
      <c r="BD20" s="36">
        <f t="shared" si="2"/>
        <v>0.99999999999999989</v>
      </c>
      <c r="BE20" s="36">
        <f t="shared" si="3"/>
        <v>6.0000000001</v>
      </c>
      <c r="BF20" s="1"/>
      <c r="BG20" s="60">
        <f t="shared" si="4"/>
        <v>6.5778371966747184E-2</v>
      </c>
      <c r="BH20" s="60">
        <f t="shared" si="0"/>
        <v>0.21900921526632361</v>
      </c>
      <c r="BI20" s="60">
        <f t="shared" si="0"/>
        <v>0.3488675337499525</v>
      </c>
      <c r="BJ20" s="60">
        <f t="shared" si="0"/>
        <v>0.25727309587920888</v>
      </c>
      <c r="BK20" s="60">
        <f t="shared" si="0"/>
        <v>0.10907178313800228</v>
      </c>
      <c r="BL20" s="57">
        <f t="shared" si="1"/>
        <v>1.0000000000002345</v>
      </c>
    </row>
    <row r="21" spans="1:64" x14ac:dyDescent="0.2">
      <c r="A21" s="2">
        <v>2015</v>
      </c>
      <c r="B21" s="95">
        <f>feedin_new_car!B21</f>
        <v>0.81750854340000001</v>
      </c>
      <c r="C21" s="80">
        <f>feedin_new_car!C21</f>
        <v>0.16025261499999999</v>
      </c>
      <c r="D21" s="80">
        <f>feedin_new_car!D21</f>
        <v>1.8686443800000001E-2</v>
      </c>
      <c r="E21" s="80">
        <f>feedin_new_car!E21</f>
        <v>0</v>
      </c>
      <c r="F21" s="80">
        <f>feedin_new_car!F21</f>
        <v>5.9206630000000003E-4</v>
      </c>
      <c r="G21" s="80">
        <f>feedin_new_car!G21</f>
        <v>2.3474910000000002E-3</v>
      </c>
      <c r="H21" s="80">
        <f>feedin_new_car!H21</f>
        <v>0</v>
      </c>
      <c r="I21" s="80">
        <f>feedin_new_car!I21</f>
        <v>6.1284060000000001E-4</v>
      </c>
      <c r="J21" s="80">
        <f>feedin_new_car!J21</f>
        <v>0</v>
      </c>
      <c r="K21" s="99">
        <f>feedin_new_car!K21</f>
        <v>7.6921122199999997E-2</v>
      </c>
      <c r="L21" s="102">
        <f>feedin_new_car!L21</f>
        <v>0.23232618420000001</v>
      </c>
      <c r="M21" s="102">
        <f>feedin_new_car!M21</f>
        <v>0.3780494003</v>
      </c>
      <c r="N21" s="102">
        <f>feedin_new_car!N21</f>
        <v>0.19305244969999999</v>
      </c>
      <c r="O21" s="102">
        <f>feedin_new_car!O21</f>
        <v>0.1196508437</v>
      </c>
      <c r="P21" s="99">
        <f>feedin_new_car!P21</f>
        <v>6.48172E-5</v>
      </c>
      <c r="Q21" s="102">
        <f>feedin_new_car!Q21</f>
        <v>3.2603059400000002E-2</v>
      </c>
      <c r="R21" s="102">
        <f>feedin_new_car!R21</f>
        <v>0.23671247079999999</v>
      </c>
      <c r="S21" s="102">
        <f>feedin_new_car!S21</f>
        <v>0.65996888769999995</v>
      </c>
      <c r="T21" s="102">
        <f>feedin_new_car!T21</f>
        <v>7.0650764800000002E-2</v>
      </c>
      <c r="U21" s="99">
        <f>feedin_new_car!U21</f>
        <v>8.3379655000000007E-3</v>
      </c>
      <c r="V21" s="102">
        <f>feedin_new_car!V21</f>
        <v>0.4652584769</v>
      </c>
      <c r="W21" s="102">
        <f>feedin_new_car!W21</f>
        <v>0.17342968319999999</v>
      </c>
      <c r="X21" s="102">
        <f>feedin_new_car!X21</f>
        <v>0.30850472480000002</v>
      </c>
      <c r="Y21" s="102">
        <f>feedin_new_car!Y21</f>
        <v>4.4469149499999999E-2</v>
      </c>
      <c r="Z21" s="99">
        <f>feedin_new_car!Z21</f>
        <v>0</v>
      </c>
      <c r="AA21" s="102">
        <f>feedin_new_car!AA21</f>
        <v>0</v>
      </c>
      <c r="AB21" s="102">
        <f>feedin_new_car!AB21</f>
        <v>0</v>
      </c>
      <c r="AC21" s="102">
        <f>feedin_new_car!AC21</f>
        <v>0</v>
      </c>
      <c r="AD21" s="102">
        <f>feedin_new_car!AD21</f>
        <v>0</v>
      </c>
      <c r="AE21" s="99">
        <f>feedin_new_car!AE21</f>
        <v>0</v>
      </c>
      <c r="AF21" s="102">
        <f>feedin_new_car!AF21</f>
        <v>0</v>
      </c>
      <c r="AG21" s="102">
        <f>feedin_new_car!AG21</f>
        <v>1.75438596E-2</v>
      </c>
      <c r="AH21" s="102">
        <f>feedin_new_car!AH21</f>
        <v>0</v>
      </c>
      <c r="AI21" s="102">
        <f>feedin_new_car!AI21</f>
        <v>0.98245614039999996</v>
      </c>
      <c r="AJ21" s="99">
        <f>feedin_new_car!AJ21</f>
        <v>0.14601769910000001</v>
      </c>
      <c r="AK21" s="102">
        <f>feedin_new_car!AK21</f>
        <v>0.20353982300000001</v>
      </c>
      <c r="AL21" s="102">
        <f>feedin_new_car!AL21</f>
        <v>0.6150442478</v>
      </c>
      <c r="AM21" s="102">
        <f>feedin_new_car!AM21</f>
        <v>0</v>
      </c>
      <c r="AN21" s="102">
        <f>feedin_new_car!AN21</f>
        <v>3.5398230099999997E-2</v>
      </c>
      <c r="AO21" s="99">
        <f>feedin_new_car!AO21</f>
        <v>0</v>
      </c>
      <c r="AP21" s="102">
        <f>feedin_new_car!AP21</f>
        <v>0</v>
      </c>
      <c r="AQ21" s="102">
        <f>feedin_new_car!AQ21</f>
        <v>0</v>
      </c>
      <c r="AR21" s="102">
        <f>feedin_new_car!AR21</f>
        <v>0</v>
      </c>
      <c r="AS21" s="102">
        <f>feedin_new_car!AS21</f>
        <v>0</v>
      </c>
      <c r="AT21" s="99">
        <f>feedin_new_car!AT21</f>
        <v>0.98305084750000005</v>
      </c>
      <c r="AU21" s="102">
        <f>feedin_new_car!AU21</f>
        <v>0</v>
      </c>
      <c r="AV21" s="102">
        <f>feedin_new_car!AV21</f>
        <v>0</v>
      </c>
      <c r="AW21" s="102">
        <f>feedin_new_car!AW21</f>
        <v>1.6949152499999998E-2</v>
      </c>
      <c r="AX21" s="102">
        <f>feedin_new_car!AX21</f>
        <v>0</v>
      </c>
      <c r="AY21" s="99">
        <f>feedin_new_car!AY21</f>
        <v>0</v>
      </c>
      <c r="AZ21" s="102">
        <f>feedin_new_car!AZ21</f>
        <v>0</v>
      </c>
      <c r="BA21" s="102">
        <f>feedin_new_car!BA21</f>
        <v>0</v>
      </c>
      <c r="BB21" s="102">
        <f>feedin_new_car!BB21</f>
        <v>0</v>
      </c>
      <c r="BC21" s="102">
        <f>feedin_new_car!BC21</f>
        <v>0</v>
      </c>
      <c r="BD21" s="36">
        <f t="shared" si="2"/>
        <v>1.0000000001</v>
      </c>
      <c r="BE21" s="36">
        <f t="shared" si="3"/>
        <v>5.9999999999</v>
      </c>
      <c r="BF21" s="1"/>
      <c r="BG21" s="60">
        <f t="shared" si="4"/>
        <v>6.3995097321624839E-2</v>
      </c>
      <c r="BH21" s="60">
        <f t="shared" si="0"/>
        <v>0.20432520024857198</v>
      </c>
      <c r="BI21" s="60">
        <f t="shared" si="0"/>
        <v>0.35168738901402957</v>
      </c>
      <c r="BJ21" s="60">
        <f t="shared" si="0"/>
        <v>0.26935901035741233</v>
      </c>
      <c r="BK21" s="60">
        <f t="shared" si="0"/>
        <v>0.11063330322221815</v>
      </c>
      <c r="BL21" s="57">
        <f t="shared" si="1"/>
        <v>1.0000000001638569</v>
      </c>
    </row>
    <row r="22" spans="1:64" x14ac:dyDescent="0.2">
      <c r="A22" s="79">
        <v>2016</v>
      </c>
      <c r="B22" s="95">
        <f>feedin_new_car!B22</f>
        <v>0.80598191200000002</v>
      </c>
      <c r="C22" s="80">
        <f>feedin_new_car!C22</f>
        <v>0.16802022159999999</v>
      </c>
      <c r="D22" s="80">
        <f>feedin_new_car!D22</f>
        <v>2.2268782399999999E-2</v>
      </c>
      <c r="E22" s="80">
        <f>feedin_new_car!E22</f>
        <v>0</v>
      </c>
      <c r="F22" s="80">
        <f>feedin_new_car!F22</f>
        <v>0</v>
      </c>
      <c r="G22" s="80">
        <f>feedin_new_car!G22</f>
        <v>3.1812545999999999E-3</v>
      </c>
      <c r="H22" s="80">
        <f>feedin_new_car!H22</f>
        <v>0</v>
      </c>
      <c r="I22" s="80">
        <f>feedin_new_car!I22</f>
        <v>5.478293E-4</v>
      </c>
      <c r="J22" s="80">
        <f>feedin_new_car!J22</f>
        <v>0</v>
      </c>
      <c r="K22" s="99">
        <f>feedin_new_car!K22</f>
        <v>6.6050560499999994E-2</v>
      </c>
      <c r="L22" s="102">
        <f>feedin_new_car!L22</f>
        <v>0.24208204150000001</v>
      </c>
      <c r="M22" s="102">
        <f>feedin_new_car!M22</f>
        <v>0.39625566420000002</v>
      </c>
      <c r="N22" s="102">
        <f>feedin_new_car!N22</f>
        <v>0.1917004531</v>
      </c>
      <c r="O22" s="102">
        <f>feedin_new_car!O22</f>
        <v>0.1039112807</v>
      </c>
      <c r="P22" s="99">
        <f>feedin_new_car!P22</f>
        <v>5.7201699999999998E-5</v>
      </c>
      <c r="Q22" s="102">
        <f>feedin_new_car!Q22</f>
        <v>1.76181215E-2</v>
      </c>
      <c r="R22" s="102">
        <f>feedin_new_car!R22</f>
        <v>0.22137055259999999</v>
      </c>
      <c r="S22" s="102">
        <f>feedin_new_car!S22</f>
        <v>0.67091865920000004</v>
      </c>
      <c r="T22" s="102">
        <f>feedin_new_car!T22</f>
        <v>9.0035464999999995E-2</v>
      </c>
      <c r="U22" s="99">
        <f>feedin_new_car!U22</f>
        <v>9.4950367000000008E-3</v>
      </c>
      <c r="V22" s="102">
        <f>feedin_new_car!V22</f>
        <v>0.3090202849</v>
      </c>
      <c r="W22" s="102">
        <f>feedin_new_car!W22</f>
        <v>0.38757013379999999</v>
      </c>
      <c r="X22" s="102">
        <f>feedin_new_car!X22</f>
        <v>0.24169184290000001</v>
      </c>
      <c r="Y22" s="102">
        <f>feedin_new_car!Y22</f>
        <v>5.22227018E-2</v>
      </c>
      <c r="Z22" s="99">
        <f>feedin_new_car!Z22</f>
        <v>0</v>
      </c>
      <c r="AA22" s="102">
        <f>feedin_new_car!AA22</f>
        <v>0</v>
      </c>
      <c r="AB22" s="102">
        <f>feedin_new_car!AB22</f>
        <v>0</v>
      </c>
      <c r="AC22" s="102">
        <f>feedin_new_car!AC22</f>
        <v>0</v>
      </c>
      <c r="AD22" s="102">
        <f>feedin_new_car!AD22</f>
        <v>0</v>
      </c>
      <c r="AE22" s="99">
        <f>feedin_new_car!AE22</f>
        <v>0</v>
      </c>
      <c r="AF22" s="102">
        <f>feedin_new_car!AF22</f>
        <v>0</v>
      </c>
      <c r="AG22" s="102">
        <f>feedin_new_car!AG22</f>
        <v>0</v>
      </c>
      <c r="AH22" s="102">
        <f>feedin_new_car!AH22</f>
        <v>0</v>
      </c>
      <c r="AI22" s="102">
        <f>feedin_new_car!AI22</f>
        <v>0</v>
      </c>
      <c r="AJ22" s="99">
        <f>feedin_new_car!AJ22</f>
        <v>0.34138972810000001</v>
      </c>
      <c r="AK22" s="102">
        <f>feedin_new_car!AK22</f>
        <v>9.3655589100000006E-2</v>
      </c>
      <c r="AL22" s="102">
        <f>feedin_new_car!AL22</f>
        <v>0.55287009060000003</v>
      </c>
      <c r="AM22" s="102">
        <f>feedin_new_car!AM22</f>
        <v>0</v>
      </c>
      <c r="AN22" s="102">
        <f>feedin_new_car!AN22</f>
        <v>1.20845921E-2</v>
      </c>
      <c r="AO22" s="99">
        <f>feedin_new_car!AO22</f>
        <v>0</v>
      </c>
      <c r="AP22" s="102">
        <f>feedin_new_car!AP22</f>
        <v>0</v>
      </c>
      <c r="AQ22" s="102">
        <f>feedin_new_car!AQ22</f>
        <v>0</v>
      </c>
      <c r="AR22" s="102">
        <f>feedin_new_car!AR22</f>
        <v>0</v>
      </c>
      <c r="AS22" s="102">
        <f>feedin_new_car!AS22</f>
        <v>0</v>
      </c>
      <c r="AT22" s="99">
        <f>feedin_new_car!AT22</f>
        <v>1</v>
      </c>
      <c r="AU22" s="102">
        <f>feedin_new_car!AU22</f>
        <v>0</v>
      </c>
      <c r="AV22" s="102">
        <f>feedin_new_car!AV22</f>
        <v>0</v>
      </c>
      <c r="AW22" s="102">
        <f>feedin_new_car!AW22</f>
        <v>0</v>
      </c>
      <c r="AX22" s="102">
        <f>feedin_new_car!AX22</f>
        <v>0</v>
      </c>
      <c r="AY22" s="99">
        <f>feedin_new_car!AY22</f>
        <v>0</v>
      </c>
      <c r="AZ22" s="102">
        <f>feedin_new_car!AZ22</f>
        <v>0</v>
      </c>
      <c r="BA22" s="102">
        <f>feedin_new_car!BA22</f>
        <v>0</v>
      </c>
      <c r="BB22" s="102">
        <f>feedin_new_car!BB22</f>
        <v>0</v>
      </c>
      <c r="BC22" s="102">
        <f>feedin_new_car!BC22</f>
        <v>0</v>
      </c>
      <c r="BD22" s="36">
        <f t="shared" si="2"/>
        <v>0.99999999989999988</v>
      </c>
      <c r="BE22" s="36">
        <f t="shared" si="3"/>
        <v>5</v>
      </c>
      <c r="BF22" s="40"/>
      <c r="BG22" s="60">
        <f t="shared" si="4"/>
        <v>5.5090487931834756E-2</v>
      </c>
      <c r="BH22" s="60">
        <f t="shared" si="0"/>
        <v>0.20525339510290327</v>
      </c>
      <c r="BI22" s="60">
        <f t="shared" si="0"/>
        <v>0.36695916266956718</v>
      </c>
      <c r="BJ22" s="60">
        <f t="shared" si="0"/>
        <v>0.27261718257255829</v>
      </c>
      <c r="BK22" s="60">
        <f t="shared" si="0"/>
        <v>0.10007977162504529</v>
      </c>
      <c r="BL22" s="57">
        <f t="shared" si="1"/>
        <v>0.9999999999019088</v>
      </c>
    </row>
    <row r="23" spans="1:64" x14ac:dyDescent="0.2">
      <c r="A23" s="2">
        <v>2017</v>
      </c>
      <c r="B23" s="95">
        <f>feedin_new_car!B23</f>
        <v>0.80902220589999996</v>
      </c>
      <c r="C23" s="80">
        <f>feedin_new_car!C23</f>
        <v>0.15112912049999999</v>
      </c>
      <c r="D23" s="80">
        <f>feedin_new_car!D23</f>
        <v>3.07852295E-2</v>
      </c>
      <c r="E23" s="80">
        <f>feedin_new_car!E23</f>
        <v>0</v>
      </c>
      <c r="F23" s="80">
        <f>feedin_new_car!F23</f>
        <v>1.7929699999999999E-5</v>
      </c>
      <c r="G23" s="80">
        <f>feedin_new_car!G23</f>
        <v>3.8907365999999999E-3</v>
      </c>
      <c r="H23" s="80">
        <f>feedin_new_car!H23</f>
        <v>0</v>
      </c>
      <c r="I23" s="80">
        <f>feedin_new_car!I23</f>
        <v>5.1547778000000004E-3</v>
      </c>
      <c r="J23" s="80">
        <f>feedin_new_car!J23</f>
        <v>0</v>
      </c>
      <c r="K23" s="99">
        <f>feedin_new_car!K23</f>
        <v>8.6232879700000001E-2</v>
      </c>
      <c r="L23" s="102">
        <f>feedin_new_car!L23</f>
        <v>0.24237622449999999</v>
      </c>
      <c r="M23" s="102">
        <f>feedin_new_car!M23</f>
        <v>0.3898209299</v>
      </c>
      <c r="N23" s="102">
        <f>feedin_new_car!N23</f>
        <v>0.18925357919999999</v>
      </c>
      <c r="O23" s="102">
        <f>feedin_new_car!O23</f>
        <v>9.2316386700000003E-2</v>
      </c>
      <c r="P23" s="99">
        <f>feedin_new_car!P23</f>
        <v>5.9318999999999999E-5</v>
      </c>
      <c r="Q23" s="102">
        <f>feedin_new_car!Q23</f>
        <v>8.9571717000000006E-3</v>
      </c>
      <c r="R23" s="102">
        <f>feedin_new_car!R23</f>
        <v>0.24166567799999999</v>
      </c>
      <c r="S23" s="102">
        <f>feedin_new_car!S23</f>
        <v>0.64954324360000004</v>
      </c>
      <c r="T23" s="102">
        <f>feedin_new_car!T23</f>
        <v>9.97745877E-2</v>
      </c>
      <c r="U23" s="99">
        <f>feedin_new_car!U23</f>
        <v>2.2131624900000001E-2</v>
      </c>
      <c r="V23" s="102">
        <f>feedin_new_car!V23</f>
        <v>0.22684915550000001</v>
      </c>
      <c r="W23" s="102">
        <f>feedin_new_car!W23</f>
        <v>0.51223063479999997</v>
      </c>
      <c r="X23" s="102">
        <f>feedin_new_car!X23</f>
        <v>0.20675596969999999</v>
      </c>
      <c r="Y23" s="102">
        <f>feedin_new_car!Y23</f>
        <v>3.2032615E-2</v>
      </c>
      <c r="Z23" s="99">
        <f>feedin_new_car!Z23</f>
        <v>0</v>
      </c>
      <c r="AA23" s="102">
        <f>feedin_new_car!AA23</f>
        <v>0</v>
      </c>
      <c r="AB23" s="102">
        <f>feedin_new_car!AB23</f>
        <v>0</v>
      </c>
      <c r="AC23" s="102">
        <f>feedin_new_car!AC23</f>
        <v>0</v>
      </c>
      <c r="AD23" s="102">
        <f>feedin_new_car!AD23</f>
        <v>0</v>
      </c>
      <c r="AE23" s="99">
        <f>feedin_new_car!AE23</f>
        <v>0</v>
      </c>
      <c r="AF23" s="102">
        <f>feedin_new_car!AF23</f>
        <v>1</v>
      </c>
      <c r="AG23" s="102">
        <f>feedin_new_car!AG23</f>
        <v>0</v>
      </c>
      <c r="AH23" s="102">
        <f>feedin_new_car!AH23</f>
        <v>0</v>
      </c>
      <c r="AI23" s="102">
        <f>feedin_new_car!AI23</f>
        <v>0</v>
      </c>
      <c r="AJ23" s="99">
        <f>feedin_new_car!AJ23</f>
        <v>0.45852534560000002</v>
      </c>
      <c r="AK23" s="102">
        <f>feedin_new_car!AK23</f>
        <v>3.68663594E-2</v>
      </c>
      <c r="AL23" s="102">
        <f>feedin_new_car!AL23</f>
        <v>0.49539170510000002</v>
      </c>
      <c r="AM23" s="102">
        <f>feedin_new_car!AM23</f>
        <v>6.9124423999999997E-3</v>
      </c>
      <c r="AN23" s="102">
        <f>feedin_new_car!AN23</f>
        <v>2.3041475E-3</v>
      </c>
      <c r="AO23" s="99">
        <f>feedin_new_car!AO23</f>
        <v>0</v>
      </c>
      <c r="AP23" s="102">
        <f>feedin_new_car!AP23</f>
        <v>0</v>
      </c>
      <c r="AQ23" s="102">
        <f>feedin_new_car!AQ23</f>
        <v>0</v>
      </c>
      <c r="AR23" s="102">
        <f>feedin_new_car!AR23</f>
        <v>0</v>
      </c>
      <c r="AS23" s="102">
        <f>feedin_new_car!AS23</f>
        <v>0</v>
      </c>
      <c r="AT23" s="99">
        <f>feedin_new_car!AT23</f>
        <v>1</v>
      </c>
      <c r="AU23" s="102">
        <f>feedin_new_car!AU23</f>
        <v>0</v>
      </c>
      <c r="AV23" s="102">
        <f>feedin_new_car!AV23</f>
        <v>0</v>
      </c>
      <c r="AW23" s="102">
        <f>feedin_new_car!AW23</f>
        <v>0</v>
      </c>
      <c r="AX23" s="102">
        <f>feedin_new_car!AX23</f>
        <v>0</v>
      </c>
      <c r="AY23" s="99">
        <f>feedin_new_car!AY23</f>
        <v>0</v>
      </c>
      <c r="AZ23" s="102">
        <f>feedin_new_car!AZ23</f>
        <v>0</v>
      </c>
      <c r="BA23" s="102">
        <f>feedin_new_car!BA23</f>
        <v>0</v>
      </c>
      <c r="BB23" s="102">
        <f>feedin_new_car!BB23</f>
        <v>0</v>
      </c>
      <c r="BC23" s="102">
        <f>feedin_new_car!BC23</f>
        <v>0</v>
      </c>
      <c r="BD23" s="36">
        <f t="shared" si="2"/>
        <v>0.99999999999999989</v>
      </c>
      <c r="BE23" s="36">
        <f t="shared" si="3"/>
        <v>5.9999999999000009</v>
      </c>
      <c r="BF23" s="40"/>
      <c r="BG23" s="60">
        <f t="shared" si="4"/>
        <v>7.7393385680210244E-2</v>
      </c>
      <c r="BH23" s="60">
        <f t="shared" si="0"/>
        <v>0.2045864075916671</v>
      </c>
      <c r="BI23" s="60">
        <f t="shared" si="0"/>
        <v>0.36959308627248111</v>
      </c>
      <c r="BJ23" s="60">
        <f t="shared" si="0"/>
        <v>0.25766717172119025</v>
      </c>
      <c r="BK23" s="60">
        <f t="shared" si="0"/>
        <v>9.0759948731372733E-2</v>
      </c>
      <c r="BL23" s="57">
        <f t="shared" si="1"/>
        <v>0.99999999999692146</v>
      </c>
    </row>
    <row r="24" spans="1:64" x14ac:dyDescent="0.2">
      <c r="A24" s="12">
        <v>2018</v>
      </c>
      <c r="B24" s="100">
        <f>B23+(B$26-B$23)/3</f>
        <v>0.78268147059999993</v>
      </c>
      <c r="C24" s="66">
        <f t="shared" ref="C24:I25" si="5">C23+(C$26-C$23)/3</f>
        <v>0.15075274699999999</v>
      </c>
      <c r="D24" s="66">
        <f t="shared" si="5"/>
        <v>3.7190153000000004E-2</v>
      </c>
      <c r="E24" s="66">
        <f t="shared" si="5"/>
        <v>0</v>
      </c>
      <c r="F24" s="66">
        <f t="shared" si="5"/>
        <v>1.1953133333333333E-5</v>
      </c>
      <c r="G24" s="66">
        <f t="shared" si="5"/>
        <v>9.2604910666666679E-3</v>
      </c>
      <c r="H24" s="66">
        <f t="shared" si="5"/>
        <v>0</v>
      </c>
      <c r="I24" s="66">
        <f t="shared" si="5"/>
        <v>2.0103185200000002E-2</v>
      </c>
      <c r="J24" s="66">
        <v>0</v>
      </c>
      <c r="K24" s="145">
        <f>feedin_new_car!K24</f>
        <v>8.415525313333333E-2</v>
      </c>
      <c r="L24" s="146">
        <f>feedin_new_car!L24</f>
        <v>0.24491748299999999</v>
      </c>
      <c r="M24" s="146">
        <f>feedin_new_car!M24</f>
        <v>0.37654728659999998</v>
      </c>
      <c r="N24" s="146">
        <f>feedin_new_car!N24</f>
        <v>0.19283571946666667</v>
      </c>
      <c r="O24" s="146">
        <f>feedin_new_car!O24</f>
        <v>0.10154425780000004</v>
      </c>
      <c r="P24" s="145">
        <f>feedin_new_car!P24</f>
        <v>5.4756000000000002E-5</v>
      </c>
      <c r="Q24" s="146">
        <f>feedin_new_car!Q24</f>
        <v>1.5960466184615385E-2</v>
      </c>
      <c r="R24" s="146">
        <f>feedin_new_car!R24</f>
        <v>0.25769139507692307</v>
      </c>
      <c r="S24" s="146">
        <f>feedin_new_car!S24</f>
        <v>0.63034760947692314</v>
      </c>
      <c r="T24" s="146">
        <f>feedin_new_car!T24</f>
        <v>9.5945773261538456E-2</v>
      </c>
      <c r="U24" s="145">
        <f>feedin_new_car!U24</f>
        <v>2.8087749933333333E-2</v>
      </c>
      <c r="V24" s="146">
        <f>feedin_new_car!V24</f>
        <v>0.25123277033333336</v>
      </c>
      <c r="W24" s="146">
        <f>feedin_new_car!W24</f>
        <v>0.45815375653333329</v>
      </c>
      <c r="X24" s="146">
        <f>feedin_new_car!X24</f>
        <v>0.22117064646666665</v>
      </c>
      <c r="Y24" s="146">
        <f>feedin_new_car!Y24</f>
        <v>4.1355076666666685E-2</v>
      </c>
      <c r="Z24" s="145">
        <f>feedin_new_car!Z24</f>
        <v>5.4756000000000002E-5</v>
      </c>
      <c r="AA24" s="146">
        <f>feedin_new_car!AA24</f>
        <v>1.5960466184615385E-2</v>
      </c>
      <c r="AB24" s="146">
        <f>feedin_new_car!AB24</f>
        <v>0.25769139507692307</v>
      </c>
      <c r="AC24" s="146">
        <f>feedin_new_car!AC24</f>
        <v>0.63034760947692314</v>
      </c>
      <c r="AD24" s="146">
        <f>feedin_new_car!AD24</f>
        <v>9.5945773261538456E-2</v>
      </c>
      <c r="AE24" s="145">
        <f>feedin_new_car!AE24</f>
        <v>0</v>
      </c>
      <c r="AF24" s="146">
        <f>feedin_new_car!AF24</f>
        <v>0</v>
      </c>
      <c r="AG24" s="146">
        <f>feedin_new_car!AG24</f>
        <v>0</v>
      </c>
      <c r="AH24" s="146">
        <f>feedin_new_car!AH24</f>
        <v>0</v>
      </c>
      <c r="AI24" s="146">
        <f>feedin_new_car!AI24</f>
        <v>1</v>
      </c>
      <c r="AJ24" s="145">
        <f>feedin_new_car!AJ24</f>
        <v>0.45568356373333335</v>
      </c>
      <c r="AK24" s="146">
        <f>feedin_new_car!AK24</f>
        <v>5.7910906266666673E-2</v>
      </c>
      <c r="AL24" s="146">
        <f>feedin_new_car!AL24</f>
        <v>0.46359447006666671</v>
      </c>
      <c r="AM24" s="146">
        <f>feedin_new_car!AM24</f>
        <v>2.1274961600000003E-2</v>
      </c>
      <c r="AN24" s="146">
        <f>feedin_new_car!AN24</f>
        <v>1.5360983333333467E-3</v>
      </c>
      <c r="AO24" s="145">
        <f>feedin_new_car!AO24</f>
        <v>0.1</v>
      </c>
      <c r="AP24" s="146">
        <f>feedin_new_car!AP24</f>
        <v>0.3</v>
      </c>
      <c r="AQ24" s="146">
        <f>feedin_new_car!AQ24</f>
        <v>0.5</v>
      </c>
      <c r="AR24" s="146">
        <f>feedin_new_car!AR24</f>
        <v>0.1</v>
      </c>
      <c r="AS24" s="146">
        <f>feedin_new_car!AS24</f>
        <v>0</v>
      </c>
      <c r="AT24" s="145">
        <f>feedin_new_car!AT24</f>
        <v>0.8666666666666667</v>
      </c>
      <c r="AU24" s="146">
        <f>feedin_new_car!AU24</f>
        <v>6.6666666666666666E-2</v>
      </c>
      <c r="AV24" s="146">
        <f>feedin_new_car!AV24</f>
        <v>4.9999999999999996E-2</v>
      </c>
      <c r="AW24" s="146">
        <f>feedin_new_car!AW24</f>
        <v>1.6666666666666666E-2</v>
      </c>
      <c r="AX24" s="146">
        <f>feedin_new_car!AX24</f>
        <v>0</v>
      </c>
      <c r="AY24" s="145">
        <f>feedin_new_car!AY24</f>
        <v>0</v>
      </c>
      <c r="AZ24" s="146">
        <f>feedin_new_car!AZ24</f>
        <v>0</v>
      </c>
      <c r="BA24" s="146">
        <f>feedin_new_car!BA24</f>
        <v>0</v>
      </c>
      <c r="BB24" s="146">
        <f>feedin_new_car!BB24</f>
        <v>0.5</v>
      </c>
      <c r="BC24" s="146">
        <f>feedin_new_car!BC24</f>
        <v>0.5</v>
      </c>
      <c r="BD24" s="36">
        <f t="shared" si="2"/>
        <v>1</v>
      </c>
      <c r="BE24" s="36">
        <f t="shared" si="3"/>
        <v>8.9999999999333316</v>
      </c>
      <c r="BF24" s="40"/>
      <c r="BG24" s="60">
        <f t="shared" si="4"/>
        <v>8.8562213693819752E-2</v>
      </c>
      <c r="BH24" s="60">
        <f t="shared" si="0"/>
        <v>0.20531834083494407</v>
      </c>
      <c r="BI24" s="60">
        <f t="shared" si="0"/>
        <v>0.35590134972424387</v>
      </c>
      <c r="BJ24" s="60">
        <f t="shared" si="0"/>
        <v>0.25471301804962043</v>
      </c>
      <c r="BK24" s="60">
        <f t="shared" si="0"/>
        <v>9.5505077694892374E-2</v>
      </c>
      <c r="BL24" s="57">
        <f t="shared" si="1"/>
        <v>0.99999999999752054</v>
      </c>
    </row>
    <row r="25" spans="1:64" x14ac:dyDescent="0.2">
      <c r="A25" s="12">
        <v>2019</v>
      </c>
      <c r="B25" s="100">
        <f>B24+(B$26-B$23)/3</f>
        <v>0.7563407352999999</v>
      </c>
      <c r="C25" s="66">
        <f t="shared" si="5"/>
        <v>0.15037637349999999</v>
      </c>
      <c r="D25" s="66">
        <f t="shared" si="5"/>
        <v>4.3595076500000003E-2</v>
      </c>
      <c r="E25" s="66">
        <f t="shared" si="5"/>
        <v>0</v>
      </c>
      <c r="F25" s="66">
        <f t="shared" si="5"/>
        <v>5.9765666666666663E-6</v>
      </c>
      <c r="G25" s="66">
        <f t="shared" si="5"/>
        <v>1.4630245533333336E-2</v>
      </c>
      <c r="H25" s="66">
        <f t="shared" si="5"/>
        <v>0</v>
      </c>
      <c r="I25" s="66">
        <f t="shared" si="5"/>
        <v>3.5051592600000001E-2</v>
      </c>
      <c r="J25" s="66">
        <v>0</v>
      </c>
      <c r="K25" s="145">
        <f>feedin_new_car!K25</f>
        <v>8.2077626566666659E-2</v>
      </c>
      <c r="L25" s="146">
        <f>feedin_new_car!L25</f>
        <v>0.2474587415</v>
      </c>
      <c r="M25" s="146">
        <f>feedin_new_car!M25</f>
        <v>0.36327364329999995</v>
      </c>
      <c r="N25" s="146">
        <f>feedin_new_car!N25</f>
        <v>0.19641785973333334</v>
      </c>
      <c r="O25" s="146">
        <f>feedin_new_car!O25</f>
        <v>0.11077212890000007</v>
      </c>
      <c r="P25" s="145">
        <f>feedin_new_car!P25</f>
        <v>5.0192999999999999E-5</v>
      </c>
      <c r="Q25" s="146">
        <f>feedin_new_car!Q25</f>
        <v>2.2963760669230768E-2</v>
      </c>
      <c r="R25" s="146">
        <f>feedin_new_car!R25</f>
        <v>0.27371711215384614</v>
      </c>
      <c r="S25" s="146">
        <f>feedin_new_car!S25</f>
        <v>0.61115197535384624</v>
      </c>
      <c r="T25" s="146">
        <f>feedin_new_car!T25</f>
        <v>9.2116958823076911E-2</v>
      </c>
      <c r="U25" s="145">
        <f>feedin_new_car!U25</f>
        <v>3.4043874966666665E-2</v>
      </c>
      <c r="V25" s="146">
        <f>feedin_new_car!V25</f>
        <v>0.2756163851666667</v>
      </c>
      <c r="W25" s="146">
        <f>feedin_new_car!W25</f>
        <v>0.40407687826666661</v>
      </c>
      <c r="X25" s="146">
        <f>feedin_new_car!X25</f>
        <v>0.23558532323333331</v>
      </c>
      <c r="Y25" s="146">
        <f>feedin_new_car!Y25</f>
        <v>5.0677538333333369E-2</v>
      </c>
      <c r="Z25" s="145">
        <f>feedin_new_car!Z25</f>
        <v>5.0192999999999999E-5</v>
      </c>
      <c r="AA25" s="146">
        <f>feedin_new_car!AA25</f>
        <v>2.2963760669230768E-2</v>
      </c>
      <c r="AB25" s="146">
        <f>feedin_new_car!AB25</f>
        <v>0.27371711215384614</v>
      </c>
      <c r="AC25" s="146">
        <f>feedin_new_car!AC25</f>
        <v>0.61115197535384624</v>
      </c>
      <c r="AD25" s="146">
        <f>feedin_new_car!AD25</f>
        <v>9.2116958823076911E-2</v>
      </c>
      <c r="AE25" s="145">
        <f>feedin_new_car!AE25</f>
        <v>0</v>
      </c>
      <c r="AF25" s="146">
        <f>feedin_new_car!AF25</f>
        <v>0</v>
      </c>
      <c r="AG25" s="146">
        <f>feedin_new_car!AG25</f>
        <v>0</v>
      </c>
      <c r="AH25" s="146">
        <f>feedin_new_car!AH25</f>
        <v>0</v>
      </c>
      <c r="AI25" s="146">
        <f>feedin_new_car!AI25</f>
        <v>1</v>
      </c>
      <c r="AJ25" s="145">
        <f>feedin_new_car!AJ25</f>
        <v>0.45284178186666668</v>
      </c>
      <c r="AK25" s="146">
        <f>feedin_new_car!AK25</f>
        <v>7.8955453133333339E-2</v>
      </c>
      <c r="AL25" s="146">
        <f>feedin_new_car!AL25</f>
        <v>0.43179723503333339</v>
      </c>
      <c r="AM25" s="146">
        <f>feedin_new_car!AM25</f>
        <v>3.5637480800000003E-2</v>
      </c>
      <c r="AN25" s="146">
        <f>feedin_new_car!AN25</f>
        <v>7.6804916666661782E-4</v>
      </c>
      <c r="AO25" s="145">
        <f>feedin_new_car!AO25</f>
        <v>0.1</v>
      </c>
      <c r="AP25" s="146">
        <f>feedin_new_car!AP25</f>
        <v>0.3</v>
      </c>
      <c r="AQ25" s="146">
        <f>feedin_new_car!AQ25</f>
        <v>0.5</v>
      </c>
      <c r="AR25" s="146">
        <f>feedin_new_car!AR25</f>
        <v>0.1</v>
      </c>
      <c r="AS25" s="146">
        <f>feedin_new_car!AS25</f>
        <v>0</v>
      </c>
      <c r="AT25" s="145">
        <f>feedin_new_car!AT25</f>
        <v>0.76666666666666672</v>
      </c>
      <c r="AU25" s="146">
        <f>feedin_new_car!AU25</f>
        <v>0.11666666666666667</v>
      </c>
      <c r="AV25" s="146">
        <f>feedin_new_car!AV25</f>
        <v>8.7499999999999994E-2</v>
      </c>
      <c r="AW25" s="146">
        <f>feedin_new_car!AW25</f>
        <v>2.9166666666666667E-2</v>
      </c>
      <c r="AX25" s="146">
        <f>feedin_new_car!AX25</f>
        <v>0</v>
      </c>
      <c r="AY25" s="145">
        <f>feedin_new_car!AY25</f>
        <v>0</v>
      </c>
      <c r="AZ25" s="146">
        <f>feedin_new_car!AZ25</f>
        <v>0</v>
      </c>
      <c r="BA25" s="146">
        <f>feedin_new_car!BA25</f>
        <v>0</v>
      </c>
      <c r="BB25" s="146">
        <f>feedin_new_car!BB25</f>
        <v>0.5</v>
      </c>
      <c r="BC25" s="146">
        <f>feedin_new_car!BC25</f>
        <v>0.5</v>
      </c>
      <c r="BD25" s="36">
        <f t="shared" si="2"/>
        <v>1</v>
      </c>
      <c r="BE25" s="36">
        <f t="shared" si="3"/>
        <v>8.9999999999666649</v>
      </c>
      <c r="BF25" s="40"/>
      <c r="BG25" s="60">
        <f t="shared" si="4"/>
        <v>9.7068419720416327E-2</v>
      </c>
      <c r="BH25" s="60">
        <f t="shared" si="0"/>
        <v>0.207876341085414</v>
      </c>
      <c r="BI25" s="60">
        <f t="shared" si="0"/>
        <v>0.34291931752078864</v>
      </c>
      <c r="BJ25" s="60">
        <f t="shared" si="0"/>
        <v>0.25227572956826222</v>
      </c>
      <c r="BK25" s="60">
        <f t="shared" si="0"/>
        <v>9.9860192103665563E-2</v>
      </c>
      <c r="BL25" s="57">
        <f t="shared" si="1"/>
        <v>0.99999999999854683</v>
      </c>
    </row>
    <row r="26" spans="1:64" x14ac:dyDescent="0.2">
      <c r="A26" s="51">
        <v>2020</v>
      </c>
      <c r="B26" s="101">
        <f>1-SUM(C26:J26)</f>
        <v>0.73</v>
      </c>
      <c r="C26" s="65">
        <v>0.15</v>
      </c>
      <c r="D26" s="65">
        <v>0.05</v>
      </c>
      <c r="E26" s="65">
        <v>0</v>
      </c>
      <c r="F26" s="65">
        <v>0</v>
      </c>
      <c r="G26" s="65">
        <v>0.02</v>
      </c>
      <c r="H26" s="65">
        <v>0</v>
      </c>
      <c r="I26" s="65">
        <v>0.05</v>
      </c>
      <c r="J26" s="74">
        <v>0</v>
      </c>
      <c r="K26" s="72">
        <f>feedin_new_car!K26</f>
        <v>0.08</v>
      </c>
      <c r="L26" s="83">
        <f>feedin_new_car!L26</f>
        <v>0.25</v>
      </c>
      <c r="M26" s="83">
        <f>feedin_new_car!M26</f>
        <v>0.35</v>
      </c>
      <c r="N26" s="83">
        <f>feedin_new_car!N26</f>
        <v>0.2</v>
      </c>
      <c r="O26" s="83">
        <f>feedin_new_car!O26</f>
        <v>0.12000000000000011</v>
      </c>
      <c r="P26" s="72">
        <f>feedin_new_car!P26</f>
        <v>4.5629999999999995E-5</v>
      </c>
      <c r="Q26" s="83">
        <f>feedin_new_car!Q26</f>
        <v>2.996705515384615E-2</v>
      </c>
      <c r="R26" s="83">
        <f>feedin_new_car!R26</f>
        <v>0.28974282923076922</v>
      </c>
      <c r="S26" s="83">
        <f>feedin_new_car!S26</f>
        <v>0.59195634123076935</v>
      </c>
      <c r="T26" s="83">
        <f>feedin_new_car!T26</f>
        <v>8.8288144384615366E-2</v>
      </c>
      <c r="U26" s="72">
        <f>feedin_new_car!U26</f>
        <v>0.04</v>
      </c>
      <c r="V26" s="83">
        <f>feedin_new_car!V26</f>
        <v>0.3</v>
      </c>
      <c r="W26" s="83">
        <f>feedin_new_car!W26</f>
        <v>0.35</v>
      </c>
      <c r="X26" s="83">
        <f>feedin_new_car!X26</f>
        <v>0.25</v>
      </c>
      <c r="Y26" s="83">
        <f>feedin_new_car!Y26</f>
        <v>6.0000000000000053E-2</v>
      </c>
      <c r="Z26" s="72">
        <f>feedin_new_car!Z26</f>
        <v>4.5629999999999995E-5</v>
      </c>
      <c r="AA26" s="83">
        <f>feedin_new_car!AA26</f>
        <v>2.996705515384615E-2</v>
      </c>
      <c r="AB26" s="83">
        <f>feedin_new_car!AB26</f>
        <v>0.28974282923076922</v>
      </c>
      <c r="AC26" s="83">
        <f>feedin_new_car!AC26</f>
        <v>0.59195634123076935</v>
      </c>
      <c r="AD26" s="83">
        <f>feedin_new_car!AD26</f>
        <v>8.8288144384615366E-2</v>
      </c>
      <c r="AE26" s="72">
        <f>feedin_new_car!AE26</f>
        <v>0</v>
      </c>
      <c r="AF26" s="83">
        <f>feedin_new_car!AF26</f>
        <v>0</v>
      </c>
      <c r="AG26" s="83">
        <f>feedin_new_car!AG26</f>
        <v>0</v>
      </c>
      <c r="AH26" s="83">
        <f>feedin_new_car!AH26</f>
        <v>0</v>
      </c>
      <c r="AI26" s="83">
        <f>feedin_new_car!AI26</f>
        <v>1</v>
      </c>
      <c r="AJ26" s="72">
        <f>feedin_new_car!AJ26</f>
        <v>0.45</v>
      </c>
      <c r="AK26" s="83">
        <f>feedin_new_car!AK26</f>
        <v>0.1</v>
      </c>
      <c r="AL26" s="83">
        <f>feedin_new_car!AL26</f>
        <v>0.4</v>
      </c>
      <c r="AM26" s="83">
        <f>feedin_new_car!AM26</f>
        <v>0.05</v>
      </c>
      <c r="AN26" s="83">
        <f>feedin_new_car!AN26</f>
        <v>0</v>
      </c>
      <c r="AO26" s="72">
        <f>feedin_new_car!AO26</f>
        <v>0.1</v>
      </c>
      <c r="AP26" s="83">
        <f>feedin_new_car!AP26</f>
        <v>0.3</v>
      </c>
      <c r="AQ26" s="83">
        <f>feedin_new_car!AQ26</f>
        <v>0.5</v>
      </c>
      <c r="AR26" s="83">
        <f>feedin_new_car!AR26</f>
        <v>0.1</v>
      </c>
      <c r="AS26" s="83">
        <f>feedin_new_car!AS26</f>
        <v>0</v>
      </c>
      <c r="AT26" s="72">
        <f>feedin_new_car!AT26</f>
        <v>0.6</v>
      </c>
      <c r="AU26" s="83">
        <f>feedin_new_car!AU26</f>
        <v>0.2</v>
      </c>
      <c r="AV26" s="83">
        <f>feedin_new_car!AV26</f>
        <v>0.15</v>
      </c>
      <c r="AW26" s="83">
        <f>feedin_new_car!AW26</f>
        <v>0.05</v>
      </c>
      <c r="AX26" s="83">
        <f>feedin_new_car!AX26</f>
        <v>0</v>
      </c>
      <c r="AY26" s="72">
        <f>feedin_new_car!AY26</f>
        <v>0</v>
      </c>
      <c r="AZ26" s="83">
        <f>feedin_new_car!AZ26</f>
        <v>0</v>
      </c>
      <c r="BA26" s="83">
        <f>feedin_new_car!BA26</f>
        <v>0</v>
      </c>
      <c r="BB26" s="83">
        <f>feedin_new_car!BB26</f>
        <v>0.5</v>
      </c>
      <c r="BC26" s="83">
        <f>feedin_new_car!BC26</f>
        <v>0.5</v>
      </c>
      <c r="BD26" s="52">
        <f t="shared" si="2"/>
        <v>1</v>
      </c>
      <c r="BE26" s="52">
        <f t="shared" si="3"/>
        <v>9</v>
      </c>
      <c r="BF26" s="53"/>
      <c r="BG26" s="61">
        <f t="shared" si="4"/>
        <v>9.9406844500000008E-2</v>
      </c>
      <c r="BH26" s="61">
        <f t="shared" si="0"/>
        <v>0.21399505827307691</v>
      </c>
      <c r="BI26" s="61">
        <f t="shared" si="0"/>
        <v>0.3319614243846154</v>
      </c>
      <c r="BJ26" s="61">
        <f t="shared" si="0"/>
        <v>0.25079345118461538</v>
      </c>
      <c r="BK26" s="61">
        <f t="shared" si="0"/>
        <v>0.10384322165769239</v>
      </c>
      <c r="BL26" s="62">
        <f t="shared" si="1"/>
        <v>1</v>
      </c>
    </row>
    <row r="27" spans="1:64" x14ac:dyDescent="0.2">
      <c r="A27" s="12">
        <v>2021</v>
      </c>
      <c r="B27" s="182">
        <f t="shared" ref="B27:B31" si="6">1-SUM(C27:J27)</f>
        <v>0.64400000000000002</v>
      </c>
      <c r="C27" s="66">
        <f t="shared" ref="C27:I30" si="7">C26+(C$31-C$26)*0.2</f>
        <v>0.13999999999999999</v>
      </c>
      <c r="D27" s="173">
        <f t="shared" si="7"/>
        <v>6.0000000000000005E-2</v>
      </c>
      <c r="E27" s="66">
        <f t="shared" si="7"/>
        <v>0</v>
      </c>
      <c r="F27" s="66">
        <f t="shared" si="7"/>
        <v>0</v>
      </c>
      <c r="G27" s="66">
        <f t="shared" si="7"/>
        <v>4.5999999999999999E-2</v>
      </c>
      <c r="H27" s="66">
        <f t="shared" si="7"/>
        <v>0</v>
      </c>
      <c r="I27" s="66">
        <f t="shared" si="7"/>
        <v>0.11</v>
      </c>
      <c r="J27" s="66">
        <v>0</v>
      </c>
      <c r="K27" s="145">
        <f>feedin_new_car!K27</f>
        <v>0.08</v>
      </c>
      <c r="L27" s="146">
        <f>feedin_new_car!L27</f>
        <v>0.24</v>
      </c>
      <c r="M27" s="146">
        <f>feedin_new_car!M27</f>
        <v>0.33999999999999997</v>
      </c>
      <c r="N27" s="146">
        <f>feedin_new_car!N27</f>
        <v>0.21000000000000002</v>
      </c>
      <c r="O27" s="146">
        <f>feedin_new_car!O27</f>
        <v>0.13000000000000012</v>
      </c>
      <c r="P27" s="145">
        <f>feedin_new_car!P27</f>
        <v>4.1066999999999992E-5</v>
      </c>
      <c r="Q27" s="146">
        <f>feedin_new_car!Q27</f>
        <v>3.6970349638461533E-2</v>
      </c>
      <c r="R27" s="146">
        <f>feedin_new_car!R27</f>
        <v>0.30576854630769229</v>
      </c>
      <c r="S27" s="146">
        <f>feedin_new_car!S27</f>
        <v>0.57276070710769245</v>
      </c>
      <c r="T27" s="146">
        <f>feedin_new_car!T27</f>
        <v>8.4459329946153822E-2</v>
      </c>
      <c r="U27" s="145">
        <f>feedin_new_car!U27</f>
        <v>0.04</v>
      </c>
      <c r="V27" s="146">
        <f>feedin_new_car!V27</f>
        <v>0.3</v>
      </c>
      <c r="W27" s="146">
        <f>feedin_new_car!W27</f>
        <v>0.35</v>
      </c>
      <c r="X27" s="146">
        <f>feedin_new_car!X27</f>
        <v>0.26</v>
      </c>
      <c r="Y27" s="146">
        <f>feedin_new_car!Y27</f>
        <v>5.0000000000000044E-2</v>
      </c>
      <c r="Z27" s="145">
        <f>feedin_new_car!Z27</f>
        <v>4.1066999999999992E-5</v>
      </c>
      <c r="AA27" s="146">
        <f>feedin_new_car!AA27</f>
        <v>3.6970349638461533E-2</v>
      </c>
      <c r="AB27" s="146">
        <f>feedin_new_car!AB27</f>
        <v>0.30576854630769229</v>
      </c>
      <c r="AC27" s="146">
        <f>feedin_new_car!AC27</f>
        <v>0.57276070710769245</v>
      </c>
      <c r="AD27" s="146">
        <f>feedin_new_car!AD27</f>
        <v>8.4459329946153822E-2</v>
      </c>
      <c r="AE27" s="145">
        <f>feedin_new_car!AE27</f>
        <v>0</v>
      </c>
      <c r="AF27" s="146">
        <f>feedin_new_car!AF27</f>
        <v>0</v>
      </c>
      <c r="AG27" s="146">
        <f>feedin_new_car!AG27</f>
        <v>0</v>
      </c>
      <c r="AH27" s="146">
        <f>feedin_new_car!AH27</f>
        <v>0</v>
      </c>
      <c r="AI27" s="146">
        <f>feedin_new_car!AI27</f>
        <v>1</v>
      </c>
      <c r="AJ27" s="145">
        <f>feedin_new_car!AJ27</f>
        <v>0.44</v>
      </c>
      <c r="AK27" s="146">
        <f>feedin_new_car!AK27</f>
        <v>0.12000000000000001</v>
      </c>
      <c r="AL27" s="146">
        <f>feedin_new_car!AL27</f>
        <v>0.39</v>
      </c>
      <c r="AM27" s="146">
        <f>feedin_new_car!AM27</f>
        <v>0.05</v>
      </c>
      <c r="AN27" s="146">
        <f>feedin_new_car!AN27</f>
        <v>0</v>
      </c>
      <c r="AO27" s="145">
        <f>feedin_new_car!AO27</f>
        <v>0.11</v>
      </c>
      <c r="AP27" s="146">
        <f>feedin_new_car!AP27</f>
        <v>0.3</v>
      </c>
      <c r="AQ27" s="146">
        <f>feedin_new_car!AQ27</f>
        <v>0.5</v>
      </c>
      <c r="AR27" s="146">
        <f>feedin_new_car!AR27</f>
        <v>9.0000000000000011E-2</v>
      </c>
      <c r="AS27" s="146">
        <f>feedin_new_car!AS27</f>
        <v>0</v>
      </c>
      <c r="AT27" s="145">
        <f>feedin_new_car!AT27</f>
        <v>0.52</v>
      </c>
      <c r="AU27" s="146">
        <f>feedin_new_car!AU27</f>
        <v>0.22</v>
      </c>
      <c r="AV27" s="146">
        <f>feedin_new_car!AV27</f>
        <v>0.2</v>
      </c>
      <c r="AW27" s="146">
        <f>feedin_new_car!AW27</f>
        <v>6.0000000000000005E-2</v>
      </c>
      <c r="AX27" s="146">
        <f>feedin_new_car!AX27</f>
        <v>0</v>
      </c>
      <c r="AY27" s="145">
        <f>feedin_new_car!AY27</f>
        <v>0</v>
      </c>
      <c r="AZ27" s="146">
        <f>feedin_new_car!AZ27</f>
        <v>0</v>
      </c>
      <c r="BA27" s="146">
        <f>feedin_new_car!BA27</f>
        <v>0</v>
      </c>
      <c r="BB27" s="146">
        <f>feedin_new_car!BB27</f>
        <v>0.5</v>
      </c>
      <c r="BC27" s="146">
        <f>feedin_new_car!BC27</f>
        <v>0.5</v>
      </c>
      <c r="BD27" s="36">
        <f t="shared" si="2"/>
        <v>1.0000000000000002</v>
      </c>
      <c r="BE27" s="36">
        <f t="shared" si="3"/>
        <v>9.0000000000000018</v>
      </c>
      <c r="BF27" s="40"/>
      <c r="BG27" s="60">
        <f t="shared" si="4"/>
        <v>0.13136574938000001</v>
      </c>
      <c r="BH27" s="60">
        <f t="shared" si="0"/>
        <v>0.2074558489493846</v>
      </c>
      <c r="BI27" s="60">
        <f t="shared" si="0"/>
        <v>0.32270759648307695</v>
      </c>
      <c r="BJ27" s="60">
        <f t="shared" si="0"/>
        <v>0.23992649899507695</v>
      </c>
      <c r="BK27" s="60">
        <f t="shared" si="0"/>
        <v>9.8544306192461614E-2</v>
      </c>
      <c r="BL27" s="57">
        <f t="shared" si="1"/>
        <v>1</v>
      </c>
    </row>
    <row r="28" spans="1:64" x14ac:dyDescent="0.2">
      <c r="A28" s="12">
        <v>2022</v>
      </c>
      <c r="B28" s="182">
        <f t="shared" si="6"/>
        <v>0.55800000000000005</v>
      </c>
      <c r="C28" s="66">
        <f t="shared" si="7"/>
        <v>0.12999999999999998</v>
      </c>
      <c r="D28" s="173">
        <f t="shared" si="7"/>
        <v>7.0000000000000007E-2</v>
      </c>
      <c r="E28" s="66">
        <f t="shared" si="7"/>
        <v>0</v>
      </c>
      <c r="F28" s="66">
        <f t="shared" si="7"/>
        <v>0</v>
      </c>
      <c r="G28" s="66">
        <f t="shared" si="7"/>
        <v>7.2000000000000008E-2</v>
      </c>
      <c r="H28" s="66">
        <f t="shared" si="7"/>
        <v>0</v>
      </c>
      <c r="I28" s="66">
        <f t="shared" si="7"/>
        <v>0.16999999999999998</v>
      </c>
      <c r="J28" s="66">
        <v>0</v>
      </c>
      <c r="K28" s="145">
        <f>feedin_new_car!K28</f>
        <v>0.08</v>
      </c>
      <c r="L28" s="146">
        <f>feedin_new_car!L28</f>
        <v>0.22999999999999998</v>
      </c>
      <c r="M28" s="146">
        <f>feedin_new_car!M28</f>
        <v>0.32999999999999996</v>
      </c>
      <c r="N28" s="146">
        <f>feedin_new_car!N28</f>
        <v>0.22000000000000003</v>
      </c>
      <c r="O28" s="146">
        <f>feedin_new_car!O28</f>
        <v>0.14000000000000012</v>
      </c>
      <c r="P28" s="145">
        <f>feedin_new_car!P28</f>
        <v>3.6503999999999988E-5</v>
      </c>
      <c r="Q28" s="146">
        <f>feedin_new_car!Q28</f>
        <v>4.3973644123076916E-2</v>
      </c>
      <c r="R28" s="146">
        <f>feedin_new_car!R28</f>
        <v>0.32179426338461536</v>
      </c>
      <c r="S28" s="146">
        <f>feedin_new_car!S28</f>
        <v>0.55356507298461555</v>
      </c>
      <c r="T28" s="146">
        <f>feedin_new_car!T28</f>
        <v>8.0630515507692277E-2</v>
      </c>
      <c r="U28" s="145">
        <f>feedin_new_car!U28</f>
        <v>0.04</v>
      </c>
      <c r="V28" s="146">
        <f>feedin_new_car!V28</f>
        <v>0.3</v>
      </c>
      <c r="W28" s="146">
        <f>feedin_new_car!W28</f>
        <v>0.35</v>
      </c>
      <c r="X28" s="146">
        <f>feedin_new_car!X28</f>
        <v>0.27</v>
      </c>
      <c r="Y28" s="146">
        <f>feedin_new_car!Y28</f>
        <v>4.0000000000000036E-2</v>
      </c>
      <c r="Z28" s="145">
        <f>feedin_new_car!Z28</f>
        <v>3.6503999999999988E-5</v>
      </c>
      <c r="AA28" s="146">
        <f>feedin_new_car!AA28</f>
        <v>4.3973644123076916E-2</v>
      </c>
      <c r="AB28" s="146">
        <f>feedin_new_car!AB28</f>
        <v>0.32179426338461536</v>
      </c>
      <c r="AC28" s="146">
        <f>feedin_new_car!AC28</f>
        <v>0.55356507298461555</v>
      </c>
      <c r="AD28" s="146">
        <f>feedin_new_car!AD28</f>
        <v>8.0630515507692277E-2</v>
      </c>
      <c r="AE28" s="145">
        <f>feedin_new_car!AE28</f>
        <v>0</v>
      </c>
      <c r="AF28" s="146">
        <f>feedin_new_car!AF28</f>
        <v>0</v>
      </c>
      <c r="AG28" s="146">
        <f>feedin_new_car!AG28</f>
        <v>0</v>
      </c>
      <c r="AH28" s="146">
        <f>feedin_new_car!AH28</f>
        <v>0</v>
      </c>
      <c r="AI28" s="146">
        <f>feedin_new_car!AI28</f>
        <v>1</v>
      </c>
      <c r="AJ28" s="145">
        <f>feedin_new_car!AJ28</f>
        <v>0.43</v>
      </c>
      <c r="AK28" s="146">
        <f>feedin_new_car!AK28</f>
        <v>0.14000000000000001</v>
      </c>
      <c r="AL28" s="146">
        <f>feedin_new_car!AL28</f>
        <v>0.38</v>
      </c>
      <c r="AM28" s="146">
        <f>feedin_new_car!AM28</f>
        <v>0.05</v>
      </c>
      <c r="AN28" s="146">
        <f>feedin_new_car!AN28</f>
        <v>0</v>
      </c>
      <c r="AO28" s="145">
        <f>feedin_new_car!AO28</f>
        <v>0.12</v>
      </c>
      <c r="AP28" s="146">
        <f>feedin_new_car!AP28</f>
        <v>0.3</v>
      </c>
      <c r="AQ28" s="146">
        <f>feedin_new_car!AQ28</f>
        <v>0.5</v>
      </c>
      <c r="AR28" s="146">
        <f>feedin_new_car!AR28</f>
        <v>8.0000000000000016E-2</v>
      </c>
      <c r="AS28" s="146">
        <f>feedin_new_car!AS28</f>
        <v>0</v>
      </c>
      <c r="AT28" s="145">
        <f>feedin_new_car!AT28</f>
        <v>0.44000000000000006</v>
      </c>
      <c r="AU28" s="146">
        <f>feedin_new_car!AU28</f>
        <v>0.24</v>
      </c>
      <c r="AV28" s="146">
        <f>feedin_new_car!AV28</f>
        <v>0.25</v>
      </c>
      <c r="AW28" s="146">
        <f>feedin_new_car!AW28</f>
        <v>7.0000000000000007E-2</v>
      </c>
      <c r="AX28" s="146">
        <f>feedin_new_car!AX28</f>
        <v>0</v>
      </c>
      <c r="AY28" s="145">
        <f>feedin_new_car!AY28</f>
        <v>0</v>
      </c>
      <c r="AZ28" s="146">
        <f>feedin_new_car!AZ28</f>
        <v>0</v>
      </c>
      <c r="BA28" s="146">
        <f>feedin_new_car!BA28</f>
        <v>0</v>
      </c>
      <c r="BB28" s="146">
        <f>feedin_new_car!BB28</f>
        <v>0.5</v>
      </c>
      <c r="BC28" s="146">
        <f>feedin_new_car!BC28</f>
        <v>0.5</v>
      </c>
      <c r="BD28" s="36">
        <f t="shared" si="2"/>
        <v>1</v>
      </c>
      <c r="BE28" s="36">
        <f t="shared" si="3"/>
        <v>9</v>
      </c>
      <c r="BF28" s="40"/>
      <c r="BG28" s="60">
        <f t="shared" si="4"/>
        <v>0.15320474552000002</v>
      </c>
      <c r="BH28" s="60">
        <f t="shared" si="0"/>
        <v>0.20593657373599999</v>
      </c>
      <c r="BI28" s="60">
        <f t="shared" si="0"/>
        <v>0.32033325423999998</v>
      </c>
      <c r="BJ28" s="60">
        <f t="shared" si="0"/>
        <v>0.229123459488</v>
      </c>
      <c r="BK28" s="60">
        <f t="shared" si="0"/>
        <v>9.1401967016000063E-2</v>
      </c>
      <c r="BL28" s="57">
        <f t="shared" si="1"/>
        <v>1</v>
      </c>
    </row>
    <row r="29" spans="1:64" x14ac:dyDescent="0.2">
      <c r="A29" s="12">
        <v>2023</v>
      </c>
      <c r="B29" s="182">
        <f t="shared" si="6"/>
        <v>0.47199999999999998</v>
      </c>
      <c r="C29" s="66">
        <f t="shared" si="7"/>
        <v>0.11999999999999998</v>
      </c>
      <c r="D29" s="173">
        <f t="shared" si="7"/>
        <v>8.0000000000000016E-2</v>
      </c>
      <c r="E29" s="66">
        <f t="shared" si="7"/>
        <v>0</v>
      </c>
      <c r="F29" s="66">
        <f t="shared" si="7"/>
        <v>0</v>
      </c>
      <c r="G29" s="66">
        <f t="shared" si="7"/>
        <v>9.8000000000000004E-2</v>
      </c>
      <c r="H29" s="66">
        <f t="shared" si="7"/>
        <v>0</v>
      </c>
      <c r="I29" s="66">
        <f t="shared" si="7"/>
        <v>0.22999999999999998</v>
      </c>
      <c r="J29" s="66">
        <v>0</v>
      </c>
      <c r="K29" s="145">
        <f>feedin_new_car!K29</f>
        <v>0.08</v>
      </c>
      <c r="L29" s="146">
        <f>feedin_new_car!L29</f>
        <v>0.21999999999999997</v>
      </c>
      <c r="M29" s="146">
        <f>feedin_new_car!M29</f>
        <v>0.31999999999999995</v>
      </c>
      <c r="N29" s="146">
        <f>feedin_new_car!N29</f>
        <v>0.23000000000000004</v>
      </c>
      <c r="O29" s="146">
        <f>feedin_new_car!O29</f>
        <v>0.15000000000000013</v>
      </c>
      <c r="P29" s="145">
        <f>feedin_new_car!P29</f>
        <v>3.1940999999999984E-5</v>
      </c>
      <c r="Q29" s="146">
        <f>feedin_new_car!Q29</f>
        <v>5.0976938607692299E-2</v>
      </c>
      <c r="R29" s="146">
        <f>feedin_new_car!R29</f>
        <v>0.33781998046153844</v>
      </c>
      <c r="S29" s="146">
        <f>feedin_new_car!S29</f>
        <v>0.53436943886153865</v>
      </c>
      <c r="T29" s="146">
        <f>feedin_new_car!T29</f>
        <v>7.6801701069230732E-2</v>
      </c>
      <c r="U29" s="145">
        <f>feedin_new_car!U29</f>
        <v>0.04</v>
      </c>
      <c r="V29" s="146">
        <f>feedin_new_car!V29</f>
        <v>0.3</v>
      </c>
      <c r="W29" s="146">
        <f>feedin_new_car!W29</f>
        <v>0.35</v>
      </c>
      <c r="X29" s="146">
        <f>feedin_new_car!X29</f>
        <v>0.28000000000000003</v>
      </c>
      <c r="Y29" s="146">
        <f>feedin_new_car!Y29</f>
        <v>3.0000000000000027E-2</v>
      </c>
      <c r="Z29" s="145">
        <f>feedin_new_car!Z29</f>
        <v>3.1940999999999984E-5</v>
      </c>
      <c r="AA29" s="146">
        <f>feedin_new_car!AA29</f>
        <v>5.0976938607692299E-2</v>
      </c>
      <c r="AB29" s="146">
        <f>feedin_new_car!AB29</f>
        <v>0.33781998046153844</v>
      </c>
      <c r="AC29" s="146">
        <f>feedin_new_car!AC29</f>
        <v>0.53436943886153865</v>
      </c>
      <c r="AD29" s="146">
        <f>feedin_new_car!AD29</f>
        <v>7.6801701069230732E-2</v>
      </c>
      <c r="AE29" s="145">
        <f>feedin_new_car!AE29</f>
        <v>0</v>
      </c>
      <c r="AF29" s="146">
        <f>feedin_new_car!AF29</f>
        <v>0</v>
      </c>
      <c r="AG29" s="146">
        <f>feedin_new_car!AG29</f>
        <v>0</v>
      </c>
      <c r="AH29" s="146">
        <f>feedin_new_car!AH29</f>
        <v>0</v>
      </c>
      <c r="AI29" s="146">
        <f>feedin_new_car!AI29</f>
        <v>1</v>
      </c>
      <c r="AJ29" s="145">
        <f>feedin_new_car!AJ29</f>
        <v>0.42</v>
      </c>
      <c r="AK29" s="146">
        <f>feedin_new_car!AK29</f>
        <v>0.16</v>
      </c>
      <c r="AL29" s="146">
        <f>feedin_new_car!AL29</f>
        <v>0.37</v>
      </c>
      <c r="AM29" s="146">
        <f>feedin_new_car!AM29</f>
        <v>0.05</v>
      </c>
      <c r="AN29" s="146">
        <f>feedin_new_car!AN29</f>
        <v>0</v>
      </c>
      <c r="AO29" s="145">
        <f>feedin_new_car!AO29</f>
        <v>0.13</v>
      </c>
      <c r="AP29" s="146">
        <f>feedin_new_car!AP29</f>
        <v>0.3</v>
      </c>
      <c r="AQ29" s="146">
        <f>feedin_new_car!AQ29</f>
        <v>0.5</v>
      </c>
      <c r="AR29" s="146">
        <f>feedin_new_car!AR29</f>
        <v>7.0000000000000021E-2</v>
      </c>
      <c r="AS29" s="146">
        <f>feedin_new_car!AS29</f>
        <v>0</v>
      </c>
      <c r="AT29" s="145">
        <f>feedin_new_car!AT29</f>
        <v>0.3600000000000001</v>
      </c>
      <c r="AU29" s="146">
        <f>feedin_new_car!AU29</f>
        <v>0.26</v>
      </c>
      <c r="AV29" s="146">
        <f>feedin_new_car!AV29</f>
        <v>0.3</v>
      </c>
      <c r="AW29" s="146">
        <f>feedin_new_car!AW29</f>
        <v>0.08</v>
      </c>
      <c r="AX29" s="146">
        <f>feedin_new_car!AX29</f>
        <v>0</v>
      </c>
      <c r="AY29" s="145">
        <f>feedin_new_car!AY29</f>
        <v>0</v>
      </c>
      <c r="AZ29" s="146">
        <f>feedin_new_car!AZ29</f>
        <v>0</v>
      </c>
      <c r="BA29" s="146">
        <f>feedin_new_car!BA29</f>
        <v>0</v>
      </c>
      <c r="BB29" s="146">
        <f>feedin_new_car!BB29</f>
        <v>0.5</v>
      </c>
      <c r="BC29" s="146">
        <f>feedin_new_car!BC29</f>
        <v>0.5</v>
      </c>
      <c r="BD29" s="36">
        <f t="shared" si="2"/>
        <v>0.99999999999999989</v>
      </c>
      <c r="BE29" s="36">
        <f t="shared" si="3"/>
        <v>9</v>
      </c>
      <c r="BF29" s="40"/>
      <c r="BG29" s="60">
        <f t="shared" si="4"/>
        <v>0.16492383292000001</v>
      </c>
      <c r="BH29" s="60">
        <f t="shared" si="0"/>
        <v>0.20943723263292305</v>
      </c>
      <c r="BI29" s="60">
        <f t="shared" si="0"/>
        <v>0.32483839765538458</v>
      </c>
      <c r="BJ29" s="60">
        <f t="shared" si="0"/>
        <v>0.21838433266338464</v>
      </c>
      <c r="BK29" s="60">
        <f t="shared" si="0"/>
        <v>8.2416204128307746E-2</v>
      </c>
      <c r="BL29" s="57">
        <f t="shared" si="1"/>
        <v>1</v>
      </c>
    </row>
    <row r="30" spans="1:64" x14ac:dyDescent="0.2">
      <c r="A30" s="12">
        <v>2024</v>
      </c>
      <c r="B30" s="182">
        <f t="shared" si="6"/>
        <v>0.38600000000000001</v>
      </c>
      <c r="C30" s="66">
        <f t="shared" si="7"/>
        <v>0.10999999999999999</v>
      </c>
      <c r="D30" s="173">
        <f t="shared" si="7"/>
        <v>9.0000000000000024E-2</v>
      </c>
      <c r="E30" s="66">
        <f t="shared" si="7"/>
        <v>0</v>
      </c>
      <c r="F30" s="66">
        <f t="shared" si="7"/>
        <v>0</v>
      </c>
      <c r="G30" s="66">
        <f t="shared" si="7"/>
        <v>0.124</v>
      </c>
      <c r="H30" s="66">
        <f t="shared" si="7"/>
        <v>0</v>
      </c>
      <c r="I30" s="66">
        <f t="shared" si="7"/>
        <v>0.28999999999999998</v>
      </c>
      <c r="J30" s="66">
        <v>0</v>
      </c>
      <c r="K30" s="145">
        <f>feedin_new_car!K30</f>
        <v>0.08</v>
      </c>
      <c r="L30" s="146">
        <f>feedin_new_car!L30</f>
        <v>0.20999999999999996</v>
      </c>
      <c r="M30" s="146">
        <f>feedin_new_car!M30</f>
        <v>0.30999999999999994</v>
      </c>
      <c r="N30" s="146">
        <f>feedin_new_car!N30</f>
        <v>0.24000000000000005</v>
      </c>
      <c r="O30" s="146">
        <f>feedin_new_car!O30</f>
        <v>0.16000000000000014</v>
      </c>
      <c r="P30" s="145">
        <f>feedin_new_car!P30</f>
        <v>2.7377999999999984E-5</v>
      </c>
      <c r="Q30" s="146">
        <f>feedin_new_car!Q30</f>
        <v>5.7980233092307681E-2</v>
      </c>
      <c r="R30" s="146">
        <f>feedin_new_car!R30</f>
        <v>0.35384569753846151</v>
      </c>
      <c r="S30" s="146">
        <f>feedin_new_car!S30</f>
        <v>0.51517380473846175</v>
      </c>
      <c r="T30" s="146">
        <f>feedin_new_car!T30</f>
        <v>7.2972886630769188E-2</v>
      </c>
      <c r="U30" s="145">
        <f>feedin_new_car!U30</f>
        <v>0.04</v>
      </c>
      <c r="V30" s="146">
        <f>feedin_new_car!V30</f>
        <v>0.3</v>
      </c>
      <c r="W30" s="146">
        <f>feedin_new_car!W30</f>
        <v>0.35</v>
      </c>
      <c r="X30" s="146">
        <f>feedin_new_car!X30</f>
        <v>0.29000000000000004</v>
      </c>
      <c r="Y30" s="146">
        <f>feedin_new_car!Y30</f>
        <v>2.0000000000000018E-2</v>
      </c>
      <c r="Z30" s="145">
        <f>feedin_new_car!Z30</f>
        <v>2.7377999999999984E-5</v>
      </c>
      <c r="AA30" s="146">
        <f>feedin_new_car!AA30</f>
        <v>5.7980233092307681E-2</v>
      </c>
      <c r="AB30" s="146">
        <f>feedin_new_car!AB30</f>
        <v>0.35384569753846151</v>
      </c>
      <c r="AC30" s="146">
        <f>feedin_new_car!AC30</f>
        <v>0.51517380473846175</v>
      </c>
      <c r="AD30" s="146">
        <f>feedin_new_car!AD30</f>
        <v>7.2972886630769188E-2</v>
      </c>
      <c r="AE30" s="145">
        <f>feedin_new_car!AE30</f>
        <v>0</v>
      </c>
      <c r="AF30" s="146">
        <f>feedin_new_car!AF30</f>
        <v>0</v>
      </c>
      <c r="AG30" s="146">
        <f>feedin_new_car!AG30</f>
        <v>0</v>
      </c>
      <c r="AH30" s="146">
        <f>feedin_new_car!AH30</f>
        <v>0</v>
      </c>
      <c r="AI30" s="146">
        <f>feedin_new_car!AI30</f>
        <v>1</v>
      </c>
      <c r="AJ30" s="145">
        <f>feedin_new_car!AJ30</f>
        <v>0.41</v>
      </c>
      <c r="AK30" s="146">
        <f>feedin_new_car!AK30</f>
        <v>0.18</v>
      </c>
      <c r="AL30" s="146">
        <f>feedin_new_car!AL30</f>
        <v>0.36</v>
      </c>
      <c r="AM30" s="146">
        <f>feedin_new_car!AM30</f>
        <v>0.05</v>
      </c>
      <c r="AN30" s="146">
        <f>feedin_new_car!AN30</f>
        <v>0</v>
      </c>
      <c r="AO30" s="145">
        <f>feedin_new_car!AO30</f>
        <v>0.14000000000000001</v>
      </c>
      <c r="AP30" s="146">
        <f>feedin_new_car!AP30</f>
        <v>0.3</v>
      </c>
      <c r="AQ30" s="146">
        <f>feedin_new_car!AQ30</f>
        <v>0.5</v>
      </c>
      <c r="AR30" s="146">
        <f>feedin_new_car!AR30</f>
        <v>6.0000000000000019E-2</v>
      </c>
      <c r="AS30" s="146">
        <f>feedin_new_car!AS30</f>
        <v>0</v>
      </c>
      <c r="AT30" s="145">
        <f>feedin_new_car!AT30</f>
        <v>0.28000000000000014</v>
      </c>
      <c r="AU30" s="146">
        <f>feedin_new_car!AU30</f>
        <v>0.28000000000000003</v>
      </c>
      <c r="AV30" s="146">
        <f>feedin_new_car!AV30</f>
        <v>0.35</v>
      </c>
      <c r="AW30" s="146">
        <f>feedin_new_car!AW30</f>
        <v>0.09</v>
      </c>
      <c r="AX30" s="146">
        <f>feedin_new_car!AX30</f>
        <v>0</v>
      </c>
      <c r="AY30" s="145">
        <f>feedin_new_car!AY30</f>
        <v>0</v>
      </c>
      <c r="AZ30" s="146">
        <f>feedin_new_car!AZ30</f>
        <v>0</v>
      </c>
      <c r="BA30" s="146">
        <f>feedin_new_car!BA30</f>
        <v>0</v>
      </c>
      <c r="BB30" s="146">
        <f>feedin_new_car!BB30</f>
        <v>0.5</v>
      </c>
      <c r="BC30" s="146">
        <f>feedin_new_car!BC30</f>
        <v>0.5</v>
      </c>
      <c r="BD30" s="36">
        <f t="shared" si="2"/>
        <v>1</v>
      </c>
      <c r="BE30" s="36">
        <f t="shared" si="3"/>
        <v>9</v>
      </c>
      <c r="BF30" s="40"/>
      <c r="BG30" s="60">
        <f t="shared" si="4"/>
        <v>0.16652301158000005</v>
      </c>
      <c r="BH30" s="60">
        <f t="shared" si="0"/>
        <v>0.21795782564015387</v>
      </c>
      <c r="BI30" s="60">
        <f t="shared" si="0"/>
        <v>0.33622302672923071</v>
      </c>
      <c r="BJ30" s="60">
        <f t="shared" si="0"/>
        <v>0.20770911852123081</v>
      </c>
      <c r="BK30" s="60">
        <f t="shared" si="0"/>
        <v>7.1587017529384664E-2</v>
      </c>
      <c r="BL30" s="57">
        <f t="shared" si="1"/>
        <v>1</v>
      </c>
    </row>
    <row r="31" spans="1:64" x14ac:dyDescent="0.2">
      <c r="A31" s="51">
        <v>2025</v>
      </c>
      <c r="B31" s="101">
        <f t="shared" si="6"/>
        <v>0.30000000000000004</v>
      </c>
      <c r="C31" s="65">
        <v>0.1</v>
      </c>
      <c r="D31" s="65">
        <v>0.1</v>
      </c>
      <c r="E31" s="65">
        <v>0</v>
      </c>
      <c r="F31" s="65">
        <v>0</v>
      </c>
      <c r="G31" s="65">
        <v>0.15</v>
      </c>
      <c r="H31" s="65">
        <v>0</v>
      </c>
      <c r="I31" s="65">
        <v>0.35</v>
      </c>
      <c r="J31" s="74">
        <v>0</v>
      </c>
      <c r="K31" s="72">
        <f>feedin_new_car!K31</f>
        <v>0.08</v>
      </c>
      <c r="L31" s="83">
        <f>feedin_new_car!L31</f>
        <v>0.2</v>
      </c>
      <c r="M31" s="83">
        <f>feedin_new_car!M31</f>
        <v>0.3</v>
      </c>
      <c r="N31" s="83">
        <f>feedin_new_car!N31</f>
        <v>0.25</v>
      </c>
      <c r="O31" s="83">
        <f>feedin_new_car!O31</f>
        <v>0.16999999999999993</v>
      </c>
      <c r="P31" s="72">
        <f>feedin_new_car!P31</f>
        <v>2.2814999999999984E-5</v>
      </c>
      <c r="Q31" s="83">
        <f>feedin_new_car!Q31</f>
        <v>6.4983527576923064E-2</v>
      </c>
      <c r="R31" s="83">
        <f>feedin_new_car!R31</f>
        <v>0.36987141461538459</v>
      </c>
      <c r="S31" s="83">
        <f>feedin_new_car!S31</f>
        <v>0.49597817061538485</v>
      </c>
      <c r="T31" s="83">
        <f>feedin_new_car!T31</f>
        <v>6.9144072192307643E-2</v>
      </c>
      <c r="U31" s="72">
        <f>feedin_new_car!U31</f>
        <v>0.04</v>
      </c>
      <c r="V31" s="83">
        <f>feedin_new_car!V31</f>
        <v>0.3</v>
      </c>
      <c r="W31" s="83">
        <f>feedin_new_car!W31</f>
        <v>0.35</v>
      </c>
      <c r="X31" s="83">
        <f>feedin_new_car!X31</f>
        <v>0.3</v>
      </c>
      <c r="Y31" s="83">
        <f>feedin_new_car!Y31</f>
        <v>1.0000000000000009E-2</v>
      </c>
      <c r="Z31" s="72">
        <f>feedin_new_car!Z31</f>
        <v>2.2814999999999984E-5</v>
      </c>
      <c r="AA31" s="83">
        <f>feedin_new_car!AA31</f>
        <v>6.4983527576923064E-2</v>
      </c>
      <c r="AB31" s="83">
        <f>feedin_new_car!AB31</f>
        <v>0.36987141461538459</v>
      </c>
      <c r="AC31" s="83">
        <f>feedin_new_car!AC31</f>
        <v>0.49597817061538485</v>
      </c>
      <c r="AD31" s="83">
        <f>feedin_new_car!AD31</f>
        <v>6.9144072192307643E-2</v>
      </c>
      <c r="AE31" s="72">
        <f>feedin_new_car!AE31</f>
        <v>0</v>
      </c>
      <c r="AF31" s="83">
        <f>feedin_new_car!AF31</f>
        <v>0</v>
      </c>
      <c r="AG31" s="83">
        <f>feedin_new_car!AG31</f>
        <v>0</v>
      </c>
      <c r="AH31" s="83">
        <f>feedin_new_car!AH31</f>
        <v>0</v>
      </c>
      <c r="AI31" s="83">
        <f>feedin_new_car!AI31</f>
        <v>1</v>
      </c>
      <c r="AJ31" s="72">
        <f>feedin_new_car!AJ31</f>
        <v>0.4</v>
      </c>
      <c r="AK31" s="83">
        <f>feedin_new_car!AK31</f>
        <v>0.2</v>
      </c>
      <c r="AL31" s="83">
        <f>feedin_new_car!AL31</f>
        <v>0.35</v>
      </c>
      <c r="AM31" s="83">
        <f>feedin_new_car!AM31</f>
        <v>0.05</v>
      </c>
      <c r="AN31" s="83">
        <f>feedin_new_car!AN31</f>
        <v>0</v>
      </c>
      <c r="AO31" s="72">
        <f>feedin_new_car!AO31</f>
        <v>0.15</v>
      </c>
      <c r="AP31" s="83">
        <f>feedin_new_car!AP31</f>
        <v>0.3</v>
      </c>
      <c r="AQ31" s="83">
        <f>feedin_new_car!AQ31</f>
        <v>0.5</v>
      </c>
      <c r="AR31" s="83">
        <f>feedin_new_car!AR31</f>
        <v>0.05</v>
      </c>
      <c r="AS31" s="83">
        <f>feedin_new_car!AS31</f>
        <v>0</v>
      </c>
      <c r="AT31" s="72">
        <f>feedin_new_car!AT31</f>
        <v>0.2</v>
      </c>
      <c r="AU31" s="83">
        <f>feedin_new_car!AU31</f>
        <v>0.3</v>
      </c>
      <c r="AV31" s="83">
        <f>feedin_new_car!AV31</f>
        <v>0.4</v>
      </c>
      <c r="AW31" s="83">
        <f>feedin_new_car!AW31</f>
        <v>0.1</v>
      </c>
      <c r="AX31" s="83">
        <f>feedin_new_car!AX31</f>
        <v>0</v>
      </c>
      <c r="AY31" s="72">
        <f>feedin_new_car!AY31</f>
        <v>0</v>
      </c>
      <c r="AZ31" s="83">
        <f>feedin_new_car!AZ31</f>
        <v>0</v>
      </c>
      <c r="BA31" s="83">
        <f>feedin_new_car!BA31</f>
        <v>0</v>
      </c>
      <c r="BB31" s="83">
        <f>feedin_new_car!BB31</f>
        <v>0.5</v>
      </c>
      <c r="BC31" s="83">
        <f>feedin_new_car!BC31</f>
        <v>0.5</v>
      </c>
      <c r="BD31" s="52">
        <f t="shared" si="2"/>
        <v>1</v>
      </c>
      <c r="BE31" s="52">
        <f t="shared" si="3"/>
        <v>9</v>
      </c>
      <c r="BF31" s="53"/>
      <c r="BG31" s="61">
        <f t="shared" si="4"/>
        <v>0.15800228150000001</v>
      </c>
      <c r="BH31" s="61">
        <f t="shared" si="0"/>
        <v>0.23149835275769232</v>
      </c>
      <c r="BI31" s="61">
        <f t="shared" si="0"/>
        <v>0.35448714146153848</v>
      </c>
      <c r="BJ31" s="61">
        <f t="shared" si="0"/>
        <v>0.19709781706153851</v>
      </c>
      <c r="BK31" s="61">
        <f t="shared" si="0"/>
        <v>5.8914407219230747E-2</v>
      </c>
      <c r="BL31" s="62">
        <f t="shared" si="1"/>
        <v>1</v>
      </c>
    </row>
    <row r="32" spans="1:64" x14ac:dyDescent="0.2">
      <c r="A32" s="12">
        <v>2026</v>
      </c>
      <c r="B32" s="100">
        <f>B31+(B$36-B$31)*0.2</f>
        <v>0.26</v>
      </c>
      <c r="C32" s="66">
        <f t="shared" ref="C32:I35" si="8">C31+(C$36-C$31)*0.2</f>
        <v>0.09</v>
      </c>
      <c r="D32" s="66">
        <f t="shared" si="8"/>
        <v>0.09</v>
      </c>
      <c r="E32" s="66">
        <f t="shared" si="8"/>
        <v>0</v>
      </c>
      <c r="F32" s="66">
        <f t="shared" si="8"/>
        <v>0</v>
      </c>
      <c r="G32" s="66">
        <f t="shared" si="8"/>
        <v>0.16</v>
      </c>
      <c r="H32" s="66">
        <f t="shared" si="8"/>
        <v>0</v>
      </c>
      <c r="I32" s="66">
        <f t="shared" si="8"/>
        <v>0.39999999999999997</v>
      </c>
      <c r="J32" s="66">
        <f t="shared" ref="J32:J61" si="9">1-SUM(B32:I32)</f>
        <v>0</v>
      </c>
      <c r="K32" s="145">
        <f>feedin_new_car!K32</f>
        <v>7.3999999999999996E-2</v>
      </c>
      <c r="L32" s="146">
        <f>feedin_new_car!L32</f>
        <v>0.2</v>
      </c>
      <c r="M32" s="146">
        <f>feedin_new_car!M32</f>
        <v>0.27999999999999997</v>
      </c>
      <c r="N32" s="146">
        <f>feedin_new_car!N32</f>
        <v>0.26</v>
      </c>
      <c r="O32" s="146">
        <f>feedin_new_car!O32</f>
        <v>0.18599999999999994</v>
      </c>
      <c r="P32" s="145">
        <f>feedin_new_car!P32</f>
        <v>1.8251999999999984E-5</v>
      </c>
      <c r="Q32" s="146">
        <f>feedin_new_car!Q32</f>
        <v>7.1986822061538447E-2</v>
      </c>
      <c r="R32" s="146">
        <f>feedin_new_car!R32</f>
        <v>0.38589713169230766</v>
      </c>
      <c r="S32" s="146">
        <f>feedin_new_car!S32</f>
        <v>0.47678253649230795</v>
      </c>
      <c r="T32" s="146">
        <f>feedin_new_car!T32</f>
        <v>6.5315257753846098E-2</v>
      </c>
      <c r="U32" s="145">
        <f>feedin_new_car!U32</f>
        <v>3.7999999999999999E-2</v>
      </c>
      <c r="V32" s="146">
        <f>feedin_new_car!V32</f>
        <v>0.3</v>
      </c>
      <c r="W32" s="146">
        <f>feedin_new_car!W32</f>
        <v>0.35</v>
      </c>
      <c r="X32" s="146">
        <f>feedin_new_car!X32</f>
        <v>0.3</v>
      </c>
      <c r="Y32" s="146">
        <f>feedin_new_car!Y32</f>
        <v>1.2000000000000011E-2</v>
      </c>
      <c r="Z32" s="145">
        <f>feedin_new_car!Z32</f>
        <v>1.8251999999999984E-5</v>
      </c>
      <c r="AA32" s="146">
        <f>feedin_new_car!AA32</f>
        <v>7.1986822061538447E-2</v>
      </c>
      <c r="AB32" s="146">
        <f>feedin_new_car!AB32</f>
        <v>0.38589713169230766</v>
      </c>
      <c r="AC32" s="146">
        <f>feedin_new_car!AC32</f>
        <v>0.47678253649230795</v>
      </c>
      <c r="AD32" s="146">
        <f>feedin_new_car!AD32</f>
        <v>6.5315257753846098E-2</v>
      </c>
      <c r="AE32" s="145">
        <f>feedin_new_car!AE32</f>
        <v>0</v>
      </c>
      <c r="AF32" s="146">
        <f>feedin_new_car!AF32</f>
        <v>0</v>
      </c>
      <c r="AG32" s="146">
        <f>feedin_new_car!AG32</f>
        <v>0</v>
      </c>
      <c r="AH32" s="146">
        <f>feedin_new_car!AH32</f>
        <v>0</v>
      </c>
      <c r="AI32" s="146">
        <f>feedin_new_car!AI32</f>
        <v>1</v>
      </c>
      <c r="AJ32" s="145">
        <f>feedin_new_car!AJ32</f>
        <v>0.39</v>
      </c>
      <c r="AK32" s="146">
        <f>feedin_new_car!AK32</f>
        <v>0.21000000000000002</v>
      </c>
      <c r="AL32" s="146">
        <f>feedin_new_car!AL32</f>
        <v>0.35</v>
      </c>
      <c r="AM32" s="146">
        <f>feedin_new_car!AM32</f>
        <v>0.05</v>
      </c>
      <c r="AN32" s="146">
        <f>feedin_new_car!AN32</f>
        <v>0</v>
      </c>
      <c r="AO32" s="145">
        <f>feedin_new_car!AO32</f>
        <v>0.15</v>
      </c>
      <c r="AP32" s="146">
        <f>feedin_new_car!AP32</f>
        <v>0.31</v>
      </c>
      <c r="AQ32" s="146">
        <f>feedin_new_car!AQ32</f>
        <v>0.49</v>
      </c>
      <c r="AR32" s="146">
        <f>feedin_new_car!AR32</f>
        <v>0.05</v>
      </c>
      <c r="AS32" s="146">
        <f>feedin_new_car!AS32</f>
        <v>0</v>
      </c>
      <c r="AT32" s="145">
        <f>feedin_new_car!AT32</f>
        <v>0.2</v>
      </c>
      <c r="AU32" s="146">
        <f>feedin_new_car!AU32</f>
        <v>0.3</v>
      </c>
      <c r="AV32" s="146">
        <f>feedin_new_car!AV32</f>
        <v>0.4</v>
      </c>
      <c r="AW32" s="146">
        <f>feedin_new_car!AW32</f>
        <v>0.1</v>
      </c>
      <c r="AX32" s="146">
        <f>feedin_new_car!AX32</f>
        <v>0</v>
      </c>
      <c r="AY32" s="145">
        <f>feedin_new_car!AY32</f>
        <v>0</v>
      </c>
      <c r="AZ32" s="146">
        <f>feedin_new_car!AZ32</f>
        <v>0</v>
      </c>
      <c r="BA32" s="146">
        <f>feedin_new_car!BA32</f>
        <v>0</v>
      </c>
      <c r="BB32" s="146">
        <f>feedin_new_car!BB32</f>
        <v>0.5</v>
      </c>
      <c r="BC32" s="146">
        <f>feedin_new_car!BC32</f>
        <v>0.5</v>
      </c>
      <c r="BD32" s="36">
        <f t="shared" si="2"/>
        <v>1</v>
      </c>
      <c r="BE32" s="36">
        <f t="shared" si="3"/>
        <v>9</v>
      </c>
      <c r="BF32" s="40"/>
      <c r="BG32" s="60">
        <f t="shared" si="4"/>
        <v>0.16506164268000001</v>
      </c>
      <c r="BH32" s="60">
        <f t="shared" si="0"/>
        <v>0.23907881398553843</v>
      </c>
      <c r="BI32" s="60">
        <f t="shared" si="0"/>
        <v>0.35503074185230765</v>
      </c>
      <c r="BJ32" s="60">
        <f t="shared" si="0"/>
        <v>0.18551042828430775</v>
      </c>
      <c r="BK32" s="60">
        <f t="shared" si="0"/>
        <v>5.5318373197846132E-2</v>
      </c>
      <c r="BL32" s="57">
        <f t="shared" si="1"/>
        <v>1</v>
      </c>
    </row>
    <row r="33" spans="1:64" x14ac:dyDescent="0.2">
      <c r="A33" s="12">
        <v>2027</v>
      </c>
      <c r="B33" s="100">
        <f t="shared" ref="B33:B35" si="10">B32+(B$36-B$31)*0.2</f>
        <v>0.22</v>
      </c>
      <c r="C33" s="66">
        <f t="shared" si="8"/>
        <v>7.9999999999999988E-2</v>
      </c>
      <c r="D33" s="66">
        <f t="shared" si="8"/>
        <v>7.9999999999999988E-2</v>
      </c>
      <c r="E33" s="66">
        <f t="shared" si="8"/>
        <v>0</v>
      </c>
      <c r="F33" s="66">
        <f t="shared" si="8"/>
        <v>0</v>
      </c>
      <c r="G33" s="66">
        <f t="shared" si="8"/>
        <v>0.17</v>
      </c>
      <c r="H33" s="66">
        <f t="shared" si="8"/>
        <v>0</v>
      </c>
      <c r="I33" s="66">
        <f t="shared" si="8"/>
        <v>0.44999999999999996</v>
      </c>
      <c r="J33" s="66">
        <f t="shared" si="9"/>
        <v>0</v>
      </c>
      <c r="K33" s="145">
        <f>feedin_new_car!K33</f>
        <v>6.7999999999999991E-2</v>
      </c>
      <c r="L33" s="146">
        <f>feedin_new_car!L33</f>
        <v>0.2</v>
      </c>
      <c r="M33" s="146">
        <f>feedin_new_car!M33</f>
        <v>0.25999999999999995</v>
      </c>
      <c r="N33" s="146">
        <f>feedin_new_car!N33</f>
        <v>0.27</v>
      </c>
      <c r="O33" s="146">
        <f>feedin_new_car!O33</f>
        <v>0.20199999999999996</v>
      </c>
      <c r="P33" s="145">
        <f>feedin_new_car!P33</f>
        <v>1.3688999999999984E-5</v>
      </c>
      <c r="Q33" s="146">
        <f>feedin_new_car!Q33</f>
        <v>7.899011654615383E-2</v>
      </c>
      <c r="R33" s="146">
        <f>feedin_new_car!R33</f>
        <v>0.40192284876923073</v>
      </c>
      <c r="S33" s="146">
        <f>feedin_new_car!S33</f>
        <v>0.45758690236923105</v>
      </c>
      <c r="T33" s="146">
        <f>feedin_new_car!T33</f>
        <v>6.148644331538456E-2</v>
      </c>
      <c r="U33" s="145">
        <f>feedin_new_car!U33</f>
        <v>3.5999999999999997E-2</v>
      </c>
      <c r="V33" s="146">
        <f>feedin_new_car!V33</f>
        <v>0.3</v>
      </c>
      <c r="W33" s="146">
        <f>feedin_new_car!W33</f>
        <v>0.35</v>
      </c>
      <c r="X33" s="146">
        <f>feedin_new_car!X33</f>
        <v>0.3</v>
      </c>
      <c r="Y33" s="146">
        <f>feedin_new_car!Y33</f>
        <v>1.4000000000000012E-2</v>
      </c>
      <c r="Z33" s="145">
        <f>feedin_new_car!Z33</f>
        <v>1.3688999999999984E-5</v>
      </c>
      <c r="AA33" s="146">
        <f>feedin_new_car!AA33</f>
        <v>7.899011654615383E-2</v>
      </c>
      <c r="AB33" s="146">
        <f>feedin_new_car!AB33</f>
        <v>0.40192284876923073</v>
      </c>
      <c r="AC33" s="146">
        <f>feedin_new_car!AC33</f>
        <v>0.45758690236923105</v>
      </c>
      <c r="AD33" s="146">
        <f>feedin_new_car!AD33</f>
        <v>6.148644331538456E-2</v>
      </c>
      <c r="AE33" s="145">
        <f>feedin_new_car!AE33</f>
        <v>0</v>
      </c>
      <c r="AF33" s="146">
        <f>feedin_new_car!AF33</f>
        <v>0</v>
      </c>
      <c r="AG33" s="146">
        <f>feedin_new_car!AG33</f>
        <v>0</v>
      </c>
      <c r="AH33" s="146">
        <f>feedin_new_car!AH33</f>
        <v>0</v>
      </c>
      <c r="AI33" s="146">
        <f>feedin_new_car!AI33</f>
        <v>1</v>
      </c>
      <c r="AJ33" s="145">
        <f>feedin_new_car!AJ33</f>
        <v>0.38</v>
      </c>
      <c r="AK33" s="146">
        <f>feedin_new_car!AK33</f>
        <v>0.22000000000000003</v>
      </c>
      <c r="AL33" s="146">
        <f>feedin_new_car!AL33</f>
        <v>0.35</v>
      </c>
      <c r="AM33" s="146">
        <f>feedin_new_car!AM33</f>
        <v>0.05</v>
      </c>
      <c r="AN33" s="146">
        <f>feedin_new_car!AN33</f>
        <v>0</v>
      </c>
      <c r="AO33" s="145">
        <f>feedin_new_car!AO33</f>
        <v>0.15</v>
      </c>
      <c r="AP33" s="146">
        <f>feedin_new_car!AP33</f>
        <v>0.32</v>
      </c>
      <c r="AQ33" s="146">
        <f>feedin_new_car!AQ33</f>
        <v>0.48</v>
      </c>
      <c r="AR33" s="146">
        <f>feedin_new_car!AR33</f>
        <v>0.05</v>
      </c>
      <c r="AS33" s="146">
        <f>feedin_new_car!AS33</f>
        <v>0</v>
      </c>
      <c r="AT33" s="145">
        <f>feedin_new_car!AT33</f>
        <v>0.2</v>
      </c>
      <c r="AU33" s="146">
        <f>feedin_new_car!AU33</f>
        <v>0.3</v>
      </c>
      <c r="AV33" s="146">
        <f>feedin_new_car!AV33</f>
        <v>0.4</v>
      </c>
      <c r="AW33" s="146">
        <f>feedin_new_car!AW33</f>
        <v>0.1</v>
      </c>
      <c r="AX33" s="146">
        <f>feedin_new_car!AX33</f>
        <v>0</v>
      </c>
      <c r="AY33" s="145">
        <f>feedin_new_car!AY33</f>
        <v>0</v>
      </c>
      <c r="AZ33" s="146">
        <f>feedin_new_car!AZ33</f>
        <v>0</v>
      </c>
      <c r="BA33" s="146">
        <f>feedin_new_car!BA33</f>
        <v>0</v>
      </c>
      <c r="BB33" s="146">
        <f>feedin_new_car!BB33</f>
        <v>0.5</v>
      </c>
      <c r="BC33" s="146">
        <f>feedin_new_car!BC33</f>
        <v>0.5</v>
      </c>
      <c r="BD33" s="36">
        <f t="shared" si="2"/>
        <v>1</v>
      </c>
      <c r="BE33" s="36">
        <f t="shared" si="3"/>
        <v>9</v>
      </c>
      <c r="BF33" s="40"/>
      <c r="BG33" s="60">
        <f t="shared" si="4"/>
        <v>0.17244109512</v>
      </c>
      <c r="BH33" s="60">
        <f t="shared" si="0"/>
        <v>0.24671920932369229</v>
      </c>
      <c r="BI33" s="60">
        <f t="shared" si="0"/>
        <v>0.35685382790153841</v>
      </c>
      <c r="BJ33" s="60">
        <f t="shared" si="0"/>
        <v>0.17350695218953849</v>
      </c>
      <c r="BK33" s="60">
        <f t="shared" si="0"/>
        <v>5.0478915465230763E-2</v>
      </c>
      <c r="BL33" s="57">
        <f t="shared" si="1"/>
        <v>1</v>
      </c>
    </row>
    <row r="34" spans="1:64" x14ac:dyDescent="0.2">
      <c r="A34" s="12">
        <v>2028</v>
      </c>
      <c r="B34" s="100">
        <f t="shared" si="10"/>
        <v>0.18</v>
      </c>
      <c r="C34" s="66">
        <f t="shared" si="8"/>
        <v>6.9999999999999979E-2</v>
      </c>
      <c r="D34" s="66">
        <f t="shared" si="8"/>
        <v>6.9999999999999979E-2</v>
      </c>
      <c r="E34" s="66">
        <f t="shared" si="8"/>
        <v>0</v>
      </c>
      <c r="F34" s="66">
        <f t="shared" si="8"/>
        <v>0</v>
      </c>
      <c r="G34" s="66">
        <f t="shared" si="8"/>
        <v>0.18000000000000002</v>
      </c>
      <c r="H34" s="66">
        <f t="shared" si="8"/>
        <v>0</v>
      </c>
      <c r="I34" s="66">
        <f t="shared" si="8"/>
        <v>0.49999999999999994</v>
      </c>
      <c r="J34" s="66">
        <f t="shared" si="9"/>
        <v>0</v>
      </c>
      <c r="K34" s="145">
        <f>feedin_new_car!K34</f>
        <v>6.1999999999999993E-2</v>
      </c>
      <c r="L34" s="146">
        <f>feedin_new_car!L34</f>
        <v>0.2</v>
      </c>
      <c r="M34" s="146">
        <f>feedin_new_car!M34</f>
        <v>0.23999999999999996</v>
      </c>
      <c r="N34" s="146">
        <f>feedin_new_car!N34</f>
        <v>0.28000000000000003</v>
      </c>
      <c r="O34" s="146">
        <f>feedin_new_car!O34</f>
        <v>0.21799999999999997</v>
      </c>
      <c r="P34" s="145">
        <f>feedin_new_car!P34</f>
        <v>9.1259999999999834E-6</v>
      </c>
      <c r="Q34" s="146">
        <f>feedin_new_car!Q34</f>
        <v>8.5993411030769212E-2</v>
      </c>
      <c r="R34" s="146">
        <f>feedin_new_car!R34</f>
        <v>0.41794856584615381</v>
      </c>
      <c r="S34" s="146">
        <f>feedin_new_car!S34</f>
        <v>0.43839126824615415</v>
      </c>
      <c r="T34" s="146">
        <f>feedin_new_car!T34</f>
        <v>5.7657628876923023E-2</v>
      </c>
      <c r="U34" s="145">
        <f>feedin_new_car!U34</f>
        <v>3.3999999999999996E-2</v>
      </c>
      <c r="V34" s="146">
        <f>feedin_new_car!V34</f>
        <v>0.3</v>
      </c>
      <c r="W34" s="146">
        <f>feedin_new_car!W34</f>
        <v>0.35</v>
      </c>
      <c r="X34" s="146">
        <f>feedin_new_car!X34</f>
        <v>0.3</v>
      </c>
      <c r="Y34" s="146">
        <f>feedin_new_car!Y34</f>
        <v>1.6000000000000014E-2</v>
      </c>
      <c r="Z34" s="145">
        <f>feedin_new_car!Z34</f>
        <v>9.1259999999999834E-6</v>
      </c>
      <c r="AA34" s="146">
        <f>feedin_new_car!AA34</f>
        <v>8.5993411030769212E-2</v>
      </c>
      <c r="AB34" s="146">
        <f>feedin_new_car!AB34</f>
        <v>0.41794856584615381</v>
      </c>
      <c r="AC34" s="146">
        <f>feedin_new_car!AC34</f>
        <v>0.43839126824615415</v>
      </c>
      <c r="AD34" s="146">
        <f>feedin_new_car!AD34</f>
        <v>5.7657628876923023E-2</v>
      </c>
      <c r="AE34" s="145">
        <f>feedin_new_car!AE34</f>
        <v>0</v>
      </c>
      <c r="AF34" s="146">
        <f>feedin_new_car!AF34</f>
        <v>0</v>
      </c>
      <c r="AG34" s="146">
        <f>feedin_new_car!AG34</f>
        <v>0</v>
      </c>
      <c r="AH34" s="146">
        <f>feedin_new_car!AH34</f>
        <v>0</v>
      </c>
      <c r="AI34" s="146">
        <f>feedin_new_car!AI34</f>
        <v>1</v>
      </c>
      <c r="AJ34" s="145">
        <f>feedin_new_car!AJ34</f>
        <v>0.37</v>
      </c>
      <c r="AK34" s="146">
        <f>feedin_new_car!AK34</f>
        <v>0.23000000000000004</v>
      </c>
      <c r="AL34" s="146">
        <f>feedin_new_car!AL34</f>
        <v>0.35</v>
      </c>
      <c r="AM34" s="146">
        <f>feedin_new_car!AM34</f>
        <v>0.05</v>
      </c>
      <c r="AN34" s="146">
        <f>feedin_new_car!AN34</f>
        <v>0</v>
      </c>
      <c r="AO34" s="145">
        <f>feedin_new_car!AO34</f>
        <v>0.15</v>
      </c>
      <c r="AP34" s="146">
        <f>feedin_new_car!AP34</f>
        <v>0.33</v>
      </c>
      <c r="AQ34" s="146">
        <f>feedin_new_car!AQ34</f>
        <v>0.47</v>
      </c>
      <c r="AR34" s="146">
        <f>feedin_new_car!AR34</f>
        <v>0.05</v>
      </c>
      <c r="AS34" s="146">
        <f>feedin_new_car!AS34</f>
        <v>0</v>
      </c>
      <c r="AT34" s="145">
        <f>feedin_new_car!AT34</f>
        <v>0.2</v>
      </c>
      <c r="AU34" s="146">
        <f>feedin_new_car!AU34</f>
        <v>0.3</v>
      </c>
      <c r="AV34" s="146">
        <f>feedin_new_car!AV34</f>
        <v>0.4</v>
      </c>
      <c r="AW34" s="146">
        <f>feedin_new_car!AW34</f>
        <v>0.1</v>
      </c>
      <c r="AX34" s="146">
        <f>feedin_new_car!AX34</f>
        <v>0</v>
      </c>
      <c r="AY34" s="145">
        <f>feedin_new_car!AY34</f>
        <v>0</v>
      </c>
      <c r="AZ34" s="146">
        <f>feedin_new_car!AZ34</f>
        <v>0</v>
      </c>
      <c r="BA34" s="146">
        <f>feedin_new_car!BA34</f>
        <v>0</v>
      </c>
      <c r="BB34" s="146">
        <f>feedin_new_car!BB34</f>
        <v>0.5</v>
      </c>
      <c r="BC34" s="146">
        <f>feedin_new_car!BC34</f>
        <v>0.5</v>
      </c>
      <c r="BD34" s="36">
        <f t="shared" si="2"/>
        <v>1</v>
      </c>
      <c r="BE34" s="36">
        <f t="shared" si="3"/>
        <v>9</v>
      </c>
      <c r="BF34" s="40"/>
      <c r="BG34" s="60">
        <f t="shared" si="4"/>
        <v>0.18014063881999998</v>
      </c>
      <c r="BH34" s="60">
        <f t="shared" si="0"/>
        <v>0.25441953877215384</v>
      </c>
      <c r="BI34" s="60">
        <f t="shared" si="0"/>
        <v>0.35995639960923076</v>
      </c>
      <c r="BJ34" s="60">
        <f t="shared" si="0"/>
        <v>0.16108738877723078</v>
      </c>
      <c r="BK34" s="60">
        <f t="shared" si="0"/>
        <v>4.4396034021384603E-2</v>
      </c>
      <c r="BL34" s="57">
        <f t="shared" si="1"/>
        <v>0.99999999999999989</v>
      </c>
    </row>
    <row r="35" spans="1:64" x14ac:dyDescent="0.2">
      <c r="A35" s="12">
        <v>2029</v>
      </c>
      <c r="B35" s="100">
        <f t="shared" si="10"/>
        <v>0.13999999999999999</v>
      </c>
      <c r="C35" s="66">
        <f t="shared" si="8"/>
        <v>5.9999999999999977E-2</v>
      </c>
      <c r="D35" s="66">
        <f t="shared" si="8"/>
        <v>5.9999999999999977E-2</v>
      </c>
      <c r="E35" s="66">
        <f t="shared" si="8"/>
        <v>0</v>
      </c>
      <c r="F35" s="66">
        <f t="shared" si="8"/>
        <v>0</v>
      </c>
      <c r="G35" s="66">
        <f t="shared" si="8"/>
        <v>0.19000000000000003</v>
      </c>
      <c r="H35" s="66">
        <f t="shared" si="8"/>
        <v>0</v>
      </c>
      <c r="I35" s="66">
        <f t="shared" si="8"/>
        <v>0.54999999999999993</v>
      </c>
      <c r="J35" s="66">
        <f t="shared" si="9"/>
        <v>0</v>
      </c>
      <c r="K35" s="145">
        <f>feedin_new_car!K35</f>
        <v>5.5999999999999994E-2</v>
      </c>
      <c r="L35" s="146">
        <f>feedin_new_car!L35</f>
        <v>0.2</v>
      </c>
      <c r="M35" s="146">
        <f>feedin_new_car!M35</f>
        <v>0.21999999999999997</v>
      </c>
      <c r="N35" s="146">
        <f>feedin_new_car!N35</f>
        <v>0.29000000000000004</v>
      </c>
      <c r="O35" s="146">
        <f>feedin_new_car!O35</f>
        <v>0.23399999999999999</v>
      </c>
      <c r="P35" s="145">
        <f>feedin_new_car!P35</f>
        <v>4.5629999999999832E-6</v>
      </c>
      <c r="Q35" s="146">
        <f>feedin_new_car!Q35</f>
        <v>9.2996705515384595E-2</v>
      </c>
      <c r="R35" s="146">
        <f>feedin_new_car!R35</f>
        <v>0.43397428292307688</v>
      </c>
      <c r="S35" s="146">
        <f>feedin_new_car!S35</f>
        <v>0.41919563412307725</v>
      </c>
      <c r="T35" s="146">
        <f>feedin_new_car!T35</f>
        <v>5.3828814438461485E-2</v>
      </c>
      <c r="U35" s="145">
        <f>feedin_new_car!U35</f>
        <v>3.1999999999999994E-2</v>
      </c>
      <c r="V35" s="146">
        <f>feedin_new_car!V35</f>
        <v>0.3</v>
      </c>
      <c r="W35" s="146">
        <f>feedin_new_car!W35</f>
        <v>0.35</v>
      </c>
      <c r="X35" s="146">
        <f>feedin_new_car!X35</f>
        <v>0.3</v>
      </c>
      <c r="Y35" s="146">
        <f>feedin_new_car!Y35</f>
        <v>1.8000000000000016E-2</v>
      </c>
      <c r="Z35" s="145">
        <f>feedin_new_car!Z35</f>
        <v>4.5629999999999832E-6</v>
      </c>
      <c r="AA35" s="146">
        <f>feedin_new_car!AA35</f>
        <v>9.2996705515384595E-2</v>
      </c>
      <c r="AB35" s="146">
        <f>feedin_new_car!AB35</f>
        <v>0.43397428292307688</v>
      </c>
      <c r="AC35" s="146">
        <f>feedin_new_car!AC35</f>
        <v>0.41919563412307725</v>
      </c>
      <c r="AD35" s="146">
        <f>feedin_new_car!AD35</f>
        <v>5.3828814438461485E-2</v>
      </c>
      <c r="AE35" s="145">
        <f>feedin_new_car!AE35</f>
        <v>0</v>
      </c>
      <c r="AF35" s="146">
        <f>feedin_new_car!AF35</f>
        <v>0</v>
      </c>
      <c r="AG35" s="146">
        <f>feedin_new_car!AG35</f>
        <v>0</v>
      </c>
      <c r="AH35" s="146">
        <f>feedin_new_car!AH35</f>
        <v>0</v>
      </c>
      <c r="AI35" s="146">
        <f>feedin_new_car!AI35</f>
        <v>1</v>
      </c>
      <c r="AJ35" s="145">
        <f>feedin_new_car!AJ35</f>
        <v>0.36</v>
      </c>
      <c r="AK35" s="146">
        <f>feedin_new_car!AK35</f>
        <v>0.24000000000000005</v>
      </c>
      <c r="AL35" s="146">
        <f>feedin_new_car!AL35</f>
        <v>0.35</v>
      </c>
      <c r="AM35" s="146">
        <f>feedin_new_car!AM35</f>
        <v>0.05</v>
      </c>
      <c r="AN35" s="146">
        <f>feedin_new_car!AN35</f>
        <v>0</v>
      </c>
      <c r="AO35" s="145">
        <f>feedin_new_car!AO35</f>
        <v>0.15</v>
      </c>
      <c r="AP35" s="146">
        <f>feedin_new_car!AP35</f>
        <v>0.34</v>
      </c>
      <c r="AQ35" s="146">
        <f>feedin_new_car!AQ35</f>
        <v>0.45999999999999996</v>
      </c>
      <c r="AR35" s="146">
        <f>feedin_new_car!AR35</f>
        <v>0.05</v>
      </c>
      <c r="AS35" s="146">
        <f>feedin_new_car!AS35</f>
        <v>0</v>
      </c>
      <c r="AT35" s="145">
        <f>feedin_new_car!AT35</f>
        <v>0.2</v>
      </c>
      <c r="AU35" s="146">
        <f>feedin_new_car!AU35</f>
        <v>0.3</v>
      </c>
      <c r="AV35" s="146">
        <f>feedin_new_car!AV35</f>
        <v>0.4</v>
      </c>
      <c r="AW35" s="146">
        <f>feedin_new_car!AW35</f>
        <v>0.1</v>
      </c>
      <c r="AX35" s="146">
        <f>feedin_new_car!AX35</f>
        <v>0</v>
      </c>
      <c r="AY35" s="145">
        <f>feedin_new_car!AY35</f>
        <v>0</v>
      </c>
      <c r="AZ35" s="146">
        <f>feedin_new_car!AZ35</f>
        <v>0</v>
      </c>
      <c r="BA35" s="146">
        <f>feedin_new_car!BA35</f>
        <v>0</v>
      </c>
      <c r="BB35" s="146">
        <f>feedin_new_car!BB35</f>
        <v>0.5</v>
      </c>
      <c r="BC35" s="146">
        <f>feedin_new_car!BC35</f>
        <v>0.5</v>
      </c>
      <c r="BD35" s="36">
        <f t="shared" si="2"/>
        <v>0.99999999999999989</v>
      </c>
      <c r="BE35" s="36">
        <f t="shared" si="3"/>
        <v>9.0000000000000018</v>
      </c>
      <c r="BF35" s="40"/>
      <c r="BG35" s="60">
        <f t="shared" si="4"/>
        <v>0.18816027378</v>
      </c>
      <c r="BH35" s="60">
        <f t="shared" si="0"/>
        <v>0.26217980233092308</v>
      </c>
      <c r="BI35" s="60">
        <f t="shared" si="0"/>
        <v>0.36433845697538458</v>
      </c>
      <c r="BJ35" s="60">
        <f t="shared" si="0"/>
        <v>0.14825173804738462</v>
      </c>
      <c r="BK35" s="60">
        <f t="shared" si="0"/>
        <v>3.7069728866307682E-2</v>
      </c>
      <c r="BL35" s="57">
        <f t="shared" si="1"/>
        <v>0.99999999999999989</v>
      </c>
    </row>
    <row r="36" spans="1:64" x14ac:dyDescent="0.2">
      <c r="A36" s="51">
        <v>2030</v>
      </c>
      <c r="B36" s="101">
        <v>0.1</v>
      </c>
      <c r="C36" s="65">
        <v>0.05</v>
      </c>
      <c r="D36" s="65">
        <v>0.05</v>
      </c>
      <c r="E36" s="65">
        <v>0</v>
      </c>
      <c r="F36" s="65">
        <v>0</v>
      </c>
      <c r="G36" s="65">
        <v>0.2</v>
      </c>
      <c r="H36" s="65">
        <v>0</v>
      </c>
      <c r="I36" s="65">
        <v>0.6</v>
      </c>
      <c r="J36" s="65">
        <f t="shared" si="9"/>
        <v>0</v>
      </c>
      <c r="K36" s="72">
        <f>feedin_new_car!K36</f>
        <v>0.05</v>
      </c>
      <c r="L36" s="83">
        <f>feedin_new_car!L36</f>
        <v>0.2</v>
      </c>
      <c r="M36" s="83">
        <f>feedin_new_car!M36</f>
        <v>0.2</v>
      </c>
      <c r="N36" s="83">
        <f>feedin_new_car!N36</f>
        <v>0.3</v>
      </c>
      <c r="O36" s="83">
        <f>feedin_new_car!O36</f>
        <v>0.25</v>
      </c>
      <c r="P36" s="72">
        <f>feedin_new_car!P36</f>
        <v>0</v>
      </c>
      <c r="Q36" s="83">
        <f>feedin_new_car!Q36</f>
        <v>0.1</v>
      </c>
      <c r="R36" s="83">
        <f>feedin_new_car!R36</f>
        <v>0.45</v>
      </c>
      <c r="S36" s="83">
        <f>feedin_new_car!S36</f>
        <v>0.4</v>
      </c>
      <c r="T36" s="83">
        <f>feedin_new_car!T36</f>
        <v>0.05</v>
      </c>
      <c r="U36" s="72">
        <f>feedin_new_car!U36</f>
        <v>0.03</v>
      </c>
      <c r="V36" s="83">
        <f>feedin_new_car!V36</f>
        <v>0.3</v>
      </c>
      <c r="W36" s="83">
        <f>feedin_new_car!W36</f>
        <v>0.35</v>
      </c>
      <c r="X36" s="83">
        <f>feedin_new_car!X36</f>
        <v>0.3</v>
      </c>
      <c r="Y36" s="83">
        <f>feedin_new_car!Y36</f>
        <v>2.0000000000000018E-2</v>
      </c>
      <c r="Z36" s="72">
        <f>feedin_new_car!Z36</f>
        <v>0</v>
      </c>
      <c r="AA36" s="83">
        <f>feedin_new_car!AA36</f>
        <v>0.1</v>
      </c>
      <c r="AB36" s="83">
        <f>feedin_new_car!AB36</f>
        <v>0.45</v>
      </c>
      <c r="AC36" s="83">
        <f>feedin_new_car!AC36</f>
        <v>0.4</v>
      </c>
      <c r="AD36" s="83">
        <f>feedin_new_car!AD36</f>
        <v>0.05</v>
      </c>
      <c r="AE36" s="72">
        <f>feedin_new_car!AE36</f>
        <v>0</v>
      </c>
      <c r="AF36" s="83">
        <f>feedin_new_car!AF36</f>
        <v>0</v>
      </c>
      <c r="AG36" s="83">
        <f>feedin_new_car!AG36</f>
        <v>0</v>
      </c>
      <c r="AH36" s="83">
        <f>feedin_new_car!AH36</f>
        <v>0</v>
      </c>
      <c r="AI36" s="83">
        <f>feedin_new_car!AI36</f>
        <v>1</v>
      </c>
      <c r="AJ36" s="72">
        <f>feedin_new_car!AJ36</f>
        <v>0.35</v>
      </c>
      <c r="AK36" s="83">
        <f>feedin_new_car!AK36</f>
        <v>0.25</v>
      </c>
      <c r="AL36" s="83">
        <f>feedin_new_car!AL36</f>
        <v>0.35</v>
      </c>
      <c r="AM36" s="83">
        <f>feedin_new_car!AM36</f>
        <v>0.05</v>
      </c>
      <c r="AN36" s="83">
        <f>feedin_new_car!AN36</f>
        <v>0</v>
      </c>
      <c r="AO36" s="72">
        <f>feedin_new_car!AO36</f>
        <v>0.15</v>
      </c>
      <c r="AP36" s="83">
        <f>feedin_new_car!AP36</f>
        <v>0.35</v>
      </c>
      <c r="AQ36" s="83">
        <f>feedin_new_car!AQ36</f>
        <v>0.45</v>
      </c>
      <c r="AR36" s="83">
        <f>feedin_new_car!AR36</f>
        <v>0.05</v>
      </c>
      <c r="AS36" s="83">
        <f>feedin_new_car!AS36</f>
        <v>0</v>
      </c>
      <c r="AT36" s="72">
        <f>feedin_new_car!AT36</f>
        <v>0.2</v>
      </c>
      <c r="AU36" s="83">
        <f>feedin_new_car!AU36</f>
        <v>0.3</v>
      </c>
      <c r="AV36" s="83">
        <f>feedin_new_car!AV36</f>
        <v>0.4</v>
      </c>
      <c r="AW36" s="83">
        <f>feedin_new_car!AW36</f>
        <v>0.1</v>
      </c>
      <c r="AX36" s="83">
        <f>feedin_new_car!AX36</f>
        <v>0</v>
      </c>
      <c r="AY36" s="72">
        <f>feedin_new_car!AY36</f>
        <v>0</v>
      </c>
      <c r="AZ36" s="83">
        <f>feedin_new_car!AZ36</f>
        <v>0</v>
      </c>
      <c r="BA36" s="83">
        <f>feedin_new_car!BA36</f>
        <v>0</v>
      </c>
      <c r="BB36" s="83">
        <f>feedin_new_car!BB36</f>
        <v>0.5</v>
      </c>
      <c r="BC36" s="83">
        <f>feedin_new_car!BC36</f>
        <v>0.5</v>
      </c>
      <c r="BD36" s="52">
        <f t="shared" si="2"/>
        <v>1</v>
      </c>
      <c r="BE36" s="52">
        <f t="shared" si="3"/>
        <v>9</v>
      </c>
      <c r="BF36" s="53"/>
      <c r="BG36" s="61">
        <f t="shared" si="4"/>
        <v>0.19650000000000001</v>
      </c>
      <c r="BH36" s="61">
        <f t="shared" si="0"/>
        <v>0.27</v>
      </c>
      <c r="BI36" s="61">
        <f t="shared" si="0"/>
        <v>0.37</v>
      </c>
      <c r="BJ36" s="61">
        <f t="shared" si="0"/>
        <v>0.13500000000000001</v>
      </c>
      <c r="BK36" s="61">
        <f t="shared" si="0"/>
        <v>2.8500000000000004E-2</v>
      </c>
      <c r="BL36" s="62">
        <f t="shared" si="1"/>
        <v>1</v>
      </c>
    </row>
    <row r="37" spans="1:64" x14ac:dyDescent="0.2">
      <c r="A37" s="12">
        <v>2031</v>
      </c>
      <c r="B37" s="100">
        <f>B36+(B$41-B$36)*0.2</f>
        <v>0.09</v>
      </c>
      <c r="C37" s="66">
        <f t="shared" ref="C37:I40" si="11">C36+(C$41-C$36)*0.2</f>
        <v>4.4999999999999998E-2</v>
      </c>
      <c r="D37" s="66">
        <f t="shared" si="11"/>
        <v>4.4999999999999998E-2</v>
      </c>
      <c r="E37" s="66">
        <f t="shared" si="11"/>
        <v>0</v>
      </c>
      <c r="F37" s="66">
        <f t="shared" si="11"/>
        <v>0</v>
      </c>
      <c r="G37" s="66">
        <f t="shared" si="11"/>
        <v>0.2</v>
      </c>
      <c r="H37" s="66">
        <f t="shared" si="11"/>
        <v>0</v>
      </c>
      <c r="I37" s="66">
        <f t="shared" si="11"/>
        <v>0.62</v>
      </c>
      <c r="J37" s="66">
        <f t="shared" si="9"/>
        <v>0</v>
      </c>
      <c r="K37" s="145">
        <f>feedin_new_car!K37</f>
        <v>0.05</v>
      </c>
      <c r="L37" s="146">
        <f>feedin_new_car!L37</f>
        <v>0.19</v>
      </c>
      <c r="M37" s="146">
        <f>feedin_new_car!M37</f>
        <v>0.19</v>
      </c>
      <c r="N37" s="146">
        <f>feedin_new_car!N37</f>
        <v>0.31</v>
      </c>
      <c r="O37" s="146">
        <f>feedin_new_car!O37</f>
        <v>0.26</v>
      </c>
      <c r="P37" s="145">
        <f>feedin_new_car!P37</f>
        <v>0</v>
      </c>
      <c r="Q37" s="146">
        <f>feedin_new_car!Q37</f>
        <v>0.1</v>
      </c>
      <c r="R37" s="146">
        <f>feedin_new_car!R37</f>
        <v>0.45</v>
      </c>
      <c r="S37" s="146">
        <f>feedin_new_car!S37</f>
        <v>0.4</v>
      </c>
      <c r="T37" s="146">
        <f>feedin_new_car!T37</f>
        <v>0.05</v>
      </c>
      <c r="U37" s="145">
        <f>feedin_new_car!U37</f>
        <v>0.03</v>
      </c>
      <c r="V37" s="146">
        <f>feedin_new_car!V37</f>
        <v>0.3</v>
      </c>
      <c r="W37" s="146">
        <f>feedin_new_car!W37</f>
        <v>0.35</v>
      </c>
      <c r="X37" s="146">
        <f>feedin_new_car!X37</f>
        <v>0.3</v>
      </c>
      <c r="Y37" s="146">
        <f>feedin_new_car!Y37</f>
        <v>2.0000000000000018E-2</v>
      </c>
      <c r="Z37" s="145">
        <f>feedin_new_car!Z37</f>
        <v>0</v>
      </c>
      <c r="AA37" s="146">
        <f>feedin_new_car!AA37</f>
        <v>0.1</v>
      </c>
      <c r="AB37" s="146">
        <f>feedin_new_car!AB37</f>
        <v>0.45</v>
      </c>
      <c r="AC37" s="146">
        <f>feedin_new_car!AC37</f>
        <v>0.4</v>
      </c>
      <c r="AD37" s="146">
        <f>feedin_new_car!AD37</f>
        <v>0.05</v>
      </c>
      <c r="AE37" s="145">
        <f>feedin_new_car!AE37</f>
        <v>0</v>
      </c>
      <c r="AF37" s="146">
        <f>feedin_new_car!AF37</f>
        <v>0</v>
      </c>
      <c r="AG37" s="146">
        <f>feedin_new_car!AG37</f>
        <v>0</v>
      </c>
      <c r="AH37" s="146">
        <f>feedin_new_car!AH37</f>
        <v>0</v>
      </c>
      <c r="AI37" s="146">
        <f>feedin_new_car!AI37</f>
        <v>1</v>
      </c>
      <c r="AJ37" s="145">
        <f>feedin_new_car!AJ37</f>
        <v>0.33999999999999997</v>
      </c>
      <c r="AK37" s="146">
        <f>feedin_new_car!AK37</f>
        <v>0.26</v>
      </c>
      <c r="AL37" s="146">
        <f>feedin_new_car!AL37</f>
        <v>0.35</v>
      </c>
      <c r="AM37" s="146">
        <f>feedin_new_car!AM37</f>
        <v>0.05</v>
      </c>
      <c r="AN37" s="146">
        <f>feedin_new_car!AN37</f>
        <v>0</v>
      </c>
      <c r="AO37" s="145">
        <f>feedin_new_car!AO37</f>
        <v>0.15</v>
      </c>
      <c r="AP37" s="146">
        <f>feedin_new_car!AP37</f>
        <v>0.35</v>
      </c>
      <c r="AQ37" s="146">
        <f>feedin_new_car!AQ37</f>
        <v>0.45</v>
      </c>
      <c r="AR37" s="146">
        <f>feedin_new_car!AR37</f>
        <v>0.05</v>
      </c>
      <c r="AS37" s="146">
        <f>feedin_new_car!AS37</f>
        <v>0</v>
      </c>
      <c r="AT37" s="145">
        <f>feedin_new_car!AT37</f>
        <v>0.2</v>
      </c>
      <c r="AU37" s="146">
        <f>feedin_new_car!AU37</f>
        <v>0.3</v>
      </c>
      <c r="AV37" s="146">
        <f>feedin_new_car!AV37</f>
        <v>0.4</v>
      </c>
      <c r="AW37" s="146">
        <f>feedin_new_car!AW37</f>
        <v>0.1</v>
      </c>
      <c r="AX37" s="146">
        <f>feedin_new_car!AX37</f>
        <v>0</v>
      </c>
      <c r="AY37" s="145">
        <f>feedin_new_car!AY37</f>
        <v>0</v>
      </c>
      <c r="AZ37" s="146">
        <f>feedin_new_car!AZ37</f>
        <v>0</v>
      </c>
      <c r="BA37" s="146">
        <f>feedin_new_car!BA37</f>
        <v>0</v>
      </c>
      <c r="BB37" s="146">
        <f>feedin_new_car!BB37</f>
        <v>0.5</v>
      </c>
      <c r="BC37" s="146">
        <f>feedin_new_car!BC37</f>
        <v>0.5</v>
      </c>
      <c r="BD37" s="36">
        <f t="shared" si="2"/>
        <v>1</v>
      </c>
      <c r="BE37" s="36">
        <f t="shared" si="3"/>
        <v>9</v>
      </c>
      <c r="BF37" s="40"/>
      <c r="BG37" s="60">
        <f t="shared" si="4"/>
        <v>0.19784999999999997</v>
      </c>
      <c r="BH37" s="60">
        <f t="shared" si="0"/>
        <v>0.27310000000000001</v>
      </c>
      <c r="BI37" s="60">
        <f t="shared" si="0"/>
        <v>0.37109999999999999</v>
      </c>
      <c r="BJ37" s="60">
        <f t="shared" si="0"/>
        <v>0.13139999999999999</v>
      </c>
      <c r="BK37" s="60">
        <f t="shared" si="0"/>
        <v>2.6550000000000001E-2</v>
      </c>
      <c r="BL37" s="57">
        <f t="shared" si="1"/>
        <v>0.99999999999999989</v>
      </c>
    </row>
    <row r="38" spans="1:64" x14ac:dyDescent="0.2">
      <c r="A38" s="12">
        <v>2032</v>
      </c>
      <c r="B38" s="100">
        <f t="shared" ref="B38:B40" si="12">B37+(B$41-B$36)*0.2</f>
        <v>7.9999999999999988E-2</v>
      </c>
      <c r="C38" s="66">
        <f t="shared" si="11"/>
        <v>3.9999999999999994E-2</v>
      </c>
      <c r="D38" s="66">
        <f t="shared" si="11"/>
        <v>3.9999999999999994E-2</v>
      </c>
      <c r="E38" s="66">
        <f t="shared" si="11"/>
        <v>0</v>
      </c>
      <c r="F38" s="66">
        <f t="shared" si="11"/>
        <v>0</v>
      </c>
      <c r="G38" s="66">
        <f t="shared" si="11"/>
        <v>0.2</v>
      </c>
      <c r="H38" s="66">
        <f t="shared" si="11"/>
        <v>0</v>
      </c>
      <c r="I38" s="66">
        <f t="shared" si="11"/>
        <v>0.64</v>
      </c>
      <c r="J38" s="66">
        <f t="shared" si="9"/>
        <v>0</v>
      </c>
      <c r="K38" s="145">
        <f>feedin_new_car!K38</f>
        <v>0.05</v>
      </c>
      <c r="L38" s="146">
        <f>feedin_new_car!L38</f>
        <v>0.18</v>
      </c>
      <c r="M38" s="146">
        <f>feedin_new_car!M38</f>
        <v>0.18</v>
      </c>
      <c r="N38" s="146">
        <f>feedin_new_car!N38</f>
        <v>0.32</v>
      </c>
      <c r="O38" s="146">
        <f>feedin_new_car!O38</f>
        <v>0.27</v>
      </c>
      <c r="P38" s="145">
        <f>feedin_new_car!P38</f>
        <v>0</v>
      </c>
      <c r="Q38" s="146">
        <f>feedin_new_car!Q38</f>
        <v>0.1</v>
      </c>
      <c r="R38" s="146">
        <f>feedin_new_car!R38</f>
        <v>0.45</v>
      </c>
      <c r="S38" s="146">
        <f>feedin_new_car!S38</f>
        <v>0.4</v>
      </c>
      <c r="T38" s="146">
        <f>feedin_new_car!T38</f>
        <v>0.05</v>
      </c>
      <c r="U38" s="145">
        <f>feedin_new_car!U38</f>
        <v>0.03</v>
      </c>
      <c r="V38" s="146">
        <f>feedin_new_car!V38</f>
        <v>0.3</v>
      </c>
      <c r="W38" s="146">
        <f>feedin_new_car!W38</f>
        <v>0.35</v>
      </c>
      <c r="X38" s="146">
        <f>feedin_new_car!X38</f>
        <v>0.3</v>
      </c>
      <c r="Y38" s="146">
        <f>feedin_new_car!Y38</f>
        <v>2.0000000000000018E-2</v>
      </c>
      <c r="Z38" s="145">
        <f>feedin_new_car!Z38</f>
        <v>0</v>
      </c>
      <c r="AA38" s="146">
        <f>feedin_new_car!AA38</f>
        <v>0.1</v>
      </c>
      <c r="AB38" s="146">
        <f>feedin_new_car!AB38</f>
        <v>0.45</v>
      </c>
      <c r="AC38" s="146">
        <f>feedin_new_car!AC38</f>
        <v>0.4</v>
      </c>
      <c r="AD38" s="146">
        <f>feedin_new_car!AD38</f>
        <v>0.05</v>
      </c>
      <c r="AE38" s="145">
        <f>feedin_new_car!AE38</f>
        <v>0</v>
      </c>
      <c r="AF38" s="146">
        <f>feedin_new_car!AF38</f>
        <v>0</v>
      </c>
      <c r="AG38" s="146">
        <f>feedin_new_car!AG38</f>
        <v>0</v>
      </c>
      <c r="AH38" s="146">
        <f>feedin_new_car!AH38</f>
        <v>0</v>
      </c>
      <c r="AI38" s="146">
        <f>feedin_new_car!AI38</f>
        <v>1</v>
      </c>
      <c r="AJ38" s="145">
        <f>feedin_new_car!AJ38</f>
        <v>0.32999999999999996</v>
      </c>
      <c r="AK38" s="146">
        <f>feedin_new_car!AK38</f>
        <v>0.27</v>
      </c>
      <c r="AL38" s="146">
        <f>feedin_new_car!AL38</f>
        <v>0.35</v>
      </c>
      <c r="AM38" s="146">
        <f>feedin_new_car!AM38</f>
        <v>0.05</v>
      </c>
      <c r="AN38" s="146">
        <f>feedin_new_car!AN38</f>
        <v>0</v>
      </c>
      <c r="AO38" s="145">
        <f>feedin_new_car!AO38</f>
        <v>0.15</v>
      </c>
      <c r="AP38" s="146">
        <f>feedin_new_car!AP38</f>
        <v>0.35</v>
      </c>
      <c r="AQ38" s="146">
        <f>feedin_new_car!AQ38</f>
        <v>0.45</v>
      </c>
      <c r="AR38" s="146">
        <f>feedin_new_car!AR38</f>
        <v>0.05</v>
      </c>
      <c r="AS38" s="146">
        <f>feedin_new_car!AS38</f>
        <v>0</v>
      </c>
      <c r="AT38" s="145">
        <f>feedin_new_car!AT38</f>
        <v>0.2</v>
      </c>
      <c r="AU38" s="146">
        <f>feedin_new_car!AU38</f>
        <v>0.3</v>
      </c>
      <c r="AV38" s="146">
        <f>feedin_new_car!AV38</f>
        <v>0.4</v>
      </c>
      <c r="AW38" s="146">
        <f>feedin_new_car!AW38</f>
        <v>0.1</v>
      </c>
      <c r="AX38" s="146">
        <f>feedin_new_car!AX38</f>
        <v>0</v>
      </c>
      <c r="AY38" s="145">
        <f>feedin_new_car!AY38</f>
        <v>0</v>
      </c>
      <c r="AZ38" s="146">
        <f>feedin_new_car!AZ38</f>
        <v>0</v>
      </c>
      <c r="BA38" s="146">
        <f>feedin_new_car!BA38</f>
        <v>0</v>
      </c>
      <c r="BB38" s="146">
        <f>feedin_new_car!BB38</f>
        <v>0.5</v>
      </c>
      <c r="BC38" s="146">
        <f>feedin_new_car!BC38</f>
        <v>0.5</v>
      </c>
      <c r="BD38" s="36">
        <f t="shared" si="2"/>
        <v>1</v>
      </c>
      <c r="BE38" s="36">
        <f t="shared" si="3"/>
        <v>9</v>
      </c>
      <c r="BF38" s="40"/>
      <c r="BG38" s="60">
        <f t="shared" si="4"/>
        <v>0.19919999999999999</v>
      </c>
      <c r="BH38" s="60">
        <f t="shared" si="0"/>
        <v>0.27639999999999998</v>
      </c>
      <c r="BI38" s="60">
        <f t="shared" si="0"/>
        <v>0.37240000000000001</v>
      </c>
      <c r="BJ38" s="60">
        <f t="shared" si="0"/>
        <v>0.12759999999999999</v>
      </c>
      <c r="BK38" s="60">
        <f t="shared" si="0"/>
        <v>2.4399999999999998E-2</v>
      </c>
      <c r="BL38" s="57">
        <f t="shared" si="1"/>
        <v>1</v>
      </c>
    </row>
    <row r="39" spans="1:64" x14ac:dyDescent="0.2">
      <c r="A39" s="12">
        <v>2033</v>
      </c>
      <c r="B39" s="100">
        <f t="shared" si="12"/>
        <v>6.9999999999999979E-2</v>
      </c>
      <c r="C39" s="66">
        <f t="shared" si="11"/>
        <v>3.4999999999999989E-2</v>
      </c>
      <c r="D39" s="66">
        <f t="shared" si="11"/>
        <v>3.4999999999999989E-2</v>
      </c>
      <c r="E39" s="66">
        <f t="shared" si="11"/>
        <v>0</v>
      </c>
      <c r="F39" s="66">
        <f t="shared" si="11"/>
        <v>0</v>
      </c>
      <c r="G39" s="66">
        <f t="shared" si="11"/>
        <v>0.2</v>
      </c>
      <c r="H39" s="66">
        <f t="shared" si="11"/>
        <v>0</v>
      </c>
      <c r="I39" s="66">
        <f t="shared" si="11"/>
        <v>0.66</v>
      </c>
      <c r="J39" s="66">
        <f t="shared" si="9"/>
        <v>0</v>
      </c>
      <c r="K39" s="145">
        <f>feedin_new_car!K39</f>
        <v>0.05</v>
      </c>
      <c r="L39" s="146">
        <f>feedin_new_car!L39</f>
        <v>0.16999999999999998</v>
      </c>
      <c r="M39" s="146">
        <f>feedin_new_car!M39</f>
        <v>0.16999999999999998</v>
      </c>
      <c r="N39" s="146">
        <f>feedin_new_car!N39</f>
        <v>0.33</v>
      </c>
      <c r="O39" s="146">
        <f>feedin_new_car!O39</f>
        <v>0.28000000000000003</v>
      </c>
      <c r="P39" s="145">
        <f>feedin_new_car!P39</f>
        <v>0</v>
      </c>
      <c r="Q39" s="146">
        <f>feedin_new_car!Q39</f>
        <v>0.1</v>
      </c>
      <c r="R39" s="146">
        <f>feedin_new_car!R39</f>
        <v>0.45</v>
      </c>
      <c r="S39" s="146">
        <f>feedin_new_car!S39</f>
        <v>0.4</v>
      </c>
      <c r="T39" s="146">
        <f>feedin_new_car!T39</f>
        <v>0.05</v>
      </c>
      <c r="U39" s="145">
        <f>feedin_new_car!U39</f>
        <v>0.03</v>
      </c>
      <c r="V39" s="146">
        <f>feedin_new_car!V39</f>
        <v>0.3</v>
      </c>
      <c r="W39" s="146">
        <f>feedin_new_car!W39</f>
        <v>0.35</v>
      </c>
      <c r="X39" s="146">
        <f>feedin_new_car!X39</f>
        <v>0.3</v>
      </c>
      <c r="Y39" s="146">
        <f>feedin_new_car!Y39</f>
        <v>2.0000000000000018E-2</v>
      </c>
      <c r="Z39" s="145">
        <f>feedin_new_car!Z39</f>
        <v>0</v>
      </c>
      <c r="AA39" s="146">
        <f>feedin_new_car!AA39</f>
        <v>0.1</v>
      </c>
      <c r="AB39" s="146">
        <f>feedin_new_car!AB39</f>
        <v>0.45</v>
      </c>
      <c r="AC39" s="146">
        <f>feedin_new_car!AC39</f>
        <v>0.4</v>
      </c>
      <c r="AD39" s="146">
        <f>feedin_new_car!AD39</f>
        <v>0.05</v>
      </c>
      <c r="AE39" s="145">
        <f>feedin_new_car!AE39</f>
        <v>0</v>
      </c>
      <c r="AF39" s="146">
        <f>feedin_new_car!AF39</f>
        <v>0</v>
      </c>
      <c r="AG39" s="146">
        <f>feedin_new_car!AG39</f>
        <v>0</v>
      </c>
      <c r="AH39" s="146">
        <f>feedin_new_car!AH39</f>
        <v>0</v>
      </c>
      <c r="AI39" s="146">
        <f>feedin_new_car!AI39</f>
        <v>1</v>
      </c>
      <c r="AJ39" s="145">
        <f>feedin_new_car!AJ39</f>
        <v>0.31999999999999995</v>
      </c>
      <c r="AK39" s="146">
        <f>feedin_new_car!AK39</f>
        <v>0.28000000000000003</v>
      </c>
      <c r="AL39" s="146">
        <f>feedin_new_car!AL39</f>
        <v>0.35</v>
      </c>
      <c r="AM39" s="146">
        <f>feedin_new_car!AM39</f>
        <v>0.05</v>
      </c>
      <c r="AN39" s="146">
        <f>feedin_new_car!AN39</f>
        <v>0</v>
      </c>
      <c r="AO39" s="145">
        <f>feedin_new_car!AO39</f>
        <v>0.15</v>
      </c>
      <c r="AP39" s="146">
        <f>feedin_new_car!AP39</f>
        <v>0.35</v>
      </c>
      <c r="AQ39" s="146">
        <f>feedin_new_car!AQ39</f>
        <v>0.45</v>
      </c>
      <c r="AR39" s="146">
        <f>feedin_new_car!AR39</f>
        <v>0.05</v>
      </c>
      <c r="AS39" s="146">
        <f>feedin_new_car!AS39</f>
        <v>0</v>
      </c>
      <c r="AT39" s="145">
        <f>feedin_new_car!AT39</f>
        <v>0.2</v>
      </c>
      <c r="AU39" s="146">
        <f>feedin_new_car!AU39</f>
        <v>0.3</v>
      </c>
      <c r="AV39" s="146">
        <f>feedin_new_car!AV39</f>
        <v>0.4</v>
      </c>
      <c r="AW39" s="146">
        <f>feedin_new_car!AW39</f>
        <v>0.1</v>
      </c>
      <c r="AX39" s="146">
        <f>feedin_new_car!AX39</f>
        <v>0</v>
      </c>
      <c r="AY39" s="145">
        <f>feedin_new_car!AY39</f>
        <v>0</v>
      </c>
      <c r="AZ39" s="146">
        <f>feedin_new_car!AZ39</f>
        <v>0</v>
      </c>
      <c r="BA39" s="146">
        <f>feedin_new_car!BA39</f>
        <v>0</v>
      </c>
      <c r="BB39" s="146">
        <f>feedin_new_car!BB39</f>
        <v>0.5</v>
      </c>
      <c r="BC39" s="146">
        <f>feedin_new_car!BC39</f>
        <v>0.5</v>
      </c>
      <c r="BD39" s="36">
        <f t="shared" si="2"/>
        <v>1</v>
      </c>
      <c r="BE39" s="36">
        <f t="shared" si="3"/>
        <v>9</v>
      </c>
      <c r="BF39" s="40"/>
      <c r="BG39" s="60">
        <f t="shared" si="4"/>
        <v>0.20055000000000001</v>
      </c>
      <c r="BH39" s="60">
        <f t="shared" si="0"/>
        <v>0.27990000000000004</v>
      </c>
      <c r="BI39" s="60">
        <f t="shared" si="0"/>
        <v>0.37390000000000001</v>
      </c>
      <c r="BJ39" s="60">
        <f t="shared" si="0"/>
        <v>0.12359999999999999</v>
      </c>
      <c r="BK39" s="60">
        <f t="shared" si="0"/>
        <v>2.2049999999999993E-2</v>
      </c>
      <c r="BL39" s="57">
        <f t="shared" si="1"/>
        <v>1</v>
      </c>
    </row>
    <row r="40" spans="1:64" x14ac:dyDescent="0.2">
      <c r="A40" s="12">
        <v>2034</v>
      </c>
      <c r="B40" s="100">
        <f t="shared" si="12"/>
        <v>5.9999999999999977E-2</v>
      </c>
      <c r="C40" s="66">
        <f t="shared" si="11"/>
        <v>2.9999999999999988E-2</v>
      </c>
      <c r="D40" s="66">
        <f t="shared" si="11"/>
        <v>2.9999999999999988E-2</v>
      </c>
      <c r="E40" s="66">
        <f t="shared" si="11"/>
        <v>0</v>
      </c>
      <c r="F40" s="66">
        <f t="shared" si="11"/>
        <v>0</v>
      </c>
      <c r="G40" s="66">
        <f t="shared" si="11"/>
        <v>0.2</v>
      </c>
      <c r="H40" s="66">
        <f t="shared" si="11"/>
        <v>0</v>
      </c>
      <c r="I40" s="66">
        <f t="shared" si="11"/>
        <v>0.68</v>
      </c>
      <c r="J40" s="66">
        <f t="shared" si="9"/>
        <v>0</v>
      </c>
      <c r="K40" s="145">
        <f>feedin_new_car!K40</f>
        <v>0.05</v>
      </c>
      <c r="L40" s="146">
        <f>feedin_new_car!L40</f>
        <v>0.15999999999999998</v>
      </c>
      <c r="M40" s="146">
        <f>feedin_new_car!M40</f>
        <v>0.15999999999999998</v>
      </c>
      <c r="N40" s="146">
        <f>feedin_new_car!N40</f>
        <v>0.34</v>
      </c>
      <c r="O40" s="146">
        <f>feedin_new_car!O40</f>
        <v>0.29000000000000004</v>
      </c>
      <c r="P40" s="145">
        <f>feedin_new_car!P40</f>
        <v>0</v>
      </c>
      <c r="Q40" s="146">
        <f>feedin_new_car!Q40</f>
        <v>0.1</v>
      </c>
      <c r="R40" s="146">
        <f>feedin_new_car!R40</f>
        <v>0.45</v>
      </c>
      <c r="S40" s="146">
        <f>feedin_new_car!S40</f>
        <v>0.4</v>
      </c>
      <c r="T40" s="146">
        <f>feedin_new_car!T40</f>
        <v>0.05</v>
      </c>
      <c r="U40" s="145">
        <f>feedin_new_car!U40</f>
        <v>0.03</v>
      </c>
      <c r="V40" s="146">
        <f>feedin_new_car!V40</f>
        <v>0.3</v>
      </c>
      <c r="W40" s="146">
        <f>feedin_new_car!W40</f>
        <v>0.35</v>
      </c>
      <c r="X40" s="146">
        <f>feedin_new_car!X40</f>
        <v>0.3</v>
      </c>
      <c r="Y40" s="146">
        <f>feedin_new_car!Y40</f>
        <v>2.0000000000000018E-2</v>
      </c>
      <c r="Z40" s="145">
        <f>feedin_new_car!Z40</f>
        <v>0</v>
      </c>
      <c r="AA40" s="146">
        <f>feedin_new_car!AA40</f>
        <v>0.1</v>
      </c>
      <c r="AB40" s="146">
        <f>feedin_new_car!AB40</f>
        <v>0.45</v>
      </c>
      <c r="AC40" s="146">
        <f>feedin_new_car!AC40</f>
        <v>0.4</v>
      </c>
      <c r="AD40" s="146">
        <f>feedin_new_car!AD40</f>
        <v>0.05</v>
      </c>
      <c r="AE40" s="145">
        <f>feedin_new_car!AE40</f>
        <v>0</v>
      </c>
      <c r="AF40" s="146">
        <f>feedin_new_car!AF40</f>
        <v>0</v>
      </c>
      <c r="AG40" s="146">
        <f>feedin_new_car!AG40</f>
        <v>0</v>
      </c>
      <c r="AH40" s="146">
        <f>feedin_new_car!AH40</f>
        <v>0</v>
      </c>
      <c r="AI40" s="146">
        <f>feedin_new_car!AI40</f>
        <v>1</v>
      </c>
      <c r="AJ40" s="145">
        <f>feedin_new_car!AJ40</f>
        <v>0.30999999999999994</v>
      </c>
      <c r="AK40" s="146">
        <f>feedin_new_car!AK40</f>
        <v>0.29000000000000004</v>
      </c>
      <c r="AL40" s="146">
        <f>feedin_new_car!AL40</f>
        <v>0.35</v>
      </c>
      <c r="AM40" s="146">
        <f>feedin_new_car!AM40</f>
        <v>0.05</v>
      </c>
      <c r="AN40" s="146">
        <f>feedin_new_car!AN40</f>
        <v>0</v>
      </c>
      <c r="AO40" s="145">
        <f>feedin_new_car!AO40</f>
        <v>0.15</v>
      </c>
      <c r="AP40" s="146">
        <f>feedin_new_car!AP40</f>
        <v>0.35</v>
      </c>
      <c r="AQ40" s="146">
        <f>feedin_new_car!AQ40</f>
        <v>0.45</v>
      </c>
      <c r="AR40" s="146">
        <f>feedin_new_car!AR40</f>
        <v>0.05</v>
      </c>
      <c r="AS40" s="146">
        <f>feedin_new_car!AS40</f>
        <v>0</v>
      </c>
      <c r="AT40" s="145">
        <f>feedin_new_car!AT40</f>
        <v>0.2</v>
      </c>
      <c r="AU40" s="146">
        <f>feedin_new_car!AU40</f>
        <v>0.3</v>
      </c>
      <c r="AV40" s="146">
        <f>feedin_new_car!AV40</f>
        <v>0.4</v>
      </c>
      <c r="AW40" s="146">
        <f>feedin_new_car!AW40</f>
        <v>0.1</v>
      </c>
      <c r="AX40" s="146">
        <f>feedin_new_car!AX40</f>
        <v>0</v>
      </c>
      <c r="AY40" s="145">
        <f>feedin_new_car!AY40</f>
        <v>0</v>
      </c>
      <c r="AZ40" s="146">
        <f>feedin_new_car!AZ40</f>
        <v>0</v>
      </c>
      <c r="BA40" s="146">
        <f>feedin_new_car!BA40</f>
        <v>0</v>
      </c>
      <c r="BB40" s="146">
        <f>feedin_new_car!BB40</f>
        <v>0.5</v>
      </c>
      <c r="BC40" s="146">
        <f>feedin_new_car!BC40</f>
        <v>0.5</v>
      </c>
      <c r="BD40" s="36">
        <f t="shared" si="2"/>
        <v>1</v>
      </c>
      <c r="BE40" s="36">
        <f t="shared" si="3"/>
        <v>9</v>
      </c>
      <c r="BF40" s="40"/>
      <c r="BG40" s="60">
        <f t="shared" si="4"/>
        <v>0.2019</v>
      </c>
      <c r="BH40" s="60">
        <f t="shared" si="0"/>
        <v>0.28360000000000002</v>
      </c>
      <c r="BI40" s="60">
        <f t="shared" si="0"/>
        <v>0.37559999999999999</v>
      </c>
      <c r="BJ40" s="60">
        <f t="shared" si="0"/>
        <v>0.11939999999999999</v>
      </c>
      <c r="BK40" s="60">
        <f t="shared" si="0"/>
        <v>1.9499999999999993E-2</v>
      </c>
      <c r="BL40" s="57">
        <f t="shared" si="1"/>
        <v>0.99999999999999989</v>
      </c>
    </row>
    <row r="41" spans="1:64" x14ac:dyDescent="0.2">
      <c r="A41" s="51">
        <v>2035</v>
      </c>
      <c r="B41" s="101">
        <v>0.05</v>
      </c>
      <c r="C41" s="65">
        <v>2.5000000000000001E-2</v>
      </c>
      <c r="D41" s="65">
        <v>2.5000000000000001E-2</v>
      </c>
      <c r="E41" s="65">
        <v>0</v>
      </c>
      <c r="F41" s="65">
        <v>0</v>
      </c>
      <c r="G41" s="65">
        <v>0.2</v>
      </c>
      <c r="H41" s="65">
        <v>0</v>
      </c>
      <c r="I41" s="65">
        <v>0.7</v>
      </c>
      <c r="J41" s="65">
        <f t="shared" si="9"/>
        <v>0</v>
      </c>
      <c r="K41" s="72">
        <f>feedin_new_car!K41</f>
        <v>0.05</v>
      </c>
      <c r="L41" s="83">
        <f>feedin_new_car!L41</f>
        <v>0.15</v>
      </c>
      <c r="M41" s="83">
        <f>feedin_new_car!M41</f>
        <v>0.15</v>
      </c>
      <c r="N41" s="83">
        <f>feedin_new_car!N41</f>
        <v>0.35</v>
      </c>
      <c r="O41" s="83">
        <f>feedin_new_car!O41</f>
        <v>0.30000000000000004</v>
      </c>
      <c r="P41" s="72">
        <f>feedin_new_car!P41</f>
        <v>0</v>
      </c>
      <c r="Q41" s="83">
        <f>feedin_new_car!Q41</f>
        <v>0.1</v>
      </c>
      <c r="R41" s="83">
        <f>feedin_new_car!R41</f>
        <v>0.45</v>
      </c>
      <c r="S41" s="83">
        <f>feedin_new_car!S41</f>
        <v>0.4</v>
      </c>
      <c r="T41" s="83">
        <f>feedin_new_car!T41</f>
        <v>0.05</v>
      </c>
      <c r="U41" s="72">
        <f>feedin_new_car!U41</f>
        <v>0.03</v>
      </c>
      <c r="V41" s="83">
        <f>feedin_new_car!V41</f>
        <v>0.3</v>
      </c>
      <c r="W41" s="83">
        <f>feedin_new_car!W41</f>
        <v>0.35</v>
      </c>
      <c r="X41" s="83">
        <f>feedin_new_car!X41</f>
        <v>0.3</v>
      </c>
      <c r="Y41" s="83">
        <f>feedin_new_car!Y41</f>
        <v>2.0000000000000018E-2</v>
      </c>
      <c r="Z41" s="72">
        <f>feedin_new_car!Z41</f>
        <v>0</v>
      </c>
      <c r="AA41" s="83">
        <f>feedin_new_car!AA41</f>
        <v>0.1</v>
      </c>
      <c r="AB41" s="83">
        <f>feedin_new_car!AB41</f>
        <v>0.45</v>
      </c>
      <c r="AC41" s="83">
        <f>feedin_new_car!AC41</f>
        <v>0.4</v>
      </c>
      <c r="AD41" s="83">
        <f>feedin_new_car!AD41</f>
        <v>0.05</v>
      </c>
      <c r="AE41" s="72">
        <f>feedin_new_car!AE41</f>
        <v>0</v>
      </c>
      <c r="AF41" s="83">
        <f>feedin_new_car!AF41</f>
        <v>0</v>
      </c>
      <c r="AG41" s="83">
        <f>feedin_new_car!AG41</f>
        <v>0</v>
      </c>
      <c r="AH41" s="83">
        <f>feedin_new_car!AH41</f>
        <v>0</v>
      </c>
      <c r="AI41" s="83">
        <f>feedin_new_car!AI41</f>
        <v>1</v>
      </c>
      <c r="AJ41" s="72">
        <f>feedin_new_car!AJ41</f>
        <v>0.3</v>
      </c>
      <c r="AK41" s="83">
        <f>feedin_new_car!AK41</f>
        <v>0.3</v>
      </c>
      <c r="AL41" s="83">
        <f>feedin_new_car!AL41</f>
        <v>0.35</v>
      </c>
      <c r="AM41" s="83">
        <f>feedin_new_car!AM41</f>
        <v>0.05</v>
      </c>
      <c r="AN41" s="83">
        <f>feedin_new_car!AN41</f>
        <v>0</v>
      </c>
      <c r="AO41" s="72">
        <f>feedin_new_car!AO41</f>
        <v>0.15</v>
      </c>
      <c r="AP41" s="83">
        <f>feedin_new_car!AP41</f>
        <v>0.35</v>
      </c>
      <c r="AQ41" s="83">
        <f>feedin_new_car!AQ41</f>
        <v>0.45</v>
      </c>
      <c r="AR41" s="83">
        <f>feedin_new_car!AR41</f>
        <v>0.05</v>
      </c>
      <c r="AS41" s="83">
        <f>feedin_new_car!AS41</f>
        <v>0</v>
      </c>
      <c r="AT41" s="72">
        <f>feedin_new_car!AT41</f>
        <v>0.2</v>
      </c>
      <c r="AU41" s="83">
        <f>feedin_new_car!AU41</f>
        <v>0.3</v>
      </c>
      <c r="AV41" s="83">
        <f>feedin_new_car!AV41</f>
        <v>0.4</v>
      </c>
      <c r="AW41" s="83">
        <f>feedin_new_car!AW41</f>
        <v>0.1</v>
      </c>
      <c r="AX41" s="83">
        <f>feedin_new_car!AX41</f>
        <v>0</v>
      </c>
      <c r="AY41" s="72">
        <f>feedin_new_car!AY41</f>
        <v>0</v>
      </c>
      <c r="AZ41" s="83">
        <f>feedin_new_car!AZ41</f>
        <v>0</v>
      </c>
      <c r="BA41" s="83">
        <f>feedin_new_car!BA41</f>
        <v>0</v>
      </c>
      <c r="BB41" s="83">
        <f>feedin_new_car!BB41</f>
        <v>0.5</v>
      </c>
      <c r="BC41" s="83">
        <f>feedin_new_car!BC41</f>
        <v>0.5</v>
      </c>
      <c r="BD41" s="52">
        <f t="shared" si="2"/>
        <v>1</v>
      </c>
      <c r="BE41" s="52">
        <f t="shared" si="3"/>
        <v>9</v>
      </c>
      <c r="BF41" s="53"/>
      <c r="BG41" s="61">
        <f t="shared" si="4"/>
        <v>0.20324999999999999</v>
      </c>
      <c r="BH41" s="61">
        <f t="shared" si="0"/>
        <v>0.28749999999999998</v>
      </c>
      <c r="BI41" s="61">
        <f t="shared" si="0"/>
        <v>0.37749999999999995</v>
      </c>
      <c r="BJ41" s="61">
        <f t="shared" si="0"/>
        <v>0.11499999999999999</v>
      </c>
      <c r="BK41" s="61">
        <f t="shared" si="0"/>
        <v>1.6750000000000004E-2</v>
      </c>
      <c r="BL41" s="62">
        <f t="shared" si="1"/>
        <v>1</v>
      </c>
    </row>
    <row r="42" spans="1:64" x14ac:dyDescent="0.2">
      <c r="A42" s="12">
        <v>2036</v>
      </c>
      <c r="B42" s="100">
        <f>B41+(B$46-B$41)*0.2</f>
        <v>0.04</v>
      </c>
      <c r="C42" s="66">
        <f t="shared" ref="C42:I45" si="13">C41+(C$46-C$41)*0.2</f>
        <v>0.02</v>
      </c>
      <c r="D42" s="66">
        <f t="shared" si="13"/>
        <v>0.02</v>
      </c>
      <c r="E42" s="66">
        <f t="shared" si="13"/>
        <v>0</v>
      </c>
      <c r="F42" s="66">
        <f t="shared" si="13"/>
        <v>0</v>
      </c>
      <c r="G42" s="66">
        <f t="shared" si="13"/>
        <v>0.19</v>
      </c>
      <c r="H42" s="66">
        <f t="shared" si="13"/>
        <v>0</v>
      </c>
      <c r="I42" s="66">
        <f t="shared" si="13"/>
        <v>0.73</v>
      </c>
      <c r="J42" s="66">
        <f t="shared" si="9"/>
        <v>0</v>
      </c>
      <c r="K42" s="145">
        <f>feedin_new_car!K42</f>
        <v>0.05</v>
      </c>
      <c r="L42" s="146">
        <f>feedin_new_car!L42</f>
        <v>0.15</v>
      </c>
      <c r="M42" s="146">
        <f>feedin_new_car!M42</f>
        <v>0.15</v>
      </c>
      <c r="N42" s="146">
        <f>feedin_new_car!N42</f>
        <v>0.35</v>
      </c>
      <c r="O42" s="146">
        <f>feedin_new_car!O42</f>
        <v>0.30000000000000004</v>
      </c>
      <c r="P42" s="145">
        <f>feedin_new_car!P42</f>
        <v>0</v>
      </c>
      <c r="Q42" s="146">
        <f>feedin_new_car!Q42</f>
        <v>0.1</v>
      </c>
      <c r="R42" s="146">
        <f>feedin_new_car!R42</f>
        <v>0.45</v>
      </c>
      <c r="S42" s="146">
        <f>feedin_new_car!S42</f>
        <v>0.4</v>
      </c>
      <c r="T42" s="146">
        <f>feedin_new_car!T42</f>
        <v>0.05</v>
      </c>
      <c r="U42" s="145">
        <f>feedin_new_car!U42</f>
        <v>0.03</v>
      </c>
      <c r="V42" s="146">
        <f>feedin_new_car!V42</f>
        <v>0.3</v>
      </c>
      <c r="W42" s="146">
        <f>feedin_new_car!W42</f>
        <v>0.35</v>
      </c>
      <c r="X42" s="146">
        <f>feedin_new_car!X42</f>
        <v>0.3</v>
      </c>
      <c r="Y42" s="146">
        <f>feedin_new_car!Y42</f>
        <v>2.0000000000000018E-2</v>
      </c>
      <c r="Z42" s="145">
        <f>feedin_new_car!Z42</f>
        <v>0</v>
      </c>
      <c r="AA42" s="146">
        <f>feedin_new_car!AA42</f>
        <v>0.1</v>
      </c>
      <c r="AB42" s="146">
        <f>feedin_new_car!AB42</f>
        <v>0.45</v>
      </c>
      <c r="AC42" s="146">
        <f>feedin_new_car!AC42</f>
        <v>0.4</v>
      </c>
      <c r="AD42" s="146">
        <f>feedin_new_car!AD42</f>
        <v>0.05</v>
      </c>
      <c r="AE42" s="145">
        <f>feedin_new_car!AE42</f>
        <v>0</v>
      </c>
      <c r="AF42" s="146">
        <f>feedin_new_car!AF42</f>
        <v>0</v>
      </c>
      <c r="AG42" s="146">
        <f>feedin_new_car!AG42</f>
        <v>0</v>
      </c>
      <c r="AH42" s="146">
        <f>feedin_new_car!AH42</f>
        <v>0</v>
      </c>
      <c r="AI42" s="146">
        <f>feedin_new_car!AI42</f>
        <v>1</v>
      </c>
      <c r="AJ42" s="145">
        <f>feedin_new_car!AJ42</f>
        <v>0.26999999999999996</v>
      </c>
      <c r="AK42" s="146">
        <f>feedin_new_car!AK42</f>
        <v>0.32</v>
      </c>
      <c r="AL42" s="146">
        <f>feedin_new_car!AL42</f>
        <v>0.35</v>
      </c>
      <c r="AM42" s="146">
        <f>feedin_new_car!AM42</f>
        <v>6.0000000000000005E-2</v>
      </c>
      <c r="AN42" s="146">
        <f>feedin_new_car!AN42</f>
        <v>0</v>
      </c>
      <c r="AO42" s="145">
        <f>feedin_new_car!AO42</f>
        <v>0.15</v>
      </c>
      <c r="AP42" s="146">
        <f>feedin_new_car!AP42</f>
        <v>0.35</v>
      </c>
      <c r="AQ42" s="146">
        <f>feedin_new_car!AQ42</f>
        <v>0.45</v>
      </c>
      <c r="AR42" s="146">
        <f>feedin_new_car!AR42</f>
        <v>0.05</v>
      </c>
      <c r="AS42" s="146">
        <f>feedin_new_car!AS42</f>
        <v>0</v>
      </c>
      <c r="AT42" s="145">
        <f>feedin_new_car!AT42</f>
        <v>0.2</v>
      </c>
      <c r="AU42" s="146">
        <f>feedin_new_car!AU42</f>
        <v>0.3</v>
      </c>
      <c r="AV42" s="146">
        <f>feedin_new_car!AV42</f>
        <v>0.4</v>
      </c>
      <c r="AW42" s="146">
        <f>feedin_new_car!AW42</f>
        <v>0.1</v>
      </c>
      <c r="AX42" s="146">
        <f>feedin_new_car!AX42</f>
        <v>0</v>
      </c>
      <c r="AY42" s="145">
        <f>feedin_new_car!AY42</f>
        <v>0</v>
      </c>
      <c r="AZ42" s="146">
        <f>feedin_new_car!AZ42</f>
        <v>0</v>
      </c>
      <c r="BA42" s="146">
        <f>feedin_new_car!BA42</f>
        <v>0</v>
      </c>
      <c r="BB42" s="146">
        <f>feedin_new_car!BB42</f>
        <v>0.5</v>
      </c>
      <c r="BC42" s="146">
        <f>feedin_new_car!BC42</f>
        <v>0.5</v>
      </c>
      <c r="BD42" s="36">
        <f t="shared" si="2"/>
        <v>1</v>
      </c>
      <c r="BE42" s="36">
        <f t="shared" si="3"/>
        <v>9</v>
      </c>
      <c r="BF42" s="40"/>
      <c r="BG42" s="60">
        <f t="shared" si="4"/>
        <v>0.19989999999999997</v>
      </c>
      <c r="BH42" s="60">
        <f t="shared" si="0"/>
        <v>0.29380000000000001</v>
      </c>
      <c r="BI42" s="60">
        <f t="shared" si="0"/>
        <v>0.38049999999999995</v>
      </c>
      <c r="BJ42" s="60">
        <f t="shared" si="0"/>
        <v>0.1124</v>
      </c>
      <c r="BK42" s="60">
        <f t="shared" si="0"/>
        <v>1.3400000000000002E-2</v>
      </c>
      <c r="BL42" s="57">
        <f t="shared" si="1"/>
        <v>0.99999999999999989</v>
      </c>
    </row>
    <row r="43" spans="1:64" x14ac:dyDescent="0.2">
      <c r="A43" s="12">
        <v>2037</v>
      </c>
      <c r="B43" s="100">
        <f t="shared" ref="B43:B45" si="14">B42+(B$46-B$41)*0.2</f>
        <v>0.03</v>
      </c>
      <c r="C43" s="66">
        <f t="shared" si="13"/>
        <v>1.4999999999999999E-2</v>
      </c>
      <c r="D43" s="66">
        <f t="shared" si="13"/>
        <v>1.4999999999999999E-2</v>
      </c>
      <c r="E43" s="66">
        <f t="shared" si="13"/>
        <v>0</v>
      </c>
      <c r="F43" s="66">
        <f t="shared" si="13"/>
        <v>0</v>
      </c>
      <c r="G43" s="66">
        <f t="shared" si="13"/>
        <v>0.18</v>
      </c>
      <c r="H43" s="66">
        <f t="shared" si="13"/>
        <v>0</v>
      </c>
      <c r="I43" s="66">
        <f t="shared" si="13"/>
        <v>0.76</v>
      </c>
      <c r="J43" s="66">
        <f t="shared" si="9"/>
        <v>0</v>
      </c>
      <c r="K43" s="145">
        <f>feedin_new_car!K43</f>
        <v>0.05</v>
      </c>
      <c r="L43" s="146">
        <f>feedin_new_car!L43</f>
        <v>0.15</v>
      </c>
      <c r="M43" s="146">
        <f>feedin_new_car!M43</f>
        <v>0.15</v>
      </c>
      <c r="N43" s="146">
        <f>feedin_new_car!N43</f>
        <v>0.35</v>
      </c>
      <c r="O43" s="146">
        <f>feedin_new_car!O43</f>
        <v>0.30000000000000004</v>
      </c>
      <c r="P43" s="145">
        <f>feedin_new_car!P43</f>
        <v>0</v>
      </c>
      <c r="Q43" s="146">
        <f>feedin_new_car!Q43</f>
        <v>0.1</v>
      </c>
      <c r="R43" s="146">
        <f>feedin_new_car!R43</f>
        <v>0.45</v>
      </c>
      <c r="S43" s="146">
        <f>feedin_new_car!S43</f>
        <v>0.4</v>
      </c>
      <c r="T43" s="146">
        <f>feedin_new_car!T43</f>
        <v>0.05</v>
      </c>
      <c r="U43" s="145">
        <f>feedin_new_car!U43</f>
        <v>0.03</v>
      </c>
      <c r="V43" s="146">
        <f>feedin_new_car!V43</f>
        <v>0.3</v>
      </c>
      <c r="W43" s="146">
        <f>feedin_new_car!W43</f>
        <v>0.35</v>
      </c>
      <c r="X43" s="146">
        <f>feedin_new_car!X43</f>
        <v>0.3</v>
      </c>
      <c r="Y43" s="146">
        <f>feedin_new_car!Y43</f>
        <v>2.0000000000000018E-2</v>
      </c>
      <c r="Z43" s="145">
        <f>feedin_new_car!Z43</f>
        <v>0</v>
      </c>
      <c r="AA43" s="146">
        <f>feedin_new_car!AA43</f>
        <v>0.1</v>
      </c>
      <c r="AB43" s="146">
        <f>feedin_new_car!AB43</f>
        <v>0.45</v>
      </c>
      <c r="AC43" s="146">
        <f>feedin_new_car!AC43</f>
        <v>0.4</v>
      </c>
      <c r="AD43" s="146">
        <f>feedin_new_car!AD43</f>
        <v>0.05</v>
      </c>
      <c r="AE43" s="145">
        <f>feedin_new_car!AE43</f>
        <v>0</v>
      </c>
      <c r="AF43" s="146">
        <f>feedin_new_car!AF43</f>
        <v>0</v>
      </c>
      <c r="AG43" s="146">
        <f>feedin_new_car!AG43</f>
        <v>0</v>
      </c>
      <c r="AH43" s="146">
        <f>feedin_new_car!AH43</f>
        <v>0</v>
      </c>
      <c r="AI43" s="146">
        <f>feedin_new_car!AI43</f>
        <v>1</v>
      </c>
      <c r="AJ43" s="145">
        <f>feedin_new_car!AJ43</f>
        <v>0.23999999999999996</v>
      </c>
      <c r="AK43" s="146">
        <f>feedin_new_car!AK43</f>
        <v>0.34</v>
      </c>
      <c r="AL43" s="146">
        <f>feedin_new_car!AL43</f>
        <v>0.35</v>
      </c>
      <c r="AM43" s="146">
        <f>feedin_new_car!AM43</f>
        <v>7.0000000000000007E-2</v>
      </c>
      <c r="AN43" s="146">
        <f>feedin_new_car!AN43</f>
        <v>0</v>
      </c>
      <c r="AO43" s="145">
        <f>feedin_new_car!AO43</f>
        <v>0.15</v>
      </c>
      <c r="AP43" s="146">
        <f>feedin_new_car!AP43</f>
        <v>0.35</v>
      </c>
      <c r="AQ43" s="146">
        <f>feedin_new_car!AQ43</f>
        <v>0.45</v>
      </c>
      <c r="AR43" s="146">
        <f>feedin_new_car!AR43</f>
        <v>0.05</v>
      </c>
      <c r="AS43" s="146">
        <f>feedin_new_car!AS43</f>
        <v>0</v>
      </c>
      <c r="AT43" s="145">
        <f>feedin_new_car!AT43</f>
        <v>0.2</v>
      </c>
      <c r="AU43" s="146">
        <f>feedin_new_car!AU43</f>
        <v>0.3</v>
      </c>
      <c r="AV43" s="146">
        <f>feedin_new_car!AV43</f>
        <v>0.4</v>
      </c>
      <c r="AW43" s="146">
        <f>feedin_new_car!AW43</f>
        <v>0.1</v>
      </c>
      <c r="AX43" s="146">
        <f>feedin_new_car!AX43</f>
        <v>0</v>
      </c>
      <c r="AY43" s="145">
        <f>feedin_new_car!AY43</f>
        <v>0</v>
      </c>
      <c r="AZ43" s="146">
        <f>feedin_new_car!AZ43</f>
        <v>0</v>
      </c>
      <c r="BA43" s="146">
        <f>feedin_new_car!BA43</f>
        <v>0</v>
      </c>
      <c r="BB43" s="146">
        <f>feedin_new_car!BB43</f>
        <v>0.5</v>
      </c>
      <c r="BC43" s="146">
        <f>feedin_new_car!BC43</f>
        <v>0.5</v>
      </c>
      <c r="BD43" s="36">
        <f t="shared" si="2"/>
        <v>1</v>
      </c>
      <c r="BE43" s="36">
        <f t="shared" si="3"/>
        <v>9</v>
      </c>
      <c r="BF43" s="40"/>
      <c r="BG43" s="60">
        <f t="shared" si="4"/>
        <v>0.19715000000000002</v>
      </c>
      <c r="BH43" s="60">
        <f t="shared" si="0"/>
        <v>0.29969999999999997</v>
      </c>
      <c r="BI43" s="60">
        <f t="shared" si="0"/>
        <v>0.38350000000000006</v>
      </c>
      <c r="BJ43" s="60">
        <f t="shared" si="0"/>
        <v>0.10960000000000002</v>
      </c>
      <c r="BK43" s="60">
        <f t="shared" si="0"/>
        <v>1.0050000000000002E-2</v>
      </c>
      <c r="BL43" s="57">
        <f t="shared" si="1"/>
        <v>1</v>
      </c>
    </row>
    <row r="44" spans="1:64" x14ac:dyDescent="0.2">
      <c r="A44" s="12">
        <v>2038</v>
      </c>
      <c r="B44" s="100">
        <f t="shared" si="14"/>
        <v>1.9999999999999997E-2</v>
      </c>
      <c r="C44" s="66">
        <f t="shared" si="13"/>
        <v>9.9999999999999985E-3</v>
      </c>
      <c r="D44" s="66">
        <f t="shared" si="13"/>
        <v>9.9999999999999985E-3</v>
      </c>
      <c r="E44" s="66">
        <f t="shared" si="13"/>
        <v>0</v>
      </c>
      <c r="F44" s="66">
        <f t="shared" si="13"/>
        <v>0</v>
      </c>
      <c r="G44" s="66">
        <f t="shared" si="13"/>
        <v>0.16999999999999998</v>
      </c>
      <c r="H44" s="66">
        <f t="shared" si="13"/>
        <v>0</v>
      </c>
      <c r="I44" s="66">
        <f t="shared" si="13"/>
        <v>0.79</v>
      </c>
      <c r="J44" s="66">
        <f t="shared" si="9"/>
        <v>0</v>
      </c>
      <c r="K44" s="145">
        <f>feedin_new_car!K44</f>
        <v>0.05</v>
      </c>
      <c r="L44" s="146">
        <f>feedin_new_car!L44</f>
        <v>0.15</v>
      </c>
      <c r="M44" s="146">
        <f>feedin_new_car!M44</f>
        <v>0.15</v>
      </c>
      <c r="N44" s="146">
        <f>feedin_new_car!N44</f>
        <v>0.35</v>
      </c>
      <c r="O44" s="146">
        <f>feedin_new_car!O44</f>
        <v>0.30000000000000004</v>
      </c>
      <c r="P44" s="145">
        <f>feedin_new_car!P44</f>
        <v>0</v>
      </c>
      <c r="Q44" s="146">
        <f>feedin_new_car!Q44</f>
        <v>0.1</v>
      </c>
      <c r="R44" s="146">
        <f>feedin_new_car!R44</f>
        <v>0.45</v>
      </c>
      <c r="S44" s="146">
        <f>feedin_new_car!S44</f>
        <v>0.4</v>
      </c>
      <c r="T44" s="146">
        <f>feedin_new_car!T44</f>
        <v>0.05</v>
      </c>
      <c r="U44" s="145">
        <f>feedin_new_car!U44</f>
        <v>0.03</v>
      </c>
      <c r="V44" s="146">
        <f>feedin_new_car!V44</f>
        <v>0.3</v>
      </c>
      <c r="W44" s="146">
        <f>feedin_new_car!W44</f>
        <v>0.35</v>
      </c>
      <c r="X44" s="146">
        <f>feedin_new_car!X44</f>
        <v>0.3</v>
      </c>
      <c r="Y44" s="146">
        <f>feedin_new_car!Y44</f>
        <v>2.0000000000000018E-2</v>
      </c>
      <c r="Z44" s="145">
        <f>feedin_new_car!Z44</f>
        <v>0</v>
      </c>
      <c r="AA44" s="146">
        <f>feedin_new_car!AA44</f>
        <v>0.1</v>
      </c>
      <c r="AB44" s="146">
        <f>feedin_new_car!AB44</f>
        <v>0.45</v>
      </c>
      <c r="AC44" s="146">
        <f>feedin_new_car!AC44</f>
        <v>0.4</v>
      </c>
      <c r="AD44" s="146">
        <f>feedin_new_car!AD44</f>
        <v>0.05</v>
      </c>
      <c r="AE44" s="145">
        <f>feedin_new_car!AE44</f>
        <v>0</v>
      </c>
      <c r="AF44" s="146">
        <f>feedin_new_car!AF44</f>
        <v>0</v>
      </c>
      <c r="AG44" s="146">
        <f>feedin_new_car!AG44</f>
        <v>0</v>
      </c>
      <c r="AH44" s="146">
        <f>feedin_new_car!AH44</f>
        <v>0</v>
      </c>
      <c r="AI44" s="146">
        <f>feedin_new_car!AI44</f>
        <v>1</v>
      </c>
      <c r="AJ44" s="145">
        <f>feedin_new_car!AJ44</f>
        <v>0.20999999999999996</v>
      </c>
      <c r="AK44" s="146">
        <f>feedin_new_car!AK44</f>
        <v>0.36000000000000004</v>
      </c>
      <c r="AL44" s="146">
        <f>feedin_new_car!AL44</f>
        <v>0.35</v>
      </c>
      <c r="AM44" s="146">
        <f>feedin_new_car!AM44</f>
        <v>0.08</v>
      </c>
      <c r="AN44" s="146">
        <f>feedin_new_car!AN44</f>
        <v>0</v>
      </c>
      <c r="AO44" s="145">
        <f>feedin_new_car!AO44</f>
        <v>0.15</v>
      </c>
      <c r="AP44" s="146">
        <f>feedin_new_car!AP44</f>
        <v>0.35</v>
      </c>
      <c r="AQ44" s="146">
        <f>feedin_new_car!AQ44</f>
        <v>0.45</v>
      </c>
      <c r="AR44" s="146">
        <f>feedin_new_car!AR44</f>
        <v>0.05</v>
      </c>
      <c r="AS44" s="146">
        <f>feedin_new_car!AS44</f>
        <v>0</v>
      </c>
      <c r="AT44" s="145">
        <f>feedin_new_car!AT44</f>
        <v>0.2</v>
      </c>
      <c r="AU44" s="146">
        <f>feedin_new_car!AU44</f>
        <v>0.3</v>
      </c>
      <c r="AV44" s="146">
        <f>feedin_new_car!AV44</f>
        <v>0.4</v>
      </c>
      <c r="AW44" s="146">
        <f>feedin_new_car!AW44</f>
        <v>0.1</v>
      </c>
      <c r="AX44" s="146">
        <f>feedin_new_car!AX44</f>
        <v>0</v>
      </c>
      <c r="AY44" s="145">
        <f>feedin_new_car!AY44</f>
        <v>0</v>
      </c>
      <c r="AZ44" s="146">
        <f>feedin_new_car!AZ44</f>
        <v>0</v>
      </c>
      <c r="BA44" s="146">
        <f>feedin_new_car!BA44</f>
        <v>0</v>
      </c>
      <c r="BB44" s="146">
        <f>feedin_new_car!BB44</f>
        <v>0.5</v>
      </c>
      <c r="BC44" s="146">
        <f>feedin_new_car!BC44</f>
        <v>0.5</v>
      </c>
      <c r="BD44" s="36">
        <f t="shared" si="2"/>
        <v>1</v>
      </c>
      <c r="BE44" s="36">
        <f t="shared" si="3"/>
        <v>9</v>
      </c>
      <c r="BF44" s="40"/>
      <c r="BG44" s="60">
        <f t="shared" si="4"/>
        <v>0.19500000000000001</v>
      </c>
      <c r="BH44" s="60">
        <f t="shared" si="0"/>
        <v>0.30520000000000003</v>
      </c>
      <c r="BI44" s="60">
        <f t="shared" si="0"/>
        <v>0.38650000000000007</v>
      </c>
      <c r="BJ44" s="60">
        <f t="shared" si="0"/>
        <v>0.10660000000000001</v>
      </c>
      <c r="BK44" s="60">
        <f t="shared" si="0"/>
        <v>6.7000000000000002E-3</v>
      </c>
      <c r="BL44" s="57">
        <f t="shared" si="1"/>
        <v>1</v>
      </c>
    </row>
    <row r="45" spans="1:64" x14ac:dyDescent="0.2">
      <c r="A45" s="12">
        <v>2039</v>
      </c>
      <c r="B45" s="100">
        <f t="shared" si="14"/>
        <v>9.999999999999995E-3</v>
      </c>
      <c r="C45" s="66">
        <f t="shared" si="13"/>
        <v>4.9999999999999975E-3</v>
      </c>
      <c r="D45" s="66">
        <f t="shared" si="13"/>
        <v>4.9999999999999975E-3</v>
      </c>
      <c r="E45" s="66">
        <f t="shared" si="13"/>
        <v>0</v>
      </c>
      <c r="F45" s="66">
        <f t="shared" si="13"/>
        <v>0</v>
      </c>
      <c r="G45" s="66">
        <f t="shared" si="13"/>
        <v>0.15999999999999998</v>
      </c>
      <c r="H45" s="66">
        <f t="shared" si="13"/>
        <v>0</v>
      </c>
      <c r="I45" s="66">
        <f t="shared" si="13"/>
        <v>0.82000000000000006</v>
      </c>
      <c r="J45" s="66">
        <f t="shared" si="9"/>
        <v>0</v>
      </c>
      <c r="K45" s="145">
        <f>feedin_new_car!K45</f>
        <v>0.05</v>
      </c>
      <c r="L45" s="146">
        <f>feedin_new_car!L45</f>
        <v>0.15</v>
      </c>
      <c r="M45" s="146">
        <f>feedin_new_car!M45</f>
        <v>0.15</v>
      </c>
      <c r="N45" s="146">
        <f>feedin_new_car!N45</f>
        <v>0.35</v>
      </c>
      <c r="O45" s="146">
        <f>feedin_new_car!O45</f>
        <v>0.30000000000000004</v>
      </c>
      <c r="P45" s="145">
        <f>feedin_new_car!P45</f>
        <v>0</v>
      </c>
      <c r="Q45" s="146">
        <f>feedin_new_car!Q45</f>
        <v>0.1</v>
      </c>
      <c r="R45" s="146">
        <f>feedin_new_car!R45</f>
        <v>0.45</v>
      </c>
      <c r="S45" s="146">
        <f>feedin_new_car!S45</f>
        <v>0.4</v>
      </c>
      <c r="T45" s="146">
        <f>feedin_new_car!T45</f>
        <v>0.05</v>
      </c>
      <c r="U45" s="145">
        <f>feedin_new_car!U45</f>
        <v>0.03</v>
      </c>
      <c r="V45" s="146">
        <f>feedin_new_car!V45</f>
        <v>0.3</v>
      </c>
      <c r="W45" s="146">
        <f>feedin_new_car!W45</f>
        <v>0.35</v>
      </c>
      <c r="X45" s="146">
        <f>feedin_new_car!X45</f>
        <v>0.3</v>
      </c>
      <c r="Y45" s="146">
        <f>feedin_new_car!Y45</f>
        <v>2.0000000000000018E-2</v>
      </c>
      <c r="Z45" s="145">
        <f>feedin_new_car!Z45</f>
        <v>0</v>
      </c>
      <c r="AA45" s="146">
        <f>feedin_new_car!AA45</f>
        <v>0.1</v>
      </c>
      <c r="AB45" s="146">
        <f>feedin_new_car!AB45</f>
        <v>0.45</v>
      </c>
      <c r="AC45" s="146">
        <f>feedin_new_car!AC45</f>
        <v>0.4</v>
      </c>
      <c r="AD45" s="146">
        <f>feedin_new_car!AD45</f>
        <v>0.05</v>
      </c>
      <c r="AE45" s="145">
        <f>feedin_new_car!AE45</f>
        <v>0</v>
      </c>
      <c r="AF45" s="146">
        <f>feedin_new_car!AF45</f>
        <v>0</v>
      </c>
      <c r="AG45" s="146">
        <f>feedin_new_car!AG45</f>
        <v>0</v>
      </c>
      <c r="AH45" s="146">
        <f>feedin_new_car!AH45</f>
        <v>0</v>
      </c>
      <c r="AI45" s="146">
        <f>feedin_new_car!AI45</f>
        <v>1</v>
      </c>
      <c r="AJ45" s="145">
        <f>feedin_new_car!AJ45</f>
        <v>0.17999999999999997</v>
      </c>
      <c r="AK45" s="146">
        <f>feedin_new_car!AK45</f>
        <v>0.38000000000000006</v>
      </c>
      <c r="AL45" s="146">
        <f>feedin_new_car!AL45</f>
        <v>0.35</v>
      </c>
      <c r="AM45" s="146">
        <f>feedin_new_car!AM45</f>
        <v>0.09</v>
      </c>
      <c r="AN45" s="146">
        <f>feedin_new_car!AN45</f>
        <v>0</v>
      </c>
      <c r="AO45" s="145">
        <f>feedin_new_car!AO45</f>
        <v>0.15</v>
      </c>
      <c r="AP45" s="146">
        <f>feedin_new_car!AP45</f>
        <v>0.35</v>
      </c>
      <c r="AQ45" s="146">
        <f>feedin_new_car!AQ45</f>
        <v>0.45</v>
      </c>
      <c r="AR45" s="146">
        <f>feedin_new_car!AR45</f>
        <v>0.05</v>
      </c>
      <c r="AS45" s="146">
        <f>feedin_new_car!AS45</f>
        <v>0</v>
      </c>
      <c r="AT45" s="145">
        <f>feedin_new_car!AT45</f>
        <v>0.2</v>
      </c>
      <c r="AU45" s="146">
        <f>feedin_new_car!AU45</f>
        <v>0.3</v>
      </c>
      <c r="AV45" s="146">
        <f>feedin_new_car!AV45</f>
        <v>0.4</v>
      </c>
      <c r="AW45" s="146">
        <f>feedin_new_car!AW45</f>
        <v>0.1</v>
      </c>
      <c r="AX45" s="146">
        <f>feedin_new_car!AX45</f>
        <v>0</v>
      </c>
      <c r="AY45" s="145">
        <f>feedin_new_car!AY45</f>
        <v>0</v>
      </c>
      <c r="AZ45" s="146">
        <f>feedin_new_car!AZ45</f>
        <v>0</v>
      </c>
      <c r="BA45" s="146">
        <f>feedin_new_car!BA45</f>
        <v>0</v>
      </c>
      <c r="BB45" s="146">
        <f>feedin_new_car!BB45</f>
        <v>0.5</v>
      </c>
      <c r="BC45" s="146">
        <f>feedin_new_car!BC45</f>
        <v>0.5</v>
      </c>
      <c r="BD45" s="36">
        <f t="shared" si="2"/>
        <v>1</v>
      </c>
      <c r="BE45" s="36">
        <f t="shared" si="3"/>
        <v>9</v>
      </c>
      <c r="BF45" s="40"/>
      <c r="BG45" s="60">
        <f t="shared" si="4"/>
        <v>0.19345000000000001</v>
      </c>
      <c r="BH45" s="60">
        <f t="shared" si="0"/>
        <v>0.31030000000000002</v>
      </c>
      <c r="BI45" s="60">
        <f t="shared" si="0"/>
        <v>0.38950000000000007</v>
      </c>
      <c r="BJ45" s="60">
        <f t="shared" si="0"/>
        <v>0.10340000000000002</v>
      </c>
      <c r="BK45" s="60">
        <f t="shared" si="0"/>
        <v>3.3499999999999988E-3</v>
      </c>
      <c r="BL45" s="57">
        <f t="shared" si="1"/>
        <v>1.0000000000000002</v>
      </c>
    </row>
    <row r="46" spans="1:64" x14ac:dyDescent="0.2">
      <c r="A46" s="51">
        <v>2040</v>
      </c>
      <c r="B46" s="101">
        <v>0</v>
      </c>
      <c r="C46" s="65">
        <v>0</v>
      </c>
      <c r="D46" s="65">
        <v>0</v>
      </c>
      <c r="E46" s="65">
        <v>0</v>
      </c>
      <c r="F46" s="65">
        <v>0</v>
      </c>
      <c r="G46" s="65">
        <v>0.15</v>
      </c>
      <c r="H46" s="65">
        <v>0</v>
      </c>
      <c r="I46" s="65">
        <v>0.85</v>
      </c>
      <c r="J46" s="65">
        <f t="shared" si="9"/>
        <v>0</v>
      </c>
      <c r="K46" s="72">
        <f>feedin_new_car!K46</f>
        <v>0.05</v>
      </c>
      <c r="L46" s="83">
        <f>feedin_new_car!L46</f>
        <v>0.15</v>
      </c>
      <c r="M46" s="83">
        <f>feedin_new_car!M46</f>
        <v>0.15</v>
      </c>
      <c r="N46" s="83">
        <f>feedin_new_car!N46</f>
        <v>0.35</v>
      </c>
      <c r="O46" s="83">
        <f>feedin_new_car!O46</f>
        <v>0.30000000000000004</v>
      </c>
      <c r="P46" s="72">
        <f>feedin_new_car!P46</f>
        <v>0</v>
      </c>
      <c r="Q46" s="83">
        <f>feedin_new_car!Q46</f>
        <v>0.1</v>
      </c>
      <c r="R46" s="83">
        <f>feedin_new_car!R46</f>
        <v>0.45</v>
      </c>
      <c r="S46" s="83">
        <f>feedin_new_car!S46</f>
        <v>0.4</v>
      </c>
      <c r="T46" s="83">
        <f>feedin_new_car!T46</f>
        <v>0.05</v>
      </c>
      <c r="U46" s="72">
        <f>feedin_new_car!U46</f>
        <v>0.03</v>
      </c>
      <c r="V46" s="83">
        <f>feedin_new_car!V46</f>
        <v>0.3</v>
      </c>
      <c r="W46" s="83">
        <f>feedin_new_car!W46</f>
        <v>0.35</v>
      </c>
      <c r="X46" s="83">
        <f>feedin_new_car!X46</f>
        <v>0.3</v>
      </c>
      <c r="Y46" s="83">
        <f>feedin_new_car!Y46</f>
        <v>2.0000000000000018E-2</v>
      </c>
      <c r="Z46" s="72">
        <f>feedin_new_car!Z46</f>
        <v>0</v>
      </c>
      <c r="AA46" s="83">
        <f>feedin_new_car!AA46</f>
        <v>0.1</v>
      </c>
      <c r="AB46" s="83">
        <f>feedin_new_car!AB46</f>
        <v>0.45</v>
      </c>
      <c r="AC46" s="83">
        <f>feedin_new_car!AC46</f>
        <v>0.4</v>
      </c>
      <c r="AD46" s="83">
        <f>feedin_new_car!AD46</f>
        <v>0.05</v>
      </c>
      <c r="AE46" s="72">
        <f>feedin_new_car!AE46</f>
        <v>0</v>
      </c>
      <c r="AF46" s="83">
        <f>feedin_new_car!AF46</f>
        <v>0</v>
      </c>
      <c r="AG46" s="83">
        <f>feedin_new_car!AG46</f>
        <v>0</v>
      </c>
      <c r="AH46" s="83">
        <f>feedin_new_car!AH46</f>
        <v>0</v>
      </c>
      <c r="AI46" s="83">
        <f>feedin_new_car!AI46</f>
        <v>1</v>
      </c>
      <c r="AJ46" s="72">
        <f>feedin_new_car!AJ46</f>
        <v>0.25</v>
      </c>
      <c r="AK46" s="83">
        <f>feedin_new_car!AK46</f>
        <v>0.3</v>
      </c>
      <c r="AL46" s="83">
        <f>feedin_new_car!AL46</f>
        <v>0.35</v>
      </c>
      <c r="AM46" s="83">
        <f>feedin_new_car!AM46</f>
        <v>0.1</v>
      </c>
      <c r="AN46" s="83">
        <f>feedin_new_car!AN46</f>
        <v>0</v>
      </c>
      <c r="AO46" s="72">
        <f>feedin_new_car!AO46</f>
        <v>0.15</v>
      </c>
      <c r="AP46" s="83">
        <f>feedin_new_car!AP46</f>
        <v>0.35</v>
      </c>
      <c r="AQ46" s="83">
        <f>feedin_new_car!AQ46</f>
        <v>0.45</v>
      </c>
      <c r="AR46" s="83">
        <f>feedin_new_car!AR46</f>
        <v>0.05</v>
      </c>
      <c r="AS46" s="83">
        <f>feedin_new_car!AS46</f>
        <v>0</v>
      </c>
      <c r="AT46" s="72">
        <f>feedin_new_car!AT46</f>
        <v>0.2</v>
      </c>
      <c r="AU46" s="83">
        <f>feedin_new_car!AU46</f>
        <v>0.3</v>
      </c>
      <c r="AV46" s="83">
        <f>feedin_new_car!AV46</f>
        <v>0.4</v>
      </c>
      <c r="AW46" s="83">
        <f>feedin_new_car!AW46</f>
        <v>0.1</v>
      </c>
      <c r="AX46" s="83">
        <f>feedin_new_car!AX46</f>
        <v>0</v>
      </c>
      <c r="AY46" s="72">
        <f>feedin_new_car!AY46</f>
        <v>0</v>
      </c>
      <c r="AZ46" s="83">
        <f>feedin_new_car!AZ46</f>
        <v>0</v>
      </c>
      <c r="BA46" s="83">
        <f>feedin_new_car!BA46</f>
        <v>0</v>
      </c>
      <c r="BB46" s="83">
        <f>feedin_new_car!BB46</f>
        <v>0.5</v>
      </c>
      <c r="BC46" s="83">
        <f>feedin_new_car!BC46</f>
        <v>0.5</v>
      </c>
      <c r="BD46" s="52">
        <f t="shared" si="2"/>
        <v>1</v>
      </c>
      <c r="BE46" s="52">
        <f t="shared" si="3"/>
        <v>9</v>
      </c>
      <c r="BF46" s="53"/>
      <c r="BG46" s="61">
        <f t="shared" si="4"/>
        <v>0.20750000000000002</v>
      </c>
      <c r="BH46" s="61">
        <f t="shared" si="0"/>
        <v>0.3</v>
      </c>
      <c r="BI46" s="61">
        <f t="shared" si="0"/>
        <v>0.39250000000000002</v>
      </c>
      <c r="BJ46" s="61">
        <f t="shared" si="0"/>
        <v>0.1</v>
      </c>
      <c r="BK46" s="61">
        <f t="shared" si="0"/>
        <v>0</v>
      </c>
      <c r="BL46" s="62">
        <f t="shared" si="1"/>
        <v>1.0000000000000002</v>
      </c>
    </row>
    <row r="47" spans="1:64" x14ac:dyDescent="0.2">
      <c r="A47" s="12">
        <v>2041</v>
      </c>
      <c r="B47" s="100">
        <f>MAX(B46+(B$51-B$46)*0.2,0)</f>
        <v>0</v>
      </c>
      <c r="C47" s="66">
        <f t="shared" ref="C47:I50" si="15">MAX(C46+(C$51-C$46)*0.2,0)</f>
        <v>0</v>
      </c>
      <c r="D47" s="66">
        <f t="shared" si="15"/>
        <v>0</v>
      </c>
      <c r="E47" s="66">
        <f t="shared" si="15"/>
        <v>0</v>
      </c>
      <c r="F47" s="66">
        <f t="shared" si="15"/>
        <v>0</v>
      </c>
      <c r="G47" s="66">
        <f>MAX(G46+(G$51-G$46)*0.2,0)</f>
        <v>0.13999999999999999</v>
      </c>
      <c r="H47" s="66">
        <f t="shared" si="15"/>
        <v>0</v>
      </c>
      <c r="I47" s="66">
        <f t="shared" si="15"/>
        <v>0.86</v>
      </c>
      <c r="J47" s="174">
        <f t="shared" si="9"/>
        <v>0</v>
      </c>
      <c r="K47" s="145">
        <f>feedin_new_car!K47</f>
        <v>0.05</v>
      </c>
      <c r="L47" s="146">
        <f>feedin_new_car!L47</f>
        <v>0.15</v>
      </c>
      <c r="M47" s="146">
        <f>feedin_new_car!M47</f>
        <v>0.15</v>
      </c>
      <c r="N47" s="146">
        <f>feedin_new_car!N47</f>
        <v>0.35</v>
      </c>
      <c r="O47" s="146">
        <f>feedin_new_car!O47</f>
        <v>0.30000000000000004</v>
      </c>
      <c r="P47" s="145">
        <f>feedin_new_car!P47</f>
        <v>0</v>
      </c>
      <c r="Q47" s="146">
        <f>feedin_new_car!Q47</f>
        <v>0.1</v>
      </c>
      <c r="R47" s="146">
        <f>feedin_new_car!R47</f>
        <v>0.45</v>
      </c>
      <c r="S47" s="146">
        <f>feedin_new_car!S47</f>
        <v>0.4</v>
      </c>
      <c r="T47" s="146">
        <f>feedin_new_car!T47</f>
        <v>0.05</v>
      </c>
      <c r="U47" s="145">
        <f>feedin_new_car!U47</f>
        <v>0.03</v>
      </c>
      <c r="V47" s="146">
        <f>feedin_new_car!V47</f>
        <v>0.3</v>
      </c>
      <c r="W47" s="146">
        <f>feedin_new_car!W47</f>
        <v>0.35</v>
      </c>
      <c r="X47" s="146">
        <f>feedin_new_car!X47</f>
        <v>0.3</v>
      </c>
      <c r="Y47" s="146">
        <f>feedin_new_car!Y47</f>
        <v>2.0000000000000018E-2</v>
      </c>
      <c r="Z47" s="145">
        <f>feedin_new_car!Z47</f>
        <v>0</v>
      </c>
      <c r="AA47" s="146">
        <f>feedin_new_car!AA47</f>
        <v>0.1</v>
      </c>
      <c r="AB47" s="146">
        <f>feedin_new_car!AB47</f>
        <v>0.45</v>
      </c>
      <c r="AC47" s="146">
        <f>feedin_new_car!AC47</f>
        <v>0.4</v>
      </c>
      <c r="AD47" s="146">
        <f>feedin_new_car!AD47</f>
        <v>0.05</v>
      </c>
      <c r="AE47" s="145">
        <f>feedin_new_car!AE47</f>
        <v>0</v>
      </c>
      <c r="AF47" s="146">
        <f>feedin_new_car!AF47</f>
        <v>0</v>
      </c>
      <c r="AG47" s="146">
        <f>feedin_new_car!AG47</f>
        <v>0</v>
      </c>
      <c r="AH47" s="146">
        <f>feedin_new_car!AH47</f>
        <v>0</v>
      </c>
      <c r="AI47" s="146">
        <f>feedin_new_car!AI47</f>
        <v>1</v>
      </c>
      <c r="AJ47" s="145">
        <f>feedin_new_car!AJ47</f>
        <v>0.25</v>
      </c>
      <c r="AK47" s="146">
        <f>feedin_new_car!AK47</f>
        <v>0.3</v>
      </c>
      <c r="AL47" s="146">
        <f>feedin_new_car!AL47</f>
        <v>0.35</v>
      </c>
      <c r="AM47" s="146">
        <f>feedin_new_car!AM47</f>
        <v>0.1</v>
      </c>
      <c r="AN47" s="146">
        <f>feedin_new_car!AN47</f>
        <v>0</v>
      </c>
      <c r="AO47" s="145">
        <f>feedin_new_car!AO47</f>
        <v>0.15</v>
      </c>
      <c r="AP47" s="146">
        <f>feedin_new_car!AP47</f>
        <v>0.35</v>
      </c>
      <c r="AQ47" s="146">
        <f>feedin_new_car!AQ47</f>
        <v>0.45</v>
      </c>
      <c r="AR47" s="146">
        <f>feedin_new_car!AR47</f>
        <v>0.05</v>
      </c>
      <c r="AS47" s="146">
        <f>feedin_new_car!AS47</f>
        <v>0</v>
      </c>
      <c r="AT47" s="145">
        <f>feedin_new_car!AT47</f>
        <v>0.2</v>
      </c>
      <c r="AU47" s="146">
        <f>feedin_new_car!AU47</f>
        <v>0.3</v>
      </c>
      <c r="AV47" s="146">
        <f>feedin_new_car!AV47</f>
        <v>0.4</v>
      </c>
      <c r="AW47" s="146">
        <f>feedin_new_car!AW47</f>
        <v>0.1</v>
      </c>
      <c r="AX47" s="146">
        <f>feedin_new_car!AX47</f>
        <v>0</v>
      </c>
      <c r="AY47" s="145">
        <f>feedin_new_car!AY47</f>
        <v>0</v>
      </c>
      <c r="AZ47" s="146">
        <f>feedin_new_car!AZ47</f>
        <v>0</v>
      </c>
      <c r="BA47" s="146">
        <f>feedin_new_car!BA47</f>
        <v>0</v>
      </c>
      <c r="BB47" s="146">
        <f>feedin_new_car!BB47</f>
        <v>0.5</v>
      </c>
      <c r="BC47" s="146">
        <f>feedin_new_car!BC47</f>
        <v>0.5</v>
      </c>
      <c r="BD47" s="36">
        <f t="shared" si="2"/>
        <v>1</v>
      </c>
      <c r="BE47" s="36">
        <f t="shared" si="3"/>
        <v>9</v>
      </c>
    </row>
    <row r="48" spans="1:64" x14ac:dyDescent="0.2">
      <c r="A48" s="12">
        <v>2042</v>
      </c>
      <c r="B48" s="100">
        <f t="shared" ref="B48:B50" si="16">MAX(B47+(B$51-B$46)*0.2,0)</f>
        <v>0</v>
      </c>
      <c r="C48" s="66">
        <f t="shared" si="15"/>
        <v>0</v>
      </c>
      <c r="D48" s="66">
        <f t="shared" si="15"/>
        <v>0</v>
      </c>
      <c r="E48" s="66">
        <f t="shared" si="15"/>
        <v>0</v>
      </c>
      <c r="F48" s="66">
        <f t="shared" si="15"/>
        <v>0</v>
      </c>
      <c r="G48" s="66">
        <f t="shared" si="15"/>
        <v>0.12999999999999998</v>
      </c>
      <c r="H48" s="66">
        <f t="shared" si="15"/>
        <v>0</v>
      </c>
      <c r="I48" s="66">
        <f t="shared" si="15"/>
        <v>0.87</v>
      </c>
      <c r="J48" s="174">
        <f t="shared" si="9"/>
        <v>0</v>
      </c>
      <c r="K48" s="145">
        <f>feedin_new_car!K48</f>
        <v>0.05</v>
      </c>
      <c r="L48" s="146">
        <f>feedin_new_car!L48</f>
        <v>0.15</v>
      </c>
      <c r="M48" s="146">
        <f>feedin_new_car!M48</f>
        <v>0.15</v>
      </c>
      <c r="N48" s="146">
        <f>feedin_new_car!N48</f>
        <v>0.35</v>
      </c>
      <c r="O48" s="146">
        <f>feedin_new_car!O48</f>
        <v>0.30000000000000004</v>
      </c>
      <c r="P48" s="145">
        <f>feedin_new_car!P48</f>
        <v>0</v>
      </c>
      <c r="Q48" s="146">
        <f>feedin_new_car!Q48</f>
        <v>0.1</v>
      </c>
      <c r="R48" s="146">
        <f>feedin_new_car!R48</f>
        <v>0.45</v>
      </c>
      <c r="S48" s="146">
        <f>feedin_new_car!S48</f>
        <v>0.4</v>
      </c>
      <c r="T48" s="146">
        <f>feedin_new_car!T48</f>
        <v>0.05</v>
      </c>
      <c r="U48" s="145">
        <f>feedin_new_car!U48</f>
        <v>0.03</v>
      </c>
      <c r="V48" s="146">
        <f>feedin_new_car!V48</f>
        <v>0.3</v>
      </c>
      <c r="W48" s="146">
        <f>feedin_new_car!W48</f>
        <v>0.35</v>
      </c>
      <c r="X48" s="146">
        <f>feedin_new_car!X48</f>
        <v>0.3</v>
      </c>
      <c r="Y48" s="146">
        <f>feedin_new_car!Y48</f>
        <v>2.0000000000000018E-2</v>
      </c>
      <c r="Z48" s="145">
        <f>feedin_new_car!Z48</f>
        <v>0</v>
      </c>
      <c r="AA48" s="146">
        <f>feedin_new_car!AA48</f>
        <v>0.1</v>
      </c>
      <c r="AB48" s="146">
        <f>feedin_new_car!AB48</f>
        <v>0.45</v>
      </c>
      <c r="AC48" s="146">
        <f>feedin_new_car!AC48</f>
        <v>0.4</v>
      </c>
      <c r="AD48" s="146">
        <f>feedin_new_car!AD48</f>
        <v>0.05</v>
      </c>
      <c r="AE48" s="145">
        <f>feedin_new_car!AE48</f>
        <v>0</v>
      </c>
      <c r="AF48" s="146">
        <f>feedin_new_car!AF48</f>
        <v>0</v>
      </c>
      <c r="AG48" s="146">
        <f>feedin_new_car!AG48</f>
        <v>0</v>
      </c>
      <c r="AH48" s="146">
        <f>feedin_new_car!AH48</f>
        <v>0</v>
      </c>
      <c r="AI48" s="146">
        <f>feedin_new_car!AI48</f>
        <v>1</v>
      </c>
      <c r="AJ48" s="145">
        <f>feedin_new_car!AJ48</f>
        <v>0.25</v>
      </c>
      <c r="AK48" s="146">
        <f>feedin_new_car!AK48</f>
        <v>0.3</v>
      </c>
      <c r="AL48" s="146">
        <f>feedin_new_car!AL48</f>
        <v>0.35</v>
      </c>
      <c r="AM48" s="146">
        <f>feedin_new_car!AM48</f>
        <v>0.1</v>
      </c>
      <c r="AN48" s="146">
        <f>feedin_new_car!AN48</f>
        <v>0</v>
      </c>
      <c r="AO48" s="145">
        <f>feedin_new_car!AO48</f>
        <v>0.15</v>
      </c>
      <c r="AP48" s="146">
        <f>feedin_new_car!AP48</f>
        <v>0.35</v>
      </c>
      <c r="AQ48" s="146">
        <f>feedin_new_car!AQ48</f>
        <v>0.45</v>
      </c>
      <c r="AR48" s="146">
        <f>feedin_new_car!AR48</f>
        <v>0.05</v>
      </c>
      <c r="AS48" s="146">
        <f>feedin_new_car!AS48</f>
        <v>0</v>
      </c>
      <c r="AT48" s="145">
        <f>feedin_new_car!AT48</f>
        <v>0.2</v>
      </c>
      <c r="AU48" s="146">
        <f>feedin_new_car!AU48</f>
        <v>0.3</v>
      </c>
      <c r="AV48" s="146">
        <f>feedin_new_car!AV48</f>
        <v>0.4</v>
      </c>
      <c r="AW48" s="146">
        <f>feedin_new_car!AW48</f>
        <v>0.1</v>
      </c>
      <c r="AX48" s="146">
        <f>feedin_new_car!AX48</f>
        <v>0</v>
      </c>
      <c r="AY48" s="145">
        <f>feedin_new_car!AY48</f>
        <v>0</v>
      </c>
      <c r="AZ48" s="146">
        <f>feedin_new_car!AZ48</f>
        <v>0</v>
      </c>
      <c r="BA48" s="146">
        <f>feedin_new_car!BA48</f>
        <v>0</v>
      </c>
      <c r="BB48" s="146">
        <f>feedin_new_car!BB48</f>
        <v>0.5</v>
      </c>
      <c r="BC48" s="146">
        <f>feedin_new_car!BC48</f>
        <v>0.5</v>
      </c>
      <c r="BD48" s="36">
        <f t="shared" si="2"/>
        <v>1</v>
      </c>
      <c r="BE48" s="36">
        <f t="shared" si="3"/>
        <v>9</v>
      </c>
    </row>
    <row r="49" spans="1:57" x14ac:dyDescent="0.2">
      <c r="A49" s="12">
        <v>2043</v>
      </c>
      <c r="B49" s="100">
        <f t="shared" si="16"/>
        <v>0</v>
      </c>
      <c r="C49" s="66">
        <f t="shared" si="15"/>
        <v>0</v>
      </c>
      <c r="D49" s="66">
        <f t="shared" si="15"/>
        <v>0</v>
      </c>
      <c r="E49" s="66">
        <f t="shared" si="15"/>
        <v>0</v>
      </c>
      <c r="F49" s="66">
        <f t="shared" si="15"/>
        <v>0</v>
      </c>
      <c r="G49" s="66">
        <f t="shared" si="15"/>
        <v>0.11999999999999998</v>
      </c>
      <c r="H49" s="66">
        <f t="shared" si="15"/>
        <v>0</v>
      </c>
      <c r="I49" s="66">
        <f t="shared" si="15"/>
        <v>0.88</v>
      </c>
      <c r="J49" s="174">
        <f t="shared" si="9"/>
        <v>0</v>
      </c>
      <c r="K49" s="145">
        <f>feedin_new_car!K49</f>
        <v>0.05</v>
      </c>
      <c r="L49" s="146">
        <f>feedin_new_car!L49</f>
        <v>0.15</v>
      </c>
      <c r="M49" s="146">
        <f>feedin_new_car!M49</f>
        <v>0.15</v>
      </c>
      <c r="N49" s="146">
        <f>feedin_new_car!N49</f>
        <v>0.35</v>
      </c>
      <c r="O49" s="146">
        <f>feedin_new_car!O49</f>
        <v>0.30000000000000004</v>
      </c>
      <c r="P49" s="145">
        <f>feedin_new_car!P49</f>
        <v>0</v>
      </c>
      <c r="Q49" s="146">
        <f>feedin_new_car!Q49</f>
        <v>0.1</v>
      </c>
      <c r="R49" s="146">
        <f>feedin_new_car!R49</f>
        <v>0.45</v>
      </c>
      <c r="S49" s="146">
        <f>feedin_new_car!S49</f>
        <v>0.4</v>
      </c>
      <c r="T49" s="146">
        <f>feedin_new_car!T49</f>
        <v>0.05</v>
      </c>
      <c r="U49" s="145">
        <f>feedin_new_car!U49</f>
        <v>0.03</v>
      </c>
      <c r="V49" s="146">
        <f>feedin_new_car!V49</f>
        <v>0.3</v>
      </c>
      <c r="W49" s="146">
        <f>feedin_new_car!W49</f>
        <v>0.35</v>
      </c>
      <c r="X49" s="146">
        <f>feedin_new_car!X49</f>
        <v>0.3</v>
      </c>
      <c r="Y49" s="146">
        <f>feedin_new_car!Y49</f>
        <v>2.0000000000000018E-2</v>
      </c>
      <c r="Z49" s="145">
        <f>feedin_new_car!Z49</f>
        <v>0</v>
      </c>
      <c r="AA49" s="146">
        <f>feedin_new_car!AA49</f>
        <v>0.1</v>
      </c>
      <c r="AB49" s="146">
        <f>feedin_new_car!AB49</f>
        <v>0.45</v>
      </c>
      <c r="AC49" s="146">
        <f>feedin_new_car!AC49</f>
        <v>0.4</v>
      </c>
      <c r="AD49" s="146">
        <f>feedin_new_car!AD49</f>
        <v>0.05</v>
      </c>
      <c r="AE49" s="145">
        <f>feedin_new_car!AE49</f>
        <v>0</v>
      </c>
      <c r="AF49" s="146">
        <f>feedin_new_car!AF49</f>
        <v>0</v>
      </c>
      <c r="AG49" s="146">
        <f>feedin_new_car!AG49</f>
        <v>0</v>
      </c>
      <c r="AH49" s="146">
        <f>feedin_new_car!AH49</f>
        <v>0</v>
      </c>
      <c r="AI49" s="146">
        <f>feedin_new_car!AI49</f>
        <v>1</v>
      </c>
      <c r="AJ49" s="145">
        <f>feedin_new_car!AJ49</f>
        <v>0.25</v>
      </c>
      <c r="AK49" s="146">
        <f>feedin_new_car!AK49</f>
        <v>0.3</v>
      </c>
      <c r="AL49" s="146">
        <f>feedin_new_car!AL49</f>
        <v>0.35</v>
      </c>
      <c r="AM49" s="146">
        <f>feedin_new_car!AM49</f>
        <v>0.1</v>
      </c>
      <c r="AN49" s="146">
        <f>feedin_new_car!AN49</f>
        <v>0</v>
      </c>
      <c r="AO49" s="145">
        <f>feedin_new_car!AO49</f>
        <v>0.15</v>
      </c>
      <c r="AP49" s="146">
        <f>feedin_new_car!AP49</f>
        <v>0.35</v>
      </c>
      <c r="AQ49" s="146">
        <f>feedin_new_car!AQ49</f>
        <v>0.45</v>
      </c>
      <c r="AR49" s="146">
        <f>feedin_new_car!AR49</f>
        <v>0.05</v>
      </c>
      <c r="AS49" s="146">
        <f>feedin_new_car!AS49</f>
        <v>0</v>
      </c>
      <c r="AT49" s="145">
        <f>feedin_new_car!AT49</f>
        <v>0.2</v>
      </c>
      <c r="AU49" s="146">
        <f>feedin_new_car!AU49</f>
        <v>0.3</v>
      </c>
      <c r="AV49" s="146">
        <f>feedin_new_car!AV49</f>
        <v>0.4</v>
      </c>
      <c r="AW49" s="146">
        <f>feedin_new_car!AW49</f>
        <v>0.1</v>
      </c>
      <c r="AX49" s="146">
        <f>feedin_new_car!AX49</f>
        <v>0</v>
      </c>
      <c r="AY49" s="145">
        <f>feedin_new_car!AY49</f>
        <v>0</v>
      </c>
      <c r="AZ49" s="146">
        <f>feedin_new_car!AZ49</f>
        <v>0</v>
      </c>
      <c r="BA49" s="146">
        <f>feedin_new_car!BA49</f>
        <v>0</v>
      </c>
      <c r="BB49" s="146">
        <f>feedin_new_car!BB49</f>
        <v>0.5</v>
      </c>
      <c r="BC49" s="146">
        <f>feedin_new_car!BC49</f>
        <v>0.5</v>
      </c>
      <c r="BD49" s="36">
        <f t="shared" si="2"/>
        <v>1</v>
      </c>
      <c r="BE49" s="36">
        <f t="shared" si="3"/>
        <v>9</v>
      </c>
    </row>
    <row r="50" spans="1:57" x14ac:dyDescent="0.2">
      <c r="A50" s="12">
        <v>2044</v>
      </c>
      <c r="B50" s="100">
        <f t="shared" si="16"/>
        <v>0</v>
      </c>
      <c r="C50" s="66">
        <f t="shared" si="15"/>
        <v>0</v>
      </c>
      <c r="D50" s="66">
        <f t="shared" si="15"/>
        <v>0</v>
      </c>
      <c r="E50" s="66">
        <f t="shared" si="15"/>
        <v>0</v>
      </c>
      <c r="F50" s="66">
        <f t="shared" si="15"/>
        <v>0</v>
      </c>
      <c r="G50" s="66">
        <f t="shared" si="15"/>
        <v>0.10999999999999999</v>
      </c>
      <c r="H50" s="66">
        <f t="shared" si="15"/>
        <v>0</v>
      </c>
      <c r="I50" s="66">
        <f t="shared" si="15"/>
        <v>0.89</v>
      </c>
      <c r="J50" s="174">
        <f t="shared" si="9"/>
        <v>0</v>
      </c>
      <c r="K50" s="145">
        <f>feedin_new_car!K50</f>
        <v>0.05</v>
      </c>
      <c r="L50" s="146">
        <f>feedin_new_car!L50</f>
        <v>0.15</v>
      </c>
      <c r="M50" s="146">
        <f>feedin_new_car!M50</f>
        <v>0.15</v>
      </c>
      <c r="N50" s="146">
        <f>feedin_new_car!N50</f>
        <v>0.35</v>
      </c>
      <c r="O50" s="146">
        <f>feedin_new_car!O50</f>
        <v>0.30000000000000004</v>
      </c>
      <c r="P50" s="145">
        <f>feedin_new_car!P50</f>
        <v>0</v>
      </c>
      <c r="Q50" s="146">
        <f>feedin_new_car!Q50</f>
        <v>0.1</v>
      </c>
      <c r="R50" s="146">
        <f>feedin_new_car!R50</f>
        <v>0.45</v>
      </c>
      <c r="S50" s="146">
        <f>feedin_new_car!S50</f>
        <v>0.4</v>
      </c>
      <c r="T50" s="146">
        <f>feedin_new_car!T50</f>
        <v>0.05</v>
      </c>
      <c r="U50" s="145">
        <f>feedin_new_car!U50</f>
        <v>0.03</v>
      </c>
      <c r="V50" s="146">
        <f>feedin_new_car!V50</f>
        <v>0.3</v>
      </c>
      <c r="W50" s="146">
        <f>feedin_new_car!W50</f>
        <v>0.35</v>
      </c>
      <c r="X50" s="146">
        <f>feedin_new_car!X50</f>
        <v>0.3</v>
      </c>
      <c r="Y50" s="146">
        <f>feedin_new_car!Y50</f>
        <v>2.0000000000000018E-2</v>
      </c>
      <c r="Z50" s="145">
        <f>feedin_new_car!Z50</f>
        <v>0</v>
      </c>
      <c r="AA50" s="146">
        <f>feedin_new_car!AA50</f>
        <v>0.1</v>
      </c>
      <c r="AB50" s="146">
        <f>feedin_new_car!AB50</f>
        <v>0.45</v>
      </c>
      <c r="AC50" s="146">
        <f>feedin_new_car!AC50</f>
        <v>0.4</v>
      </c>
      <c r="AD50" s="146">
        <f>feedin_new_car!AD50</f>
        <v>0.05</v>
      </c>
      <c r="AE50" s="145">
        <f>feedin_new_car!AE50</f>
        <v>0</v>
      </c>
      <c r="AF50" s="146">
        <f>feedin_new_car!AF50</f>
        <v>0</v>
      </c>
      <c r="AG50" s="146">
        <f>feedin_new_car!AG50</f>
        <v>0</v>
      </c>
      <c r="AH50" s="146">
        <f>feedin_new_car!AH50</f>
        <v>0</v>
      </c>
      <c r="AI50" s="146">
        <f>feedin_new_car!AI50</f>
        <v>1</v>
      </c>
      <c r="AJ50" s="145">
        <f>feedin_new_car!AJ50</f>
        <v>0.25</v>
      </c>
      <c r="AK50" s="146">
        <f>feedin_new_car!AK50</f>
        <v>0.3</v>
      </c>
      <c r="AL50" s="146">
        <f>feedin_new_car!AL50</f>
        <v>0.35</v>
      </c>
      <c r="AM50" s="146">
        <f>feedin_new_car!AM50</f>
        <v>0.1</v>
      </c>
      <c r="AN50" s="146">
        <f>feedin_new_car!AN50</f>
        <v>0</v>
      </c>
      <c r="AO50" s="145">
        <f>feedin_new_car!AO50</f>
        <v>0.15</v>
      </c>
      <c r="AP50" s="146">
        <f>feedin_new_car!AP50</f>
        <v>0.35</v>
      </c>
      <c r="AQ50" s="146">
        <f>feedin_new_car!AQ50</f>
        <v>0.45</v>
      </c>
      <c r="AR50" s="146">
        <f>feedin_new_car!AR50</f>
        <v>0.05</v>
      </c>
      <c r="AS50" s="146">
        <f>feedin_new_car!AS50</f>
        <v>0</v>
      </c>
      <c r="AT50" s="145">
        <f>feedin_new_car!AT50</f>
        <v>0.2</v>
      </c>
      <c r="AU50" s="146">
        <f>feedin_new_car!AU50</f>
        <v>0.3</v>
      </c>
      <c r="AV50" s="146">
        <f>feedin_new_car!AV50</f>
        <v>0.4</v>
      </c>
      <c r="AW50" s="146">
        <f>feedin_new_car!AW50</f>
        <v>0.1</v>
      </c>
      <c r="AX50" s="146">
        <f>feedin_new_car!AX50</f>
        <v>0</v>
      </c>
      <c r="AY50" s="145">
        <f>feedin_new_car!AY50</f>
        <v>0</v>
      </c>
      <c r="AZ50" s="146">
        <f>feedin_new_car!AZ50</f>
        <v>0</v>
      </c>
      <c r="BA50" s="146">
        <f>feedin_new_car!BA50</f>
        <v>0</v>
      </c>
      <c r="BB50" s="146">
        <f>feedin_new_car!BB50</f>
        <v>0.5</v>
      </c>
      <c r="BC50" s="146">
        <f>feedin_new_car!BC50</f>
        <v>0.5</v>
      </c>
      <c r="BD50" s="36">
        <f t="shared" si="2"/>
        <v>1</v>
      </c>
      <c r="BE50" s="36">
        <f t="shared" si="3"/>
        <v>9</v>
      </c>
    </row>
    <row r="51" spans="1:57" x14ac:dyDescent="0.2">
      <c r="A51" s="51">
        <v>2045</v>
      </c>
      <c r="B51" s="101">
        <v>0</v>
      </c>
      <c r="C51" s="74">
        <v>0</v>
      </c>
      <c r="D51" s="74">
        <v>0</v>
      </c>
      <c r="E51" s="74">
        <v>0</v>
      </c>
      <c r="F51" s="74">
        <v>0</v>
      </c>
      <c r="G51" s="74">
        <v>0.1</v>
      </c>
      <c r="H51" s="74">
        <v>0</v>
      </c>
      <c r="I51" s="74">
        <v>0.9</v>
      </c>
      <c r="J51" s="65">
        <f t="shared" si="9"/>
        <v>0</v>
      </c>
      <c r="K51" s="72">
        <f>feedin_new_car!K51</f>
        <v>0.05</v>
      </c>
      <c r="L51" s="83">
        <f>feedin_new_car!L51</f>
        <v>0.15</v>
      </c>
      <c r="M51" s="83">
        <f>feedin_new_car!M51</f>
        <v>0.15</v>
      </c>
      <c r="N51" s="83">
        <f>feedin_new_car!N51</f>
        <v>0.35</v>
      </c>
      <c r="O51" s="83">
        <f>feedin_new_car!O51</f>
        <v>0.30000000000000004</v>
      </c>
      <c r="P51" s="72">
        <f>feedin_new_car!P51</f>
        <v>0</v>
      </c>
      <c r="Q51" s="83">
        <f>feedin_new_car!Q51</f>
        <v>0.1</v>
      </c>
      <c r="R51" s="83">
        <f>feedin_new_car!R51</f>
        <v>0.45</v>
      </c>
      <c r="S51" s="83">
        <f>feedin_new_car!S51</f>
        <v>0.4</v>
      </c>
      <c r="T51" s="83">
        <f>feedin_new_car!T51</f>
        <v>0.05</v>
      </c>
      <c r="U51" s="72">
        <f>feedin_new_car!U51</f>
        <v>0.03</v>
      </c>
      <c r="V51" s="83">
        <f>feedin_new_car!V51</f>
        <v>0.3</v>
      </c>
      <c r="W51" s="83">
        <f>feedin_new_car!W51</f>
        <v>0.35</v>
      </c>
      <c r="X51" s="83">
        <f>feedin_new_car!X51</f>
        <v>0.3</v>
      </c>
      <c r="Y51" s="83">
        <f>feedin_new_car!Y51</f>
        <v>2.0000000000000018E-2</v>
      </c>
      <c r="Z51" s="72">
        <f>feedin_new_car!Z51</f>
        <v>0</v>
      </c>
      <c r="AA51" s="83">
        <f>feedin_new_car!AA51</f>
        <v>0.1</v>
      </c>
      <c r="AB51" s="83">
        <f>feedin_new_car!AB51</f>
        <v>0.45</v>
      </c>
      <c r="AC51" s="83">
        <f>feedin_new_car!AC51</f>
        <v>0.4</v>
      </c>
      <c r="AD51" s="83">
        <f>feedin_new_car!AD51</f>
        <v>0.05</v>
      </c>
      <c r="AE51" s="72">
        <f>feedin_new_car!AE51</f>
        <v>0</v>
      </c>
      <c r="AF51" s="83">
        <f>feedin_new_car!AF51</f>
        <v>0</v>
      </c>
      <c r="AG51" s="83">
        <f>feedin_new_car!AG51</f>
        <v>0</v>
      </c>
      <c r="AH51" s="83">
        <f>feedin_new_car!AH51</f>
        <v>0</v>
      </c>
      <c r="AI51" s="83">
        <f>feedin_new_car!AI51</f>
        <v>1</v>
      </c>
      <c r="AJ51" s="72">
        <f>feedin_new_car!AJ51</f>
        <v>0.25</v>
      </c>
      <c r="AK51" s="83">
        <f>feedin_new_car!AK51</f>
        <v>0.3</v>
      </c>
      <c r="AL51" s="83">
        <f>feedin_new_car!AL51</f>
        <v>0.35</v>
      </c>
      <c r="AM51" s="83">
        <f>feedin_new_car!AM51</f>
        <v>0.1</v>
      </c>
      <c r="AN51" s="83">
        <f>feedin_new_car!AN51</f>
        <v>0</v>
      </c>
      <c r="AO51" s="72">
        <f>feedin_new_car!AO51</f>
        <v>0.15</v>
      </c>
      <c r="AP51" s="83">
        <f>feedin_new_car!AP51</f>
        <v>0.35</v>
      </c>
      <c r="AQ51" s="83">
        <f>feedin_new_car!AQ51</f>
        <v>0.45</v>
      </c>
      <c r="AR51" s="83">
        <f>feedin_new_car!AR51</f>
        <v>0.05</v>
      </c>
      <c r="AS51" s="83">
        <f>feedin_new_car!AS51</f>
        <v>0</v>
      </c>
      <c r="AT51" s="72">
        <f>feedin_new_car!AT51</f>
        <v>0.2</v>
      </c>
      <c r="AU51" s="83">
        <f>feedin_new_car!AU51</f>
        <v>0.3</v>
      </c>
      <c r="AV51" s="83">
        <f>feedin_new_car!AV51</f>
        <v>0.4</v>
      </c>
      <c r="AW51" s="83">
        <f>feedin_new_car!AW51</f>
        <v>0.1</v>
      </c>
      <c r="AX51" s="83">
        <f>feedin_new_car!AX51</f>
        <v>0</v>
      </c>
      <c r="AY51" s="72">
        <f>feedin_new_car!AY51</f>
        <v>0</v>
      </c>
      <c r="AZ51" s="83">
        <f>feedin_new_car!AZ51</f>
        <v>0</v>
      </c>
      <c r="BA51" s="83">
        <f>feedin_new_car!BA51</f>
        <v>0</v>
      </c>
      <c r="BB51" s="83">
        <f>feedin_new_car!BB51</f>
        <v>0.5</v>
      </c>
      <c r="BC51" s="83">
        <f>feedin_new_car!BC51</f>
        <v>0.5</v>
      </c>
      <c r="BD51" s="52">
        <f t="shared" si="2"/>
        <v>1</v>
      </c>
      <c r="BE51" s="52">
        <f t="shared" si="3"/>
        <v>9</v>
      </c>
    </row>
    <row r="52" spans="1:57" x14ac:dyDescent="0.2">
      <c r="A52" s="12">
        <v>2046</v>
      </c>
      <c r="B52" s="100">
        <f>MAX(B51+(B$56-B$51)*0.2,0)</f>
        <v>0</v>
      </c>
      <c r="C52" s="66">
        <f t="shared" ref="C52:I55" si="17">MAX(C51+(C$56-C$51)*0.2,0)</f>
        <v>0</v>
      </c>
      <c r="D52" s="66">
        <f t="shared" si="17"/>
        <v>0</v>
      </c>
      <c r="E52" s="66">
        <f t="shared" si="17"/>
        <v>0</v>
      </c>
      <c r="F52" s="66">
        <f t="shared" si="17"/>
        <v>0</v>
      </c>
      <c r="G52" s="66">
        <f>MAX(G51+(G$56-G$51)*0.2,0)</f>
        <v>0.08</v>
      </c>
      <c r="H52" s="66">
        <f t="shared" si="17"/>
        <v>0</v>
      </c>
      <c r="I52" s="66">
        <f t="shared" si="17"/>
        <v>0.92</v>
      </c>
      <c r="J52" s="174">
        <f t="shared" si="9"/>
        <v>0</v>
      </c>
      <c r="K52" s="145">
        <f>feedin_new_car!K52</f>
        <v>0.05</v>
      </c>
      <c r="L52" s="146">
        <f>feedin_new_car!L52</f>
        <v>0.15</v>
      </c>
      <c r="M52" s="146">
        <f>feedin_new_car!M52</f>
        <v>0.15</v>
      </c>
      <c r="N52" s="146">
        <f>feedin_new_car!N52</f>
        <v>0.35</v>
      </c>
      <c r="O52" s="146">
        <f>feedin_new_car!O52</f>
        <v>0.30000000000000004</v>
      </c>
      <c r="P52" s="145">
        <f>feedin_new_car!P52</f>
        <v>0</v>
      </c>
      <c r="Q52" s="146">
        <f>feedin_new_car!Q52</f>
        <v>0.1</v>
      </c>
      <c r="R52" s="146">
        <f>feedin_new_car!R52</f>
        <v>0.45</v>
      </c>
      <c r="S52" s="146">
        <f>feedin_new_car!S52</f>
        <v>0.4</v>
      </c>
      <c r="T52" s="146">
        <f>feedin_new_car!T52</f>
        <v>0.05</v>
      </c>
      <c r="U52" s="145">
        <f>feedin_new_car!U52</f>
        <v>0.03</v>
      </c>
      <c r="V52" s="146">
        <f>feedin_new_car!V52</f>
        <v>0.3</v>
      </c>
      <c r="W52" s="146">
        <f>feedin_new_car!W52</f>
        <v>0.35</v>
      </c>
      <c r="X52" s="146">
        <f>feedin_new_car!X52</f>
        <v>0.3</v>
      </c>
      <c r="Y52" s="146">
        <f>feedin_new_car!Y52</f>
        <v>2.0000000000000018E-2</v>
      </c>
      <c r="Z52" s="145">
        <f>feedin_new_car!Z52</f>
        <v>0</v>
      </c>
      <c r="AA52" s="146">
        <f>feedin_new_car!AA52</f>
        <v>0.1</v>
      </c>
      <c r="AB52" s="146">
        <f>feedin_new_car!AB52</f>
        <v>0.45</v>
      </c>
      <c r="AC52" s="146">
        <f>feedin_new_car!AC52</f>
        <v>0.4</v>
      </c>
      <c r="AD52" s="146">
        <f>feedin_new_car!AD52</f>
        <v>0.05</v>
      </c>
      <c r="AE52" s="145">
        <f>feedin_new_car!AE52</f>
        <v>0</v>
      </c>
      <c r="AF52" s="146">
        <f>feedin_new_car!AF52</f>
        <v>0</v>
      </c>
      <c r="AG52" s="146">
        <f>feedin_new_car!AG52</f>
        <v>0</v>
      </c>
      <c r="AH52" s="146">
        <f>feedin_new_car!AH52</f>
        <v>0</v>
      </c>
      <c r="AI52" s="146">
        <f>feedin_new_car!AI52</f>
        <v>1</v>
      </c>
      <c r="AJ52" s="145">
        <f>feedin_new_car!AJ52</f>
        <v>0.25</v>
      </c>
      <c r="AK52" s="146">
        <f>feedin_new_car!AK52</f>
        <v>0.3</v>
      </c>
      <c r="AL52" s="146">
        <f>feedin_new_car!AL52</f>
        <v>0.35</v>
      </c>
      <c r="AM52" s="146">
        <f>feedin_new_car!AM52</f>
        <v>0.1</v>
      </c>
      <c r="AN52" s="146">
        <f>feedin_new_car!AN52</f>
        <v>0</v>
      </c>
      <c r="AO52" s="145">
        <f>feedin_new_car!AO52</f>
        <v>0.15</v>
      </c>
      <c r="AP52" s="146">
        <f>feedin_new_car!AP52</f>
        <v>0.35</v>
      </c>
      <c r="AQ52" s="146">
        <f>feedin_new_car!AQ52</f>
        <v>0.45</v>
      </c>
      <c r="AR52" s="146">
        <f>feedin_new_car!AR52</f>
        <v>0.05</v>
      </c>
      <c r="AS52" s="146">
        <f>feedin_new_car!AS52</f>
        <v>0</v>
      </c>
      <c r="AT52" s="145">
        <f>feedin_new_car!AT52</f>
        <v>0.2</v>
      </c>
      <c r="AU52" s="146">
        <f>feedin_new_car!AU52</f>
        <v>0.3</v>
      </c>
      <c r="AV52" s="146">
        <f>feedin_new_car!AV52</f>
        <v>0.4</v>
      </c>
      <c r="AW52" s="146">
        <f>feedin_new_car!AW52</f>
        <v>0.1</v>
      </c>
      <c r="AX52" s="146">
        <f>feedin_new_car!AX52</f>
        <v>0</v>
      </c>
      <c r="AY52" s="145">
        <f>feedin_new_car!AY52</f>
        <v>0</v>
      </c>
      <c r="AZ52" s="146">
        <f>feedin_new_car!AZ52</f>
        <v>0</v>
      </c>
      <c r="BA52" s="146">
        <f>feedin_new_car!BA52</f>
        <v>0</v>
      </c>
      <c r="BB52" s="146">
        <f>feedin_new_car!BB52</f>
        <v>0.5</v>
      </c>
      <c r="BC52" s="146">
        <f>feedin_new_car!BC52</f>
        <v>0.5</v>
      </c>
      <c r="BD52" s="36">
        <f t="shared" si="2"/>
        <v>1</v>
      </c>
      <c r="BE52" s="36">
        <f t="shared" si="3"/>
        <v>9</v>
      </c>
    </row>
    <row r="53" spans="1:57" x14ac:dyDescent="0.2">
      <c r="A53" s="12">
        <v>2047</v>
      </c>
      <c r="B53" s="100">
        <f t="shared" ref="B53:B55" si="18">MAX(B52+(B$56-B$51)*0.2,0)</f>
        <v>0</v>
      </c>
      <c r="C53" s="66">
        <f t="shared" si="17"/>
        <v>0</v>
      </c>
      <c r="D53" s="66">
        <f t="shared" si="17"/>
        <v>0</v>
      </c>
      <c r="E53" s="66">
        <f t="shared" si="17"/>
        <v>0</v>
      </c>
      <c r="F53" s="66">
        <f t="shared" si="17"/>
        <v>0</v>
      </c>
      <c r="G53" s="66">
        <f t="shared" si="17"/>
        <v>0.06</v>
      </c>
      <c r="H53" s="66">
        <f t="shared" si="17"/>
        <v>0</v>
      </c>
      <c r="I53" s="66">
        <f t="shared" si="17"/>
        <v>0.94000000000000006</v>
      </c>
      <c r="J53" s="174">
        <f t="shared" si="9"/>
        <v>0</v>
      </c>
      <c r="K53" s="145">
        <f>feedin_new_car!K53</f>
        <v>0.05</v>
      </c>
      <c r="L53" s="146">
        <f>feedin_new_car!L53</f>
        <v>0.15</v>
      </c>
      <c r="M53" s="146">
        <f>feedin_new_car!M53</f>
        <v>0.15</v>
      </c>
      <c r="N53" s="146">
        <f>feedin_new_car!N53</f>
        <v>0.35</v>
      </c>
      <c r="O53" s="146">
        <f>feedin_new_car!O53</f>
        <v>0.30000000000000004</v>
      </c>
      <c r="P53" s="145">
        <f>feedin_new_car!P53</f>
        <v>0</v>
      </c>
      <c r="Q53" s="146">
        <f>feedin_new_car!Q53</f>
        <v>0.1</v>
      </c>
      <c r="R53" s="146">
        <f>feedin_new_car!R53</f>
        <v>0.45</v>
      </c>
      <c r="S53" s="146">
        <f>feedin_new_car!S53</f>
        <v>0.4</v>
      </c>
      <c r="T53" s="146">
        <f>feedin_new_car!T53</f>
        <v>0.05</v>
      </c>
      <c r="U53" s="145">
        <f>feedin_new_car!U53</f>
        <v>0.03</v>
      </c>
      <c r="V53" s="146">
        <f>feedin_new_car!V53</f>
        <v>0.3</v>
      </c>
      <c r="W53" s="146">
        <f>feedin_new_car!W53</f>
        <v>0.35</v>
      </c>
      <c r="X53" s="146">
        <f>feedin_new_car!X53</f>
        <v>0.3</v>
      </c>
      <c r="Y53" s="146">
        <f>feedin_new_car!Y53</f>
        <v>2.0000000000000018E-2</v>
      </c>
      <c r="Z53" s="145">
        <f>feedin_new_car!Z53</f>
        <v>0</v>
      </c>
      <c r="AA53" s="146">
        <f>feedin_new_car!AA53</f>
        <v>0.1</v>
      </c>
      <c r="AB53" s="146">
        <f>feedin_new_car!AB53</f>
        <v>0.45</v>
      </c>
      <c r="AC53" s="146">
        <f>feedin_new_car!AC53</f>
        <v>0.4</v>
      </c>
      <c r="AD53" s="146">
        <f>feedin_new_car!AD53</f>
        <v>0.05</v>
      </c>
      <c r="AE53" s="145">
        <f>feedin_new_car!AE53</f>
        <v>0</v>
      </c>
      <c r="AF53" s="146">
        <f>feedin_new_car!AF53</f>
        <v>0</v>
      </c>
      <c r="AG53" s="146">
        <f>feedin_new_car!AG53</f>
        <v>0</v>
      </c>
      <c r="AH53" s="146">
        <f>feedin_new_car!AH53</f>
        <v>0</v>
      </c>
      <c r="AI53" s="146">
        <f>feedin_new_car!AI53</f>
        <v>1</v>
      </c>
      <c r="AJ53" s="145">
        <f>feedin_new_car!AJ53</f>
        <v>0.25</v>
      </c>
      <c r="AK53" s="146">
        <f>feedin_new_car!AK53</f>
        <v>0.3</v>
      </c>
      <c r="AL53" s="146">
        <f>feedin_new_car!AL53</f>
        <v>0.35</v>
      </c>
      <c r="AM53" s="146">
        <f>feedin_new_car!AM53</f>
        <v>0.1</v>
      </c>
      <c r="AN53" s="146">
        <f>feedin_new_car!AN53</f>
        <v>0</v>
      </c>
      <c r="AO53" s="145">
        <f>feedin_new_car!AO53</f>
        <v>0.15</v>
      </c>
      <c r="AP53" s="146">
        <f>feedin_new_car!AP53</f>
        <v>0.35</v>
      </c>
      <c r="AQ53" s="146">
        <f>feedin_new_car!AQ53</f>
        <v>0.45</v>
      </c>
      <c r="AR53" s="146">
        <f>feedin_new_car!AR53</f>
        <v>0.05</v>
      </c>
      <c r="AS53" s="146">
        <f>feedin_new_car!AS53</f>
        <v>0</v>
      </c>
      <c r="AT53" s="145">
        <f>feedin_new_car!AT53</f>
        <v>0.2</v>
      </c>
      <c r="AU53" s="146">
        <f>feedin_new_car!AU53</f>
        <v>0.3</v>
      </c>
      <c r="AV53" s="146">
        <f>feedin_new_car!AV53</f>
        <v>0.4</v>
      </c>
      <c r="AW53" s="146">
        <f>feedin_new_car!AW53</f>
        <v>0.1</v>
      </c>
      <c r="AX53" s="146">
        <f>feedin_new_car!AX53</f>
        <v>0</v>
      </c>
      <c r="AY53" s="145">
        <f>feedin_new_car!AY53</f>
        <v>0</v>
      </c>
      <c r="AZ53" s="146">
        <f>feedin_new_car!AZ53</f>
        <v>0</v>
      </c>
      <c r="BA53" s="146">
        <f>feedin_new_car!BA53</f>
        <v>0</v>
      </c>
      <c r="BB53" s="146">
        <f>feedin_new_car!BB53</f>
        <v>0.5</v>
      </c>
      <c r="BC53" s="146">
        <f>feedin_new_car!BC53</f>
        <v>0.5</v>
      </c>
      <c r="BD53" s="36">
        <f t="shared" si="2"/>
        <v>1</v>
      </c>
      <c r="BE53" s="36">
        <f t="shared" si="3"/>
        <v>9</v>
      </c>
    </row>
    <row r="54" spans="1:57" x14ac:dyDescent="0.2">
      <c r="A54" s="12">
        <v>2048</v>
      </c>
      <c r="B54" s="100">
        <f t="shared" si="18"/>
        <v>0</v>
      </c>
      <c r="C54" s="66">
        <f t="shared" si="17"/>
        <v>0</v>
      </c>
      <c r="D54" s="66">
        <f t="shared" si="17"/>
        <v>0</v>
      </c>
      <c r="E54" s="66">
        <f t="shared" si="17"/>
        <v>0</v>
      </c>
      <c r="F54" s="66">
        <f t="shared" si="17"/>
        <v>0</v>
      </c>
      <c r="G54" s="66">
        <f t="shared" si="17"/>
        <v>3.9999999999999994E-2</v>
      </c>
      <c r="H54" s="66">
        <f t="shared" si="17"/>
        <v>0</v>
      </c>
      <c r="I54" s="66">
        <f t="shared" si="17"/>
        <v>0.96000000000000008</v>
      </c>
      <c r="J54" s="174">
        <f t="shared" si="9"/>
        <v>0</v>
      </c>
      <c r="K54" s="145">
        <f>feedin_new_car!K54</f>
        <v>0.05</v>
      </c>
      <c r="L54" s="146">
        <f>feedin_new_car!L54</f>
        <v>0.15</v>
      </c>
      <c r="M54" s="146">
        <f>feedin_new_car!M54</f>
        <v>0.15</v>
      </c>
      <c r="N54" s="146">
        <f>feedin_new_car!N54</f>
        <v>0.35</v>
      </c>
      <c r="O54" s="146">
        <f>feedin_new_car!O54</f>
        <v>0.30000000000000004</v>
      </c>
      <c r="P54" s="145">
        <f>feedin_new_car!P54</f>
        <v>0</v>
      </c>
      <c r="Q54" s="146">
        <f>feedin_new_car!Q54</f>
        <v>0.1</v>
      </c>
      <c r="R54" s="146">
        <f>feedin_new_car!R54</f>
        <v>0.45</v>
      </c>
      <c r="S54" s="146">
        <f>feedin_new_car!S54</f>
        <v>0.4</v>
      </c>
      <c r="T54" s="146">
        <f>feedin_new_car!T54</f>
        <v>0.05</v>
      </c>
      <c r="U54" s="145">
        <f>feedin_new_car!U54</f>
        <v>0.03</v>
      </c>
      <c r="V54" s="146">
        <f>feedin_new_car!V54</f>
        <v>0.3</v>
      </c>
      <c r="W54" s="146">
        <f>feedin_new_car!W54</f>
        <v>0.35</v>
      </c>
      <c r="X54" s="146">
        <f>feedin_new_car!X54</f>
        <v>0.3</v>
      </c>
      <c r="Y54" s="146">
        <f>feedin_new_car!Y54</f>
        <v>2.0000000000000018E-2</v>
      </c>
      <c r="Z54" s="145">
        <f>feedin_new_car!Z54</f>
        <v>0</v>
      </c>
      <c r="AA54" s="146">
        <f>feedin_new_car!AA54</f>
        <v>0.1</v>
      </c>
      <c r="AB54" s="146">
        <f>feedin_new_car!AB54</f>
        <v>0.45</v>
      </c>
      <c r="AC54" s="146">
        <f>feedin_new_car!AC54</f>
        <v>0.4</v>
      </c>
      <c r="AD54" s="146">
        <f>feedin_new_car!AD54</f>
        <v>0.05</v>
      </c>
      <c r="AE54" s="145">
        <f>feedin_new_car!AE54</f>
        <v>0</v>
      </c>
      <c r="AF54" s="146">
        <f>feedin_new_car!AF54</f>
        <v>0</v>
      </c>
      <c r="AG54" s="146">
        <f>feedin_new_car!AG54</f>
        <v>0</v>
      </c>
      <c r="AH54" s="146">
        <f>feedin_new_car!AH54</f>
        <v>0</v>
      </c>
      <c r="AI54" s="146">
        <f>feedin_new_car!AI54</f>
        <v>1</v>
      </c>
      <c r="AJ54" s="145">
        <f>feedin_new_car!AJ54</f>
        <v>0.25</v>
      </c>
      <c r="AK54" s="146">
        <f>feedin_new_car!AK54</f>
        <v>0.3</v>
      </c>
      <c r="AL54" s="146">
        <f>feedin_new_car!AL54</f>
        <v>0.35</v>
      </c>
      <c r="AM54" s="146">
        <f>feedin_new_car!AM54</f>
        <v>0.1</v>
      </c>
      <c r="AN54" s="146">
        <f>feedin_new_car!AN54</f>
        <v>0</v>
      </c>
      <c r="AO54" s="145">
        <f>feedin_new_car!AO54</f>
        <v>0.15</v>
      </c>
      <c r="AP54" s="146">
        <f>feedin_new_car!AP54</f>
        <v>0.35</v>
      </c>
      <c r="AQ54" s="146">
        <f>feedin_new_car!AQ54</f>
        <v>0.45</v>
      </c>
      <c r="AR54" s="146">
        <f>feedin_new_car!AR54</f>
        <v>0.05</v>
      </c>
      <c r="AS54" s="146">
        <f>feedin_new_car!AS54</f>
        <v>0</v>
      </c>
      <c r="AT54" s="145">
        <f>feedin_new_car!AT54</f>
        <v>0.2</v>
      </c>
      <c r="AU54" s="146">
        <f>feedin_new_car!AU54</f>
        <v>0.3</v>
      </c>
      <c r="AV54" s="146">
        <f>feedin_new_car!AV54</f>
        <v>0.4</v>
      </c>
      <c r="AW54" s="146">
        <f>feedin_new_car!AW54</f>
        <v>0.1</v>
      </c>
      <c r="AX54" s="146">
        <f>feedin_new_car!AX54</f>
        <v>0</v>
      </c>
      <c r="AY54" s="145">
        <f>feedin_new_car!AY54</f>
        <v>0</v>
      </c>
      <c r="AZ54" s="146">
        <f>feedin_new_car!AZ54</f>
        <v>0</v>
      </c>
      <c r="BA54" s="146">
        <f>feedin_new_car!BA54</f>
        <v>0</v>
      </c>
      <c r="BB54" s="146">
        <f>feedin_new_car!BB54</f>
        <v>0.5</v>
      </c>
      <c r="BC54" s="146">
        <f>feedin_new_car!BC54</f>
        <v>0.5</v>
      </c>
      <c r="BD54" s="36">
        <f t="shared" si="2"/>
        <v>1</v>
      </c>
      <c r="BE54" s="36">
        <f t="shared" si="3"/>
        <v>9</v>
      </c>
    </row>
    <row r="55" spans="1:57" x14ac:dyDescent="0.2">
      <c r="A55" s="12">
        <v>2049</v>
      </c>
      <c r="B55" s="100">
        <f t="shared" si="18"/>
        <v>0</v>
      </c>
      <c r="C55" s="66">
        <f t="shared" si="17"/>
        <v>0</v>
      </c>
      <c r="D55" s="66">
        <f t="shared" si="17"/>
        <v>0</v>
      </c>
      <c r="E55" s="66">
        <f t="shared" si="17"/>
        <v>0</v>
      </c>
      <c r="F55" s="66">
        <f t="shared" si="17"/>
        <v>0</v>
      </c>
      <c r="G55" s="66">
        <f t="shared" si="17"/>
        <v>1.999999999999999E-2</v>
      </c>
      <c r="H55" s="66">
        <f t="shared" si="17"/>
        <v>0</v>
      </c>
      <c r="I55" s="66">
        <f t="shared" si="17"/>
        <v>0.98000000000000009</v>
      </c>
      <c r="J55" s="174">
        <f t="shared" si="9"/>
        <v>0</v>
      </c>
      <c r="K55" s="145">
        <f>feedin_new_car!K55</f>
        <v>0.05</v>
      </c>
      <c r="L55" s="146">
        <f>feedin_new_car!L55</f>
        <v>0.15</v>
      </c>
      <c r="M55" s="146">
        <f>feedin_new_car!M55</f>
        <v>0.15</v>
      </c>
      <c r="N55" s="146">
        <f>feedin_new_car!N55</f>
        <v>0.35</v>
      </c>
      <c r="O55" s="146">
        <f>feedin_new_car!O55</f>
        <v>0.30000000000000004</v>
      </c>
      <c r="P55" s="145">
        <f>feedin_new_car!P55</f>
        <v>0</v>
      </c>
      <c r="Q55" s="146">
        <f>feedin_new_car!Q55</f>
        <v>0.1</v>
      </c>
      <c r="R55" s="146">
        <f>feedin_new_car!R55</f>
        <v>0.45</v>
      </c>
      <c r="S55" s="146">
        <f>feedin_new_car!S55</f>
        <v>0.4</v>
      </c>
      <c r="T55" s="146">
        <f>feedin_new_car!T55</f>
        <v>0.05</v>
      </c>
      <c r="U55" s="145">
        <f>feedin_new_car!U55</f>
        <v>0.03</v>
      </c>
      <c r="V55" s="146">
        <f>feedin_new_car!V55</f>
        <v>0.3</v>
      </c>
      <c r="W55" s="146">
        <f>feedin_new_car!W55</f>
        <v>0.35</v>
      </c>
      <c r="X55" s="146">
        <f>feedin_new_car!X55</f>
        <v>0.3</v>
      </c>
      <c r="Y55" s="146">
        <f>feedin_new_car!Y55</f>
        <v>2.0000000000000018E-2</v>
      </c>
      <c r="Z55" s="145">
        <f>feedin_new_car!Z55</f>
        <v>0</v>
      </c>
      <c r="AA55" s="146">
        <f>feedin_new_car!AA55</f>
        <v>0.1</v>
      </c>
      <c r="AB55" s="146">
        <f>feedin_new_car!AB55</f>
        <v>0.45</v>
      </c>
      <c r="AC55" s="146">
        <f>feedin_new_car!AC55</f>
        <v>0.4</v>
      </c>
      <c r="AD55" s="146">
        <f>feedin_new_car!AD55</f>
        <v>0.05</v>
      </c>
      <c r="AE55" s="145">
        <f>feedin_new_car!AE55</f>
        <v>0</v>
      </c>
      <c r="AF55" s="146">
        <f>feedin_new_car!AF55</f>
        <v>0</v>
      </c>
      <c r="AG55" s="146">
        <f>feedin_new_car!AG55</f>
        <v>0</v>
      </c>
      <c r="AH55" s="146">
        <f>feedin_new_car!AH55</f>
        <v>0</v>
      </c>
      <c r="AI55" s="146">
        <f>feedin_new_car!AI55</f>
        <v>1</v>
      </c>
      <c r="AJ55" s="145">
        <f>feedin_new_car!AJ55</f>
        <v>0.25</v>
      </c>
      <c r="AK55" s="146">
        <f>feedin_new_car!AK55</f>
        <v>0.3</v>
      </c>
      <c r="AL55" s="146">
        <f>feedin_new_car!AL55</f>
        <v>0.35</v>
      </c>
      <c r="AM55" s="146">
        <f>feedin_new_car!AM55</f>
        <v>0.1</v>
      </c>
      <c r="AN55" s="146">
        <f>feedin_new_car!AN55</f>
        <v>0</v>
      </c>
      <c r="AO55" s="145">
        <f>feedin_new_car!AO55</f>
        <v>0.15</v>
      </c>
      <c r="AP55" s="146">
        <f>feedin_new_car!AP55</f>
        <v>0.35</v>
      </c>
      <c r="AQ55" s="146">
        <f>feedin_new_car!AQ55</f>
        <v>0.45</v>
      </c>
      <c r="AR55" s="146">
        <f>feedin_new_car!AR55</f>
        <v>0.05</v>
      </c>
      <c r="AS55" s="146">
        <f>feedin_new_car!AS55</f>
        <v>0</v>
      </c>
      <c r="AT55" s="145">
        <f>feedin_new_car!AT55</f>
        <v>0.2</v>
      </c>
      <c r="AU55" s="146">
        <f>feedin_new_car!AU55</f>
        <v>0.3</v>
      </c>
      <c r="AV55" s="146">
        <f>feedin_new_car!AV55</f>
        <v>0.4</v>
      </c>
      <c r="AW55" s="146">
        <f>feedin_new_car!AW55</f>
        <v>0.1</v>
      </c>
      <c r="AX55" s="146">
        <f>feedin_new_car!AX55</f>
        <v>0</v>
      </c>
      <c r="AY55" s="145">
        <f>feedin_new_car!AY55</f>
        <v>0</v>
      </c>
      <c r="AZ55" s="146">
        <f>feedin_new_car!AZ55</f>
        <v>0</v>
      </c>
      <c r="BA55" s="146">
        <f>feedin_new_car!BA55</f>
        <v>0</v>
      </c>
      <c r="BB55" s="146">
        <f>feedin_new_car!BB55</f>
        <v>0.5</v>
      </c>
      <c r="BC55" s="146">
        <f>feedin_new_car!BC55</f>
        <v>0.5</v>
      </c>
      <c r="BD55" s="36">
        <f t="shared" si="2"/>
        <v>1</v>
      </c>
      <c r="BE55" s="36">
        <f t="shared" si="3"/>
        <v>9</v>
      </c>
    </row>
    <row r="56" spans="1:57" x14ac:dyDescent="0.2">
      <c r="A56" s="51">
        <v>2050</v>
      </c>
      <c r="B56" s="101">
        <v>0</v>
      </c>
      <c r="C56" s="74">
        <v>0</v>
      </c>
      <c r="D56" s="74">
        <v>0</v>
      </c>
      <c r="E56" s="74">
        <v>0</v>
      </c>
      <c r="F56" s="74">
        <v>0</v>
      </c>
      <c r="G56" s="74">
        <v>0</v>
      </c>
      <c r="H56" s="74">
        <v>0</v>
      </c>
      <c r="I56" s="74">
        <v>1</v>
      </c>
      <c r="J56" s="65">
        <f t="shared" si="9"/>
        <v>0</v>
      </c>
      <c r="K56" s="72">
        <f>feedin_new_car!K56</f>
        <v>0.05</v>
      </c>
      <c r="L56" s="83">
        <f>feedin_new_car!L56</f>
        <v>0.15</v>
      </c>
      <c r="M56" s="83">
        <f>feedin_new_car!M56</f>
        <v>0.15</v>
      </c>
      <c r="N56" s="83">
        <f>feedin_new_car!N56</f>
        <v>0.35</v>
      </c>
      <c r="O56" s="83">
        <f>feedin_new_car!O56</f>
        <v>0.30000000000000004</v>
      </c>
      <c r="P56" s="72">
        <f>feedin_new_car!P56</f>
        <v>0</v>
      </c>
      <c r="Q56" s="83">
        <f>feedin_new_car!Q56</f>
        <v>0.1</v>
      </c>
      <c r="R56" s="83">
        <f>feedin_new_car!R56</f>
        <v>0.45</v>
      </c>
      <c r="S56" s="83">
        <f>feedin_new_car!S56</f>
        <v>0.4</v>
      </c>
      <c r="T56" s="83">
        <f>feedin_new_car!T56</f>
        <v>0.05</v>
      </c>
      <c r="U56" s="72">
        <f>feedin_new_car!U56</f>
        <v>0.03</v>
      </c>
      <c r="V56" s="83">
        <f>feedin_new_car!V56</f>
        <v>0.3</v>
      </c>
      <c r="W56" s="83">
        <f>feedin_new_car!W56</f>
        <v>0.35</v>
      </c>
      <c r="X56" s="83">
        <f>feedin_new_car!X56</f>
        <v>0.3</v>
      </c>
      <c r="Y56" s="83">
        <f>feedin_new_car!Y56</f>
        <v>2.0000000000000018E-2</v>
      </c>
      <c r="Z56" s="72">
        <f>feedin_new_car!Z56</f>
        <v>0</v>
      </c>
      <c r="AA56" s="83">
        <f>feedin_new_car!AA56</f>
        <v>0.1</v>
      </c>
      <c r="AB56" s="83">
        <f>feedin_new_car!AB56</f>
        <v>0.45</v>
      </c>
      <c r="AC56" s="83">
        <f>feedin_new_car!AC56</f>
        <v>0.4</v>
      </c>
      <c r="AD56" s="83">
        <f>feedin_new_car!AD56</f>
        <v>0.05</v>
      </c>
      <c r="AE56" s="72">
        <f>feedin_new_car!AE56</f>
        <v>0</v>
      </c>
      <c r="AF56" s="83">
        <f>feedin_new_car!AF56</f>
        <v>0</v>
      </c>
      <c r="AG56" s="83">
        <f>feedin_new_car!AG56</f>
        <v>0</v>
      </c>
      <c r="AH56" s="83">
        <f>feedin_new_car!AH56</f>
        <v>0</v>
      </c>
      <c r="AI56" s="83">
        <f>feedin_new_car!AI56</f>
        <v>1</v>
      </c>
      <c r="AJ56" s="72">
        <f>feedin_new_car!AJ56</f>
        <v>0.25</v>
      </c>
      <c r="AK56" s="83">
        <f>feedin_new_car!AK56</f>
        <v>0.3</v>
      </c>
      <c r="AL56" s="83">
        <f>feedin_new_car!AL56</f>
        <v>0.35</v>
      </c>
      <c r="AM56" s="83">
        <f>feedin_new_car!AM56</f>
        <v>0.1</v>
      </c>
      <c r="AN56" s="83">
        <f>feedin_new_car!AN56</f>
        <v>0</v>
      </c>
      <c r="AO56" s="72">
        <f>feedin_new_car!AO56</f>
        <v>0.15</v>
      </c>
      <c r="AP56" s="83">
        <f>feedin_new_car!AP56</f>
        <v>0.35</v>
      </c>
      <c r="AQ56" s="83">
        <f>feedin_new_car!AQ56</f>
        <v>0.45</v>
      </c>
      <c r="AR56" s="83">
        <f>feedin_new_car!AR56</f>
        <v>0.05</v>
      </c>
      <c r="AS56" s="83">
        <f>feedin_new_car!AS56</f>
        <v>0</v>
      </c>
      <c r="AT56" s="72">
        <f>feedin_new_car!AT56</f>
        <v>0.2</v>
      </c>
      <c r="AU56" s="83">
        <f>feedin_new_car!AU56</f>
        <v>0.3</v>
      </c>
      <c r="AV56" s="83">
        <f>feedin_new_car!AV56</f>
        <v>0.4</v>
      </c>
      <c r="AW56" s="83">
        <f>feedin_new_car!AW56</f>
        <v>0.1</v>
      </c>
      <c r="AX56" s="83">
        <f>feedin_new_car!AX56</f>
        <v>0</v>
      </c>
      <c r="AY56" s="72">
        <f>feedin_new_car!AY56</f>
        <v>0</v>
      </c>
      <c r="AZ56" s="83">
        <f>feedin_new_car!AZ56</f>
        <v>0</v>
      </c>
      <c r="BA56" s="83">
        <f>feedin_new_car!BA56</f>
        <v>0</v>
      </c>
      <c r="BB56" s="83">
        <f>feedin_new_car!BB56</f>
        <v>0.5</v>
      </c>
      <c r="BC56" s="83">
        <f>feedin_new_car!BC56</f>
        <v>0.5</v>
      </c>
      <c r="BD56" s="52">
        <f t="shared" si="2"/>
        <v>1</v>
      </c>
      <c r="BE56" s="52">
        <f t="shared" si="3"/>
        <v>9</v>
      </c>
    </row>
    <row r="57" spans="1:57" x14ac:dyDescent="0.2">
      <c r="A57" s="12">
        <v>2051</v>
      </c>
      <c r="B57" s="100">
        <f>MAX(B56+(B$61-B$56)*0.2,0)</f>
        <v>0</v>
      </c>
      <c r="C57" s="66">
        <f t="shared" ref="C57:I57" si="19">MAX(C56+(C$61-C$56)*0.2,0)</f>
        <v>0</v>
      </c>
      <c r="D57" s="66">
        <f t="shared" si="19"/>
        <v>0</v>
      </c>
      <c r="E57" s="66">
        <f t="shared" si="19"/>
        <v>0</v>
      </c>
      <c r="F57" s="66">
        <f t="shared" si="19"/>
        <v>0</v>
      </c>
      <c r="G57" s="66">
        <f t="shared" si="19"/>
        <v>0</v>
      </c>
      <c r="H57" s="66">
        <f t="shared" si="19"/>
        <v>0</v>
      </c>
      <c r="I57" s="66">
        <f t="shared" si="19"/>
        <v>1</v>
      </c>
      <c r="J57" s="174">
        <f t="shared" si="9"/>
        <v>0</v>
      </c>
      <c r="K57" s="145">
        <f>feedin_new_car!K57</f>
        <v>0.05</v>
      </c>
      <c r="L57" s="146">
        <f>feedin_new_car!L57</f>
        <v>0.15</v>
      </c>
      <c r="M57" s="146">
        <f>feedin_new_car!M57</f>
        <v>0.15</v>
      </c>
      <c r="N57" s="146">
        <f>feedin_new_car!N57</f>
        <v>0.35</v>
      </c>
      <c r="O57" s="146">
        <f>feedin_new_car!O57</f>
        <v>0.30000000000000004</v>
      </c>
      <c r="P57" s="145">
        <f>feedin_new_car!P57</f>
        <v>0</v>
      </c>
      <c r="Q57" s="146">
        <f>feedin_new_car!Q57</f>
        <v>0.1</v>
      </c>
      <c r="R57" s="146">
        <f>feedin_new_car!R57</f>
        <v>0.45</v>
      </c>
      <c r="S57" s="146">
        <f>feedin_new_car!S57</f>
        <v>0.4</v>
      </c>
      <c r="T57" s="146">
        <f>feedin_new_car!T57</f>
        <v>0.05</v>
      </c>
      <c r="U57" s="145">
        <f>feedin_new_car!U57</f>
        <v>0.03</v>
      </c>
      <c r="V57" s="146">
        <f>feedin_new_car!V57</f>
        <v>0.3</v>
      </c>
      <c r="W57" s="146">
        <f>feedin_new_car!W57</f>
        <v>0.35</v>
      </c>
      <c r="X57" s="146">
        <f>feedin_new_car!X57</f>
        <v>0.3</v>
      </c>
      <c r="Y57" s="146">
        <f>feedin_new_car!Y57</f>
        <v>2.0000000000000018E-2</v>
      </c>
      <c r="Z57" s="145">
        <f>feedin_new_car!Z57</f>
        <v>0</v>
      </c>
      <c r="AA57" s="146">
        <f>feedin_new_car!AA57</f>
        <v>0.1</v>
      </c>
      <c r="AB57" s="146">
        <f>feedin_new_car!AB57</f>
        <v>0.45</v>
      </c>
      <c r="AC57" s="146">
        <f>feedin_new_car!AC57</f>
        <v>0.4</v>
      </c>
      <c r="AD57" s="146">
        <f>feedin_new_car!AD57</f>
        <v>0.05</v>
      </c>
      <c r="AE57" s="145">
        <f>feedin_new_car!AE57</f>
        <v>0</v>
      </c>
      <c r="AF57" s="146">
        <f>feedin_new_car!AF57</f>
        <v>0</v>
      </c>
      <c r="AG57" s="146">
        <f>feedin_new_car!AG57</f>
        <v>0</v>
      </c>
      <c r="AH57" s="146">
        <f>feedin_new_car!AH57</f>
        <v>0</v>
      </c>
      <c r="AI57" s="146">
        <f>feedin_new_car!AI57</f>
        <v>1</v>
      </c>
      <c r="AJ57" s="145">
        <f>feedin_new_car!AJ57</f>
        <v>0.25</v>
      </c>
      <c r="AK57" s="146">
        <f>feedin_new_car!AK57</f>
        <v>0.3</v>
      </c>
      <c r="AL57" s="146">
        <f>feedin_new_car!AL57</f>
        <v>0.35</v>
      </c>
      <c r="AM57" s="146">
        <f>feedin_new_car!AM57</f>
        <v>0.1</v>
      </c>
      <c r="AN57" s="146">
        <f>feedin_new_car!AN57</f>
        <v>0</v>
      </c>
      <c r="AO57" s="145">
        <f>feedin_new_car!AO57</f>
        <v>0.15</v>
      </c>
      <c r="AP57" s="146">
        <f>feedin_new_car!AP57</f>
        <v>0.35</v>
      </c>
      <c r="AQ57" s="146">
        <f>feedin_new_car!AQ57</f>
        <v>0.45</v>
      </c>
      <c r="AR57" s="146">
        <f>feedin_new_car!AR57</f>
        <v>0.05</v>
      </c>
      <c r="AS57" s="146">
        <f>feedin_new_car!AS57</f>
        <v>0</v>
      </c>
      <c r="AT57" s="145">
        <f>feedin_new_car!AT57</f>
        <v>0.2</v>
      </c>
      <c r="AU57" s="146">
        <f>feedin_new_car!AU57</f>
        <v>0.3</v>
      </c>
      <c r="AV57" s="146">
        <f>feedin_new_car!AV57</f>
        <v>0.4</v>
      </c>
      <c r="AW57" s="146">
        <f>feedin_new_car!AW57</f>
        <v>0.1</v>
      </c>
      <c r="AX57" s="146">
        <f>feedin_new_car!AX57</f>
        <v>0</v>
      </c>
      <c r="AY57" s="145">
        <f>feedin_new_car!AY57</f>
        <v>0</v>
      </c>
      <c r="AZ57" s="146">
        <f>feedin_new_car!AZ57</f>
        <v>0</v>
      </c>
      <c r="BA57" s="146">
        <f>feedin_new_car!BA57</f>
        <v>0</v>
      </c>
      <c r="BB57" s="146">
        <f>feedin_new_car!BB57</f>
        <v>0.5</v>
      </c>
      <c r="BC57" s="146">
        <f>feedin_new_car!BC57</f>
        <v>0.5</v>
      </c>
      <c r="BD57" s="36">
        <f t="shared" si="2"/>
        <v>1</v>
      </c>
      <c r="BE57" s="36">
        <f t="shared" si="3"/>
        <v>9</v>
      </c>
    </row>
    <row r="58" spans="1:57" x14ac:dyDescent="0.2">
      <c r="A58" s="12">
        <v>2052</v>
      </c>
      <c r="B58" s="100">
        <f t="shared" ref="B58:I60" si="20">MAX(B57+(B$61-B$56)*0.2,0)</f>
        <v>0</v>
      </c>
      <c r="C58" s="66">
        <f t="shared" si="20"/>
        <v>0</v>
      </c>
      <c r="D58" s="66">
        <f t="shared" si="20"/>
        <v>0</v>
      </c>
      <c r="E58" s="66">
        <f t="shared" si="20"/>
        <v>0</v>
      </c>
      <c r="F58" s="66">
        <f t="shared" si="20"/>
        <v>0</v>
      </c>
      <c r="G58" s="66">
        <f t="shared" si="20"/>
        <v>0</v>
      </c>
      <c r="H58" s="66">
        <f t="shared" si="20"/>
        <v>0</v>
      </c>
      <c r="I58" s="66">
        <f t="shared" si="20"/>
        <v>1</v>
      </c>
      <c r="J58" s="174">
        <f t="shared" si="9"/>
        <v>0</v>
      </c>
      <c r="K58" s="145">
        <f>feedin_new_car!K58</f>
        <v>0.05</v>
      </c>
      <c r="L58" s="146">
        <f>feedin_new_car!L58</f>
        <v>0.15</v>
      </c>
      <c r="M58" s="146">
        <f>feedin_new_car!M58</f>
        <v>0.15</v>
      </c>
      <c r="N58" s="146">
        <f>feedin_new_car!N58</f>
        <v>0.35</v>
      </c>
      <c r="O58" s="146">
        <f>feedin_new_car!O58</f>
        <v>0.30000000000000004</v>
      </c>
      <c r="P58" s="145">
        <f>feedin_new_car!P58</f>
        <v>0</v>
      </c>
      <c r="Q58" s="146">
        <f>feedin_new_car!Q58</f>
        <v>0.1</v>
      </c>
      <c r="R58" s="146">
        <f>feedin_new_car!R58</f>
        <v>0.45</v>
      </c>
      <c r="S58" s="146">
        <f>feedin_new_car!S58</f>
        <v>0.4</v>
      </c>
      <c r="T58" s="146">
        <f>feedin_new_car!T58</f>
        <v>0.05</v>
      </c>
      <c r="U58" s="145">
        <f>feedin_new_car!U58</f>
        <v>0.03</v>
      </c>
      <c r="V58" s="146">
        <f>feedin_new_car!V58</f>
        <v>0.3</v>
      </c>
      <c r="W58" s="146">
        <f>feedin_new_car!W58</f>
        <v>0.35</v>
      </c>
      <c r="X58" s="146">
        <f>feedin_new_car!X58</f>
        <v>0.3</v>
      </c>
      <c r="Y58" s="146">
        <f>feedin_new_car!Y58</f>
        <v>2.0000000000000018E-2</v>
      </c>
      <c r="Z58" s="145">
        <f>feedin_new_car!Z58</f>
        <v>0</v>
      </c>
      <c r="AA58" s="146">
        <f>feedin_new_car!AA58</f>
        <v>0.1</v>
      </c>
      <c r="AB58" s="146">
        <f>feedin_new_car!AB58</f>
        <v>0.45</v>
      </c>
      <c r="AC58" s="146">
        <f>feedin_new_car!AC58</f>
        <v>0.4</v>
      </c>
      <c r="AD58" s="146">
        <f>feedin_new_car!AD58</f>
        <v>0.05</v>
      </c>
      <c r="AE58" s="145">
        <f>feedin_new_car!AE58</f>
        <v>0</v>
      </c>
      <c r="AF58" s="146">
        <f>feedin_new_car!AF58</f>
        <v>0</v>
      </c>
      <c r="AG58" s="146">
        <f>feedin_new_car!AG58</f>
        <v>0</v>
      </c>
      <c r="AH58" s="146">
        <f>feedin_new_car!AH58</f>
        <v>0</v>
      </c>
      <c r="AI58" s="146">
        <f>feedin_new_car!AI58</f>
        <v>1</v>
      </c>
      <c r="AJ58" s="145">
        <f>feedin_new_car!AJ58</f>
        <v>0.25</v>
      </c>
      <c r="AK58" s="146">
        <f>feedin_new_car!AK58</f>
        <v>0.3</v>
      </c>
      <c r="AL58" s="146">
        <f>feedin_new_car!AL58</f>
        <v>0.35</v>
      </c>
      <c r="AM58" s="146">
        <f>feedin_new_car!AM58</f>
        <v>0.1</v>
      </c>
      <c r="AN58" s="146">
        <f>feedin_new_car!AN58</f>
        <v>0</v>
      </c>
      <c r="AO58" s="145">
        <f>feedin_new_car!AO58</f>
        <v>0.15</v>
      </c>
      <c r="AP58" s="146">
        <f>feedin_new_car!AP58</f>
        <v>0.35</v>
      </c>
      <c r="AQ58" s="146">
        <f>feedin_new_car!AQ58</f>
        <v>0.45</v>
      </c>
      <c r="AR58" s="146">
        <f>feedin_new_car!AR58</f>
        <v>0.05</v>
      </c>
      <c r="AS58" s="146">
        <f>feedin_new_car!AS58</f>
        <v>0</v>
      </c>
      <c r="AT58" s="145">
        <f>feedin_new_car!AT58</f>
        <v>0.2</v>
      </c>
      <c r="AU58" s="146">
        <f>feedin_new_car!AU58</f>
        <v>0.3</v>
      </c>
      <c r="AV58" s="146">
        <f>feedin_new_car!AV58</f>
        <v>0.4</v>
      </c>
      <c r="AW58" s="146">
        <f>feedin_new_car!AW58</f>
        <v>0.1</v>
      </c>
      <c r="AX58" s="146">
        <f>feedin_new_car!AX58</f>
        <v>0</v>
      </c>
      <c r="AY58" s="145">
        <f>feedin_new_car!AY58</f>
        <v>0</v>
      </c>
      <c r="AZ58" s="146">
        <f>feedin_new_car!AZ58</f>
        <v>0</v>
      </c>
      <c r="BA58" s="146">
        <f>feedin_new_car!BA58</f>
        <v>0</v>
      </c>
      <c r="BB58" s="146">
        <f>feedin_new_car!BB58</f>
        <v>0.5</v>
      </c>
      <c r="BC58" s="146">
        <f>feedin_new_car!BC58</f>
        <v>0.5</v>
      </c>
      <c r="BD58" s="36">
        <f t="shared" si="2"/>
        <v>1</v>
      </c>
      <c r="BE58" s="36">
        <f t="shared" si="3"/>
        <v>9</v>
      </c>
    </row>
    <row r="59" spans="1:57" x14ac:dyDescent="0.2">
      <c r="A59" s="12">
        <v>2053</v>
      </c>
      <c r="B59" s="100">
        <f t="shared" si="20"/>
        <v>0</v>
      </c>
      <c r="C59" s="66">
        <f t="shared" si="20"/>
        <v>0</v>
      </c>
      <c r="D59" s="66">
        <f t="shared" si="20"/>
        <v>0</v>
      </c>
      <c r="E59" s="66">
        <f t="shared" si="20"/>
        <v>0</v>
      </c>
      <c r="F59" s="66">
        <f t="shared" si="20"/>
        <v>0</v>
      </c>
      <c r="G59" s="66">
        <f t="shared" si="20"/>
        <v>0</v>
      </c>
      <c r="H59" s="66">
        <f t="shared" si="20"/>
        <v>0</v>
      </c>
      <c r="I59" s="66">
        <f t="shared" si="20"/>
        <v>1</v>
      </c>
      <c r="J59" s="174">
        <f t="shared" si="9"/>
        <v>0</v>
      </c>
      <c r="K59" s="145">
        <f>feedin_new_car!K59</f>
        <v>0.05</v>
      </c>
      <c r="L59" s="146">
        <f>feedin_new_car!L59</f>
        <v>0.15</v>
      </c>
      <c r="M59" s="146">
        <f>feedin_new_car!M59</f>
        <v>0.15</v>
      </c>
      <c r="N59" s="146">
        <f>feedin_new_car!N59</f>
        <v>0.35</v>
      </c>
      <c r="O59" s="146">
        <f>feedin_new_car!O59</f>
        <v>0.30000000000000004</v>
      </c>
      <c r="P59" s="145">
        <f>feedin_new_car!P59</f>
        <v>0</v>
      </c>
      <c r="Q59" s="146">
        <f>feedin_new_car!Q59</f>
        <v>0.1</v>
      </c>
      <c r="R59" s="146">
        <f>feedin_new_car!R59</f>
        <v>0.45</v>
      </c>
      <c r="S59" s="146">
        <f>feedin_new_car!S59</f>
        <v>0.4</v>
      </c>
      <c r="T59" s="146">
        <f>feedin_new_car!T59</f>
        <v>0.05</v>
      </c>
      <c r="U59" s="145">
        <f>feedin_new_car!U59</f>
        <v>0.03</v>
      </c>
      <c r="V59" s="146">
        <f>feedin_new_car!V59</f>
        <v>0.3</v>
      </c>
      <c r="W59" s="146">
        <f>feedin_new_car!W59</f>
        <v>0.35</v>
      </c>
      <c r="X59" s="146">
        <f>feedin_new_car!X59</f>
        <v>0.3</v>
      </c>
      <c r="Y59" s="146">
        <f>feedin_new_car!Y59</f>
        <v>2.0000000000000018E-2</v>
      </c>
      <c r="Z59" s="145">
        <f>feedin_new_car!Z59</f>
        <v>0</v>
      </c>
      <c r="AA59" s="146">
        <f>feedin_new_car!AA59</f>
        <v>0.1</v>
      </c>
      <c r="AB59" s="146">
        <f>feedin_new_car!AB59</f>
        <v>0.45</v>
      </c>
      <c r="AC59" s="146">
        <f>feedin_new_car!AC59</f>
        <v>0.4</v>
      </c>
      <c r="AD59" s="146">
        <f>feedin_new_car!AD59</f>
        <v>0.05</v>
      </c>
      <c r="AE59" s="145">
        <f>feedin_new_car!AE59</f>
        <v>0</v>
      </c>
      <c r="AF59" s="146">
        <f>feedin_new_car!AF59</f>
        <v>0</v>
      </c>
      <c r="AG59" s="146">
        <f>feedin_new_car!AG59</f>
        <v>0</v>
      </c>
      <c r="AH59" s="146">
        <f>feedin_new_car!AH59</f>
        <v>0</v>
      </c>
      <c r="AI59" s="146">
        <f>feedin_new_car!AI59</f>
        <v>1</v>
      </c>
      <c r="AJ59" s="145">
        <f>feedin_new_car!AJ59</f>
        <v>0.25</v>
      </c>
      <c r="AK59" s="146">
        <f>feedin_new_car!AK59</f>
        <v>0.3</v>
      </c>
      <c r="AL59" s="146">
        <f>feedin_new_car!AL59</f>
        <v>0.35</v>
      </c>
      <c r="AM59" s="146">
        <f>feedin_new_car!AM59</f>
        <v>0.1</v>
      </c>
      <c r="AN59" s="146">
        <f>feedin_new_car!AN59</f>
        <v>0</v>
      </c>
      <c r="AO59" s="145">
        <f>feedin_new_car!AO59</f>
        <v>0.15</v>
      </c>
      <c r="AP59" s="146">
        <f>feedin_new_car!AP59</f>
        <v>0.35</v>
      </c>
      <c r="AQ59" s="146">
        <f>feedin_new_car!AQ59</f>
        <v>0.45</v>
      </c>
      <c r="AR59" s="146">
        <f>feedin_new_car!AR59</f>
        <v>0.05</v>
      </c>
      <c r="AS59" s="146">
        <f>feedin_new_car!AS59</f>
        <v>0</v>
      </c>
      <c r="AT59" s="145">
        <f>feedin_new_car!AT59</f>
        <v>0.2</v>
      </c>
      <c r="AU59" s="146">
        <f>feedin_new_car!AU59</f>
        <v>0.3</v>
      </c>
      <c r="AV59" s="146">
        <f>feedin_new_car!AV59</f>
        <v>0.4</v>
      </c>
      <c r="AW59" s="146">
        <f>feedin_new_car!AW59</f>
        <v>0.1</v>
      </c>
      <c r="AX59" s="146">
        <f>feedin_new_car!AX59</f>
        <v>0</v>
      </c>
      <c r="AY59" s="145">
        <f>feedin_new_car!AY59</f>
        <v>0</v>
      </c>
      <c r="AZ59" s="146">
        <f>feedin_new_car!AZ59</f>
        <v>0</v>
      </c>
      <c r="BA59" s="146">
        <f>feedin_new_car!BA59</f>
        <v>0</v>
      </c>
      <c r="BB59" s="146">
        <f>feedin_new_car!BB59</f>
        <v>0.5</v>
      </c>
      <c r="BC59" s="146">
        <f>feedin_new_car!BC59</f>
        <v>0.5</v>
      </c>
      <c r="BD59" s="36">
        <f t="shared" si="2"/>
        <v>1</v>
      </c>
      <c r="BE59" s="36">
        <f t="shared" si="3"/>
        <v>9</v>
      </c>
    </row>
    <row r="60" spans="1:57" x14ac:dyDescent="0.2">
      <c r="A60" s="12">
        <v>2054</v>
      </c>
      <c r="B60" s="100">
        <f t="shared" si="20"/>
        <v>0</v>
      </c>
      <c r="C60" s="66">
        <f t="shared" si="20"/>
        <v>0</v>
      </c>
      <c r="D60" s="66">
        <f t="shared" si="20"/>
        <v>0</v>
      </c>
      <c r="E60" s="66">
        <f t="shared" si="20"/>
        <v>0</v>
      </c>
      <c r="F60" s="66">
        <f t="shared" si="20"/>
        <v>0</v>
      </c>
      <c r="G60" s="66">
        <f t="shared" si="20"/>
        <v>0</v>
      </c>
      <c r="H60" s="66">
        <f t="shared" si="20"/>
        <v>0</v>
      </c>
      <c r="I60" s="66">
        <f t="shared" si="20"/>
        <v>1</v>
      </c>
      <c r="J60" s="174">
        <f t="shared" si="9"/>
        <v>0</v>
      </c>
      <c r="K60" s="145">
        <f>feedin_new_car!K60</f>
        <v>0.05</v>
      </c>
      <c r="L60" s="146">
        <f>feedin_new_car!L60</f>
        <v>0.15</v>
      </c>
      <c r="M60" s="146">
        <f>feedin_new_car!M60</f>
        <v>0.15</v>
      </c>
      <c r="N60" s="146">
        <f>feedin_new_car!N60</f>
        <v>0.35</v>
      </c>
      <c r="O60" s="146">
        <f>feedin_new_car!O60</f>
        <v>0.30000000000000004</v>
      </c>
      <c r="P60" s="145">
        <f>feedin_new_car!P60</f>
        <v>0</v>
      </c>
      <c r="Q60" s="146">
        <f>feedin_new_car!Q60</f>
        <v>0.1</v>
      </c>
      <c r="R60" s="146">
        <f>feedin_new_car!R60</f>
        <v>0.45</v>
      </c>
      <c r="S60" s="146">
        <f>feedin_new_car!S60</f>
        <v>0.4</v>
      </c>
      <c r="T60" s="146">
        <f>feedin_new_car!T60</f>
        <v>0.05</v>
      </c>
      <c r="U60" s="145">
        <f>feedin_new_car!U60</f>
        <v>0.03</v>
      </c>
      <c r="V60" s="146">
        <f>feedin_new_car!V60</f>
        <v>0.3</v>
      </c>
      <c r="W60" s="146">
        <f>feedin_new_car!W60</f>
        <v>0.35</v>
      </c>
      <c r="X60" s="146">
        <f>feedin_new_car!X60</f>
        <v>0.3</v>
      </c>
      <c r="Y60" s="146">
        <f>feedin_new_car!Y60</f>
        <v>2.0000000000000018E-2</v>
      </c>
      <c r="Z60" s="145">
        <f>feedin_new_car!Z60</f>
        <v>0</v>
      </c>
      <c r="AA60" s="146">
        <f>feedin_new_car!AA60</f>
        <v>0.1</v>
      </c>
      <c r="AB60" s="146">
        <f>feedin_new_car!AB60</f>
        <v>0.45</v>
      </c>
      <c r="AC60" s="146">
        <f>feedin_new_car!AC60</f>
        <v>0.4</v>
      </c>
      <c r="AD60" s="146">
        <f>feedin_new_car!AD60</f>
        <v>0.05</v>
      </c>
      <c r="AE60" s="145">
        <f>feedin_new_car!AE60</f>
        <v>0</v>
      </c>
      <c r="AF60" s="146">
        <f>feedin_new_car!AF60</f>
        <v>0</v>
      </c>
      <c r="AG60" s="146">
        <f>feedin_new_car!AG60</f>
        <v>0</v>
      </c>
      <c r="AH60" s="146">
        <f>feedin_new_car!AH60</f>
        <v>0</v>
      </c>
      <c r="AI60" s="146">
        <f>feedin_new_car!AI60</f>
        <v>1</v>
      </c>
      <c r="AJ60" s="145">
        <f>feedin_new_car!AJ60</f>
        <v>0.25</v>
      </c>
      <c r="AK60" s="146">
        <f>feedin_new_car!AK60</f>
        <v>0.3</v>
      </c>
      <c r="AL60" s="146">
        <f>feedin_new_car!AL60</f>
        <v>0.35</v>
      </c>
      <c r="AM60" s="146">
        <f>feedin_new_car!AM60</f>
        <v>0.1</v>
      </c>
      <c r="AN60" s="146">
        <f>feedin_new_car!AN60</f>
        <v>0</v>
      </c>
      <c r="AO60" s="145">
        <f>feedin_new_car!AO60</f>
        <v>0.15</v>
      </c>
      <c r="AP60" s="146">
        <f>feedin_new_car!AP60</f>
        <v>0.35</v>
      </c>
      <c r="AQ60" s="146">
        <f>feedin_new_car!AQ60</f>
        <v>0.45</v>
      </c>
      <c r="AR60" s="146">
        <f>feedin_new_car!AR60</f>
        <v>0.05</v>
      </c>
      <c r="AS60" s="146">
        <f>feedin_new_car!AS60</f>
        <v>0</v>
      </c>
      <c r="AT60" s="145">
        <f>feedin_new_car!AT60</f>
        <v>0.2</v>
      </c>
      <c r="AU60" s="146">
        <f>feedin_new_car!AU60</f>
        <v>0.3</v>
      </c>
      <c r="AV60" s="146">
        <f>feedin_new_car!AV60</f>
        <v>0.4</v>
      </c>
      <c r="AW60" s="146">
        <f>feedin_new_car!AW60</f>
        <v>0.1</v>
      </c>
      <c r="AX60" s="146">
        <f>feedin_new_car!AX60</f>
        <v>0</v>
      </c>
      <c r="AY60" s="145">
        <f>feedin_new_car!AY60</f>
        <v>0</v>
      </c>
      <c r="AZ60" s="146">
        <f>feedin_new_car!AZ60</f>
        <v>0</v>
      </c>
      <c r="BA60" s="146">
        <f>feedin_new_car!BA60</f>
        <v>0</v>
      </c>
      <c r="BB60" s="146">
        <f>feedin_new_car!BB60</f>
        <v>0.5</v>
      </c>
      <c r="BC60" s="146">
        <f>feedin_new_car!BC60</f>
        <v>0.5</v>
      </c>
      <c r="BD60" s="36">
        <f t="shared" si="2"/>
        <v>1</v>
      </c>
      <c r="BE60" s="36">
        <f t="shared" si="3"/>
        <v>9</v>
      </c>
    </row>
    <row r="61" spans="1:57" x14ac:dyDescent="0.2">
      <c r="A61" s="51">
        <v>2055</v>
      </c>
      <c r="B61" s="101">
        <v>0</v>
      </c>
      <c r="C61" s="74">
        <v>0</v>
      </c>
      <c r="D61" s="74">
        <v>0</v>
      </c>
      <c r="E61" s="74">
        <v>0</v>
      </c>
      <c r="F61" s="74">
        <v>0</v>
      </c>
      <c r="G61" s="74">
        <v>0</v>
      </c>
      <c r="H61" s="74">
        <v>0</v>
      </c>
      <c r="I61" s="74">
        <v>1</v>
      </c>
      <c r="J61" s="65">
        <f t="shared" si="9"/>
        <v>0</v>
      </c>
      <c r="K61" s="72">
        <f>feedin_new_car!K61</f>
        <v>0.05</v>
      </c>
      <c r="L61" s="83">
        <f>feedin_new_car!L61</f>
        <v>0.15</v>
      </c>
      <c r="M61" s="83">
        <f>feedin_new_car!M61</f>
        <v>0.15</v>
      </c>
      <c r="N61" s="83">
        <f>feedin_new_car!N61</f>
        <v>0.35</v>
      </c>
      <c r="O61" s="83">
        <f>feedin_new_car!O61</f>
        <v>0.30000000000000004</v>
      </c>
      <c r="P61" s="72">
        <f>feedin_new_car!P61</f>
        <v>0</v>
      </c>
      <c r="Q61" s="83">
        <f>feedin_new_car!Q61</f>
        <v>0.1</v>
      </c>
      <c r="R61" s="83">
        <f>feedin_new_car!R61</f>
        <v>0.45</v>
      </c>
      <c r="S61" s="83">
        <f>feedin_new_car!S61</f>
        <v>0.4</v>
      </c>
      <c r="T61" s="83">
        <f>feedin_new_car!T61</f>
        <v>0.05</v>
      </c>
      <c r="U61" s="72">
        <f>feedin_new_car!U61</f>
        <v>0.03</v>
      </c>
      <c r="V61" s="83">
        <f>feedin_new_car!V61</f>
        <v>0.3</v>
      </c>
      <c r="W61" s="83">
        <f>feedin_new_car!W61</f>
        <v>0.35</v>
      </c>
      <c r="X61" s="83">
        <f>feedin_new_car!X61</f>
        <v>0.3</v>
      </c>
      <c r="Y61" s="83">
        <f>feedin_new_car!Y61</f>
        <v>2.0000000000000018E-2</v>
      </c>
      <c r="Z61" s="72">
        <f>feedin_new_car!Z61</f>
        <v>0</v>
      </c>
      <c r="AA61" s="83">
        <f>feedin_new_car!AA61</f>
        <v>0.1</v>
      </c>
      <c r="AB61" s="83">
        <f>feedin_new_car!AB61</f>
        <v>0.45</v>
      </c>
      <c r="AC61" s="83">
        <f>feedin_new_car!AC61</f>
        <v>0.4</v>
      </c>
      <c r="AD61" s="83">
        <f>feedin_new_car!AD61</f>
        <v>0.05</v>
      </c>
      <c r="AE61" s="72">
        <f>feedin_new_car!AE61</f>
        <v>0</v>
      </c>
      <c r="AF61" s="83">
        <f>feedin_new_car!AF61</f>
        <v>0</v>
      </c>
      <c r="AG61" s="83">
        <f>feedin_new_car!AG61</f>
        <v>0</v>
      </c>
      <c r="AH61" s="83">
        <f>feedin_new_car!AH61</f>
        <v>0</v>
      </c>
      <c r="AI61" s="83">
        <f>feedin_new_car!AI61</f>
        <v>1</v>
      </c>
      <c r="AJ61" s="72">
        <f>feedin_new_car!AJ61</f>
        <v>0.25</v>
      </c>
      <c r="AK61" s="83">
        <f>feedin_new_car!AK61</f>
        <v>0.3</v>
      </c>
      <c r="AL61" s="83">
        <f>feedin_new_car!AL61</f>
        <v>0.35</v>
      </c>
      <c r="AM61" s="83">
        <f>feedin_new_car!AM61</f>
        <v>0.1</v>
      </c>
      <c r="AN61" s="83">
        <f>feedin_new_car!AN61</f>
        <v>0</v>
      </c>
      <c r="AO61" s="72">
        <f>feedin_new_car!AO61</f>
        <v>0.15</v>
      </c>
      <c r="AP61" s="83">
        <f>feedin_new_car!AP61</f>
        <v>0.35</v>
      </c>
      <c r="AQ61" s="83">
        <f>feedin_new_car!AQ61</f>
        <v>0.45</v>
      </c>
      <c r="AR61" s="83">
        <f>feedin_new_car!AR61</f>
        <v>0.05</v>
      </c>
      <c r="AS61" s="83">
        <f>feedin_new_car!AS61</f>
        <v>0</v>
      </c>
      <c r="AT61" s="72">
        <f>feedin_new_car!AT61</f>
        <v>0.2</v>
      </c>
      <c r="AU61" s="83">
        <f>feedin_new_car!AU61</f>
        <v>0.3</v>
      </c>
      <c r="AV61" s="83">
        <f>feedin_new_car!AV61</f>
        <v>0.4</v>
      </c>
      <c r="AW61" s="83">
        <f>feedin_new_car!AW61</f>
        <v>0.1</v>
      </c>
      <c r="AX61" s="83">
        <f>feedin_new_car!AX61</f>
        <v>0</v>
      </c>
      <c r="AY61" s="72">
        <f>feedin_new_car!AY61</f>
        <v>0</v>
      </c>
      <c r="AZ61" s="83">
        <f>feedin_new_car!AZ61</f>
        <v>0</v>
      </c>
      <c r="BA61" s="83">
        <f>feedin_new_car!BA61</f>
        <v>0</v>
      </c>
      <c r="BB61" s="83">
        <f>feedin_new_car!BB61</f>
        <v>0.5</v>
      </c>
      <c r="BC61" s="83">
        <f>feedin_new_car!BC61</f>
        <v>0.5</v>
      </c>
      <c r="BD61" s="52">
        <f t="shared" si="2"/>
        <v>1</v>
      </c>
      <c r="BE61" s="52">
        <f t="shared" si="3"/>
        <v>9</v>
      </c>
    </row>
    <row r="63" spans="1:57" s="90" customFormat="1" ht="11.25" x14ac:dyDescent="0.2">
      <c r="A63" s="89"/>
      <c r="I63" s="90">
        <f>A6</f>
        <v>2000</v>
      </c>
      <c r="J63" s="91">
        <f>SUM(B6:J6)</f>
        <v>1.0000000001</v>
      </c>
      <c r="O63" s="92">
        <f>SUM(K61:O61)</f>
        <v>1</v>
      </c>
      <c r="T63" s="91">
        <f>SUM(P61:T61)</f>
        <v>1</v>
      </c>
      <c r="Y63" s="92">
        <f>SUM(U61:Y61)</f>
        <v>1</v>
      </c>
      <c r="AD63" s="92">
        <f>SUM(Z61:AD61)</f>
        <v>1</v>
      </c>
      <c r="AI63" s="91">
        <f>SUM(AE61:AI61)</f>
        <v>1</v>
      </c>
      <c r="AN63" s="92">
        <f>SUM(AJ61:AN61)</f>
        <v>1</v>
      </c>
      <c r="AS63" s="92">
        <f>SUM(AO61:AS61)</f>
        <v>1</v>
      </c>
      <c r="AX63" s="91">
        <f>SUM(AT61:AX61)</f>
        <v>1</v>
      </c>
      <c r="BC63" s="91">
        <f>SUM(AY61:BC61)</f>
        <v>1</v>
      </c>
    </row>
    <row r="64" spans="1:57" x14ac:dyDescent="0.2">
      <c r="I64" s="90">
        <f t="shared" ref="I64:I118" si="21">A7</f>
        <v>2001</v>
      </c>
      <c r="J64" s="91">
        <f t="shared" ref="J64:J118" si="22">SUM(B7:J7)</f>
        <v>1</v>
      </c>
    </row>
    <row r="65" spans="9:10" x14ac:dyDescent="0.2">
      <c r="I65" s="90">
        <f t="shared" si="21"/>
        <v>2002</v>
      </c>
      <c r="J65" s="91">
        <f t="shared" si="22"/>
        <v>0.9999999999000001</v>
      </c>
    </row>
    <row r="66" spans="9:10" x14ac:dyDescent="0.2">
      <c r="I66" s="90">
        <f t="shared" si="21"/>
        <v>2003</v>
      </c>
      <c r="J66" s="91">
        <f t="shared" si="22"/>
        <v>1</v>
      </c>
    </row>
    <row r="67" spans="9:10" x14ac:dyDescent="0.2">
      <c r="I67" s="90">
        <f t="shared" si="21"/>
        <v>2004</v>
      </c>
      <c r="J67" s="91">
        <f t="shared" si="22"/>
        <v>1</v>
      </c>
    </row>
    <row r="68" spans="9:10" x14ac:dyDescent="0.2">
      <c r="I68" s="90">
        <f t="shared" si="21"/>
        <v>2005</v>
      </c>
      <c r="J68" s="91">
        <f t="shared" si="22"/>
        <v>1</v>
      </c>
    </row>
    <row r="69" spans="9:10" x14ac:dyDescent="0.2">
      <c r="I69" s="90">
        <f t="shared" si="21"/>
        <v>2006</v>
      </c>
      <c r="J69" s="91">
        <f t="shared" si="22"/>
        <v>0.99999999999999989</v>
      </c>
    </row>
    <row r="70" spans="9:10" x14ac:dyDescent="0.2">
      <c r="I70" s="90">
        <f t="shared" si="21"/>
        <v>2007</v>
      </c>
      <c r="J70" s="91">
        <f t="shared" si="22"/>
        <v>0.99999999989999999</v>
      </c>
    </row>
    <row r="71" spans="9:10" x14ac:dyDescent="0.2">
      <c r="I71" s="90">
        <f t="shared" si="21"/>
        <v>2008</v>
      </c>
      <c r="J71" s="91">
        <f t="shared" si="22"/>
        <v>1.0000000001</v>
      </c>
    </row>
    <row r="72" spans="9:10" x14ac:dyDescent="0.2">
      <c r="I72" s="90">
        <f t="shared" si="21"/>
        <v>2009</v>
      </c>
      <c r="J72" s="91">
        <f t="shared" si="22"/>
        <v>0.99999999999999989</v>
      </c>
    </row>
    <row r="73" spans="9:10" x14ac:dyDescent="0.2">
      <c r="I73" s="90">
        <f t="shared" si="21"/>
        <v>2010</v>
      </c>
      <c r="J73" s="91">
        <f t="shared" si="22"/>
        <v>1.0000000001</v>
      </c>
    </row>
    <row r="74" spans="9:10" x14ac:dyDescent="0.2">
      <c r="I74" s="90">
        <f t="shared" si="21"/>
        <v>2011</v>
      </c>
      <c r="J74" s="91">
        <f t="shared" si="22"/>
        <v>0.99999999999999989</v>
      </c>
    </row>
    <row r="75" spans="9:10" x14ac:dyDescent="0.2">
      <c r="I75" s="90">
        <f t="shared" si="21"/>
        <v>2012</v>
      </c>
      <c r="J75" s="91">
        <f t="shared" si="22"/>
        <v>1</v>
      </c>
    </row>
    <row r="76" spans="9:10" x14ac:dyDescent="0.2">
      <c r="I76" s="90">
        <f t="shared" si="21"/>
        <v>2013</v>
      </c>
      <c r="J76" s="91">
        <f t="shared" si="22"/>
        <v>0.99999999989999999</v>
      </c>
    </row>
    <row r="77" spans="9:10" x14ac:dyDescent="0.2">
      <c r="I77" s="90">
        <f t="shared" si="21"/>
        <v>2014</v>
      </c>
      <c r="J77" s="91">
        <f t="shared" si="22"/>
        <v>0.99999999999999989</v>
      </c>
    </row>
    <row r="78" spans="9:10" x14ac:dyDescent="0.2">
      <c r="I78" s="90">
        <f t="shared" si="21"/>
        <v>2015</v>
      </c>
      <c r="J78" s="91">
        <f t="shared" si="22"/>
        <v>1.0000000001</v>
      </c>
    </row>
    <row r="79" spans="9:10" x14ac:dyDescent="0.2">
      <c r="I79" s="90">
        <f t="shared" si="21"/>
        <v>2016</v>
      </c>
      <c r="J79" s="91">
        <f t="shared" si="22"/>
        <v>0.99999999989999988</v>
      </c>
    </row>
    <row r="80" spans="9:10" x14ac:dyDescent="0.2">
      <c r="I80" s="90">
        <f t="shared" si="21"/>
        <v>2017</v>
      </c>
      <c r="J80" s="91">
        <f t="shared" si="22"/>
        <v>0.99999999999999989</v>
      </c>
    </row>
    <row r="81" spans="9:10" x14ac:dyDescent="0.2">
      <c r="I81" s="90">
        <f t="shared" si="21"/>
        <v>2018</v>
      </c>
      <c r="J81" s="91">
        <f t="shared" si="22"/>
        <v>1</v>
      </c>
    </row>
    <row r="82" spans="9:10" x14ac:dyDescent="0.2">
      <c r="I82" s="90">
        <f t="shared" si="21"/>
        <v>2019</v>
      </c>
      <c r="J82" s="91">
        <f t="shared" si="22"/>
        <v>1</v>
      </c>
    </row>
    <row r="83" spans="9:10" x14ac:dyDescent="0.2">
      <c r="I83" s="90">
        <f t="shared" si="21"/>
        <v>2020</v>
      </c>
      <c r="J83" s="91">
        <f t="shared" si="22"/>
        <v>1</v>
      </c>
    </row>
    <row r="84" spans="9:10" x14ac:dyDescent="0.2">
      <c r="I84" s="90">
        <f t="shared" si="21"/>
        <v>2021</v>
      </c>
      <c r="J84" s="91">
        <f t="shared" si="22"/>
        <v>1.0000000000000002</v>
      </c>
    </row>
    <row r="85" spans="9:10" x14ac:dyDescent="0.2">
      <c r="I85" s="90">
        <f t="shared" si="21"/>
        <v>2022</v>
      </c>
      <c r="J85" s="91">
        <f t="shared" si="22"/>
        <v>1</v>
      </c>
    </row>
    <row r="86" spans="9:10" x14ac:dyDescent="0.2">
      <c r="I86" s="90">
        <f t="shared" si="21"/>
        <v>2023</v>
      </c>
      <c r="J86" s="91">
        <f t="shared" si="22"/>
        <v>0.99999999999999989</v>
      </c>
    </row>
    <row r="87" spans="9:10" x14ac:dyDescent="0.2">
      <c r="I87" s="90">
        <f t="shared" si="21"/>
        <v>2024</v>
      </c>
      <c r="J87" s="91">
        <f t="shared" si="22"/>
        <v>1</v>
      </c>
    </row>
    <row r="88" spans="9:10" x14ac:dyDescent="0.2">
      <c r="I88" s="90">
        <f t="shared" si="21"/>
        <v>2025</v>
      </c>
      <c r="J88" s="91">
        <f t="shared" si="22"/>
        <v>1</v>
      </c>
    </row>
    <row r="89" spans="9:10" x14ac:dyDescent="0.2">
      <c r="I89" s="90">
        <f t="shared" si="21"/>
        <v>2026</v>
      </c>
      <c r="J89" s="91">
        <f t="shared" si="22"/>
        <v>1</v>
      </c>
    </row>
    <row r="90" spans="9:10" x14ac:dyDescent="0.2">
      <c r="I90" s="90">
        <f t="shared" si="21"/>
        <v>2027</v>
      </c>
      <c r="J90" s="91">
        <f t="shared" si="22"/>
        <v>1</v>
      </c>
    </row>
    <row r="91" spans="9:10" x14ac:dyDescent="0.2">
      <c r="I91" s="90">
        <f t="shared" si="21"/>
        <v>2028</v>
      </c>
      <c r="J91" s="91">
        <f t="shared" si="22"/>
        <v>1</v>
      </c>
    </row>
    <row r="92" spans="9:10" x14ac:dyDescent="0.2">
      <c r="I92" s="90">
        <f t="shared" si="21"/>
        <v>2029</v>
      </c>
      <c r="J92" s="91">
        <f t="shared" si="22"/>
        <v>0.99999999999999989</v>
      </c>
    </row>
    <row r="93" spans="9:10" x14ac:dyDescent="0.2">
      <c r="I93" s="90">
        <f t="shared" si="21"/>
        <v>2030</v>
      </c>
      <c r="J93" s="91">
        <f t="shared" si="22"/>
        <v>1</v>
      </c>
    </row>
    <row r="94" spans="9:10" x14ac:dyDescent="0.2">
      <c r="I94" s="90">
        <f t="shared" si="21"/>
        <v>2031</v>
      </c>
      <c r="J94" s="91">
        <f t="shared" si="22"/>
        <v>1</v>
      </c>
    </row>
    <row r="95" spans="9:10" x14ac:dyDescent="0.2">
      <c r="I95" s="90">
        <f t="shared" si="21"/>
        <v>2032</v>
      </c>
      <c r="J95" s="91">
        <f t="shared" si="22"/>
        <v>1</v>
      </c>
    </row>
    <row r="96" spans="9:10" x14ac:dyDescent="0.2">
      <c r="I96" s="90">
        <f t="shared" si="21"/>
        <v>2033</v>
      </c>
      <c r="J96" s="91">
        <f t="shared" si="22"/>
        <v>1</v>
      </c>
    </row>
    <row r="97" spans="9:11" x14ac:dyDescent="0.2">
      <c r="I97" s="90">
        <f t="shared" si="21"/>
        <v>2034</v>
      </c>
      <c r="J97" s="91">
        <f t="shared" si="22"/>
        <v>1</v>
      </c>
    </row>
    <row r="98" spans="9:11" x14ac:dyDescent="0.2">
      <c r="I98" s="90">
        <f t="shared" si="21"/>
        <v>2035</v>
      </c>
      <c r="J98" s="91">
        <f t="shared" si="22"/>
        <v>1</v>
      </c>
    </row>
    <row r="99" spans="9:11" x14ac:dyDescent="0.2">
      <c r="I99" s="90">
        <f t="shared" si="21"/>
        <v>2036</v>
      </c>
      <c r="J99" s="91">
        <f t="shared" si="22"/>
        <v>1</v>
      </c>
    </row>
    <row r="100" spans="9:11" x14ac:dyDescent="0.2">
      <c r="I100" s="90">
        <f t="shared" si="21"/>
        <v>2037</v>
      </c>
      <c r="J100" s="91">
        <f t="shared" si="22"/>
        <v>1</v>
      </c>
    </row>
    <row r="101" spans="9:11" x14ac:dyDescent="0.2">
      <c r="I101" s="90">
        <f t="shared" si="21"/>
        <v>2038</v>
      </c>
      <c r="J101" s="91">
        <f t="shared" si="22"/>
        <v>1</v>
      </c>
    </row>
    <row r="102" spans="9:11" x14ac:dyDescent="0.2">
      <c r="I102" s="90">
        <f t="shared" si="21"/>
        <v>2039</v>
      </c>
      <c r="J102" s="91">
        <f t="shared" si="22"/>
        <v>1</v>
      </c>
    </row>
    <row r="103" spans="9:11" x14ac:dyDescent="0.2">
      <c r="I103" s="90">
        <f t="shared" si="21"/>
        <v>2040</v>
      </c>
      <c r="J103" s="91">
        <f t="shared" si="22"/>
        <v>1</v>
      </c>
    </row>
    <row r="104" spans="9:11" x14ac:dyDescent="0.2">
      <c r="I104" s="90">
        <f t="shared" si="21"/>
        <v>2041</v>
      </c>
      <c r="J104" s="91">
        <f t="shared" si="22"/>
        <v>1</v>
      </c>
    </row>
    <row r="105" spans="9:11" x14ac:dyDescent="0.2">
      <c r="I105" s="90">
        <f t="shared" si="21"/>
        <v>2042</v>
      </c>
      <c r="J105" s="91">
        <f t="shared" si="22"/>
        <v>1</v>
      </c>
      <c r="K105" s="38"/>
    </row>
    <row r="106" spans="9:11" x14ac:dyDescent="0.2">
      <c r="I106" s="90">
        <f t="shared" si="21"/>
        <v>2043</v>
      </c>
      <c r="J106" s="91">
        <f t="shared" si="22"/>
        <v>1</v>
      </c>
      <c r="K106" s="38"/>
    </row>
    <row r="107" spans="9:11" x14ac:dyDescent="0.2">
      <c r="I107" s="90">
        <f t="shared" si="21"/>
        <v>2044</v>
      </c>
      <c r="J107" s="91">
        <f t="shared" si="22"/>
        <v>1</v>
      </c>
      <c r="K107" s="38"/>
    </row>
    <row r="108" spans="9:11" x14ac:dyDescent="0.2">
      <c r="I108" s="90">
        <f t="shared" si="21"/>
        <v>2045</v>
      </c>
      <c r="J108" s="91">
        <f t="shared" si="22"/>
        <v>1</v>
      </c>
      <c r="K108" s="38"/>
    </row>
    <row r="109" spans="9:11" x14ac:dyDescent="0.2">
      <c r="I109" s="90">
        <f t="shared" si="21"/>
        <v>2046</v>
      </c>
      <c r="J109" s="91">
        <f t="shared" si="22"/>
        <v>1</v>
      </c>
      <c r="K109" s="38"/>
    </row>
    <row r="110" spans="9:11" x14ac:dyDescent="0.2">
      <c r="I110" s="90">
        <f t="shared" si="21"/>
        <v>2047</v>
      </c>
      <c r="J110" s="91">
        <f t="shared" si="22"/>
        <v>1</v>
      </c>
      <c r="K110" s="38"/>
    </row>
    <row r="111" spans="9:11" x14ac:dyDescent="0.2">
      <c r="I111" s="90">
        <f t="shared" si="21"/>
        <v>2048</v>
      </c>
      <c r="J111" s="91">
        <f t="shared" si="22"/>
        <v>1</v>
      </c>
      <c r="K111" s="38"/>
    </row>
    <row r="112" spans="9:11" x14ac:dyDescent="0.2">
      <c r="I112" s="90">
        <f t="shared" si="21"/>
        <v>2049</v>
      </c>
      <c r="J112" s="91">
        <f t="shared" si="22"/>
        <v>1</v>
      </c>
      <c r="K112" s="38"/>
    </row>
    <row r="113" spans="9:11" x14ac:dyDescent="0.2">
      <c r="I113" s="90">
        <f t="shared" si="21"/>
        <v>2050</v>
      </c>
      <c r="J113" s="91">
        <f t="shared" si="22"/>
        <v>1</v>
      </c>
      <c r="K113" s="38"/>
    </row>
    <row r="114" spans="9:11" x14ac:dyDescent="0.2">
      <c r="I114" s="90">
        <f t="shared" si="21"/>
        <v>2051</v>
      </c>
      <c r="J114" s="91">
        <f t="shared" si="22"/>
        <v>1</v>
      </c>
      <c r="K114" s="38"/>
    </row>
    <row r="115" spans="9:11" x14ac:dyDescent="0.2">
      <c r="I115" s="90">
        <f t="shared" si="21"/>
        <v>2052</v>
      </c>
      <c r="J115" s="91">
        <f t="shared" si="22"/>
        <v>1</v>
      </c>
      <c r="K115" s="38"/>
    </row>
    <row r="116" spans="9:11" x14ac:dyDescent="0.2">
      <c r="I116" s="90">
        <f t="shared" si="21"/>
        <v>2053</v>
      </c>
      <c r="J116" s="91">
        <f t="shared" si="22"/>
        <v>1</v>
      </c>
      <c r="K116" s="38"/>
    </row>
    <row r="117" spans="9:11" x14ac:dyDescent="0.2">
      <c r="I117" s="90">
        <f t="shared" si="21"/>
        <v>2054</v>
      </c>
      <c r="J117" s="91">
        <f t="shared" si="22"/>
        <v>1</v>
      </c>
    </row>
    <row r="118" spans="9:11" x14ac:dyDescent="0.2">
      <c r="I118" s="90">
        <f t="shared" si="21"/>
        <v>2055</v>
      </c>
      <c r="J118" s="91">
        <f t="shared" si="22"/>
        <v>1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I118"/>
  <sheetViews>
    <sheetView workbookViewId="0">
      <selection activeCell="A3" sqref="A3"/>
    </sheetView>
  </sheetViews>
  <sheetFormatPr defaultRowHeight="12.75" x14ac:dyDescent="0.2"/>
  <cols>
    <col min="2" max="2" width="8" customWidth="1"/>
    <col min="3" max="8" width="7.140625" customWidth="1"/>
    <col min="9" max="9" width="8" customWidth="1"/>
    <col min="10" max="10" width="7.140625" customWidth="1"/>
    <col min="11" max="12" width="8" customWidth="1"/>
    <col min="13" max="13" width="7.140625" customWidth="1"/>
    <col min="14" max="14" width="8.85546875" customWidth="1"/>
    <col min="15" max="15" width="7.140625" customWidth="1"/>
    <col min="16" max="16" width="8.85546875" customWidth="1"/>
    <col min="17" max="18" width="7.140625" customWidth="1"/>
    <col min="19" max="20" width="8.85546875" customWidth="1"/>
    <col min="21" max="24" width="7.140625" customWidth="1"/>
    <col min="25" max="25" width="8.85546875" customWidth="1"/>
    <col min="26" max="26" width="8" customWidth="1"/>
    <col min="27" max="28" width="7.140625" customWidth="1"/>
    <col min="32" max="33" width="9.140625" style="1"/>
    <col min="34" max="34" width="4.5703125" customWidth="1"/>
  </cols>
  <sheetData>
    <row r="1" spans="1:35" ht="20.25" customHeight="1" x14ac:dyDescent="0.2">
      <c r="A1" s="18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20"/>
      <c r="AA1" s="19"/>
      <c r="AB1" s="19"/>
      <c r="AC1" s="31"/>
    </row>
    <row r="2" spans="1:35" x14ac:dyDescent="0.2">
      <c r="A2" s="6"/>
      <c r="B2" s="29" t="s">
        <v>11</v>
      </c>
      <c r="C2" s="3"/>
      <c r="D2" s="3"/>
      <c r="E2" s="3"/>
      <c r="F2" s="3"/>
      <c r="G2" s="3"/>
      <c r="H2" s="3"/>
      <c r="I2" s="3"/>
      <c r="J2" s="3"/>
      <c r="K2" s="30" t="s">
        <v>10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A2" s="7"/>
      <c r="AB2" s="7"/>
      <c r="AC2" s="21"/>
    </row>
    <row r="3" spans="1:35" x14ac:dyDescent="0.2">
      <c r="A3" s="1"/>
      <c r="B3" s="17"/>
      <c r="C3" s="16"/>
      <c r="D3" s="16"/>
      <c r="E3" s="16"/>
      <c r="F3" s="16"/>
      <c r="G3" s="16"/>
      <c r="H3" s="16"/>
      <c r="I3" s="16"/>
      <c r="J3" s="16"/>
      <c r="K3" s="9" t="s">
        <v>0</v>
      </c>
      <c r="L3" s="10"/>
      <c r="M3" s="9" t="s">
        <v>1</v>
      </c>
      <c r="N3" s="10"/>
      <c r="O3" s="9" t="s">
        <v>3</v>
      </c>
      <c r="P3" s="10"/>
      <c r="Q3" s="9" t="s">
        <v>4</v>
      </c>
      <c r="R3" s="10"/>
      <c r="S3" s="9" t="s">
        <v>5</v>
      </c>
      <c r="T3" s="10"/>
      <c r="U3" s="9" t="s">
        <v>6</v>
      </c>
      <c r="V3" s="10"/>
      <c r="W3" s="9" t="s">
        <v>7</v>
      </c>
      <c r="X3" s="10"/>
      <c r="Y3" s="9" t="s">
        <v>2</v>
      </c>
      <c r="Z3" s="11"/>
      <c r="AA3" s="9" t="s">
        <v>8</v>
      </c>
      <c r="AB3" s="10"/>
      <c r="AC3" s="22"/>
    </row>
    <row r="4" spans="1:35" ht="85.5" x14ac:dyDescent="0.2">
      <c r="A4" s="24" t="s">
        <v>60</v>
      </c>
      <c r="B4" s="25" t="s">
        <v>0</v>
      </c>
      <c r="C4" s="26" t="s">
        <v>1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2</v>
      </c>
      <c r="J4" s="26" t="s">
        <v>8</v>
      </c>
      <c r="K4" s="27" t="s">
        <v>61</v>
      </c>
      <c r="L4" s="28" t="s">
        <v>62</v>
      </c>
      <c r="M4" s="27" t="s">
        <v>63</v>
      </c>
      <c r="N4" s="28" t="s">
        <v>64</v>
      </c>
      <c r="O4" s="27" t="s">
        <v>65</v>
      </c>
      <c r="P4" s="28" t="s">
        <v>66</v>
      </c>
      <c r="Q4" s="27" t="s">
        <v>67</v>
      </c>
      <c r="R4" s="28" t="s">
        <v>68</v>
      </c>
      <c r="S4" s="27" t="s">
        <v>69</v>
      </c>
      <c r="T4" s="28" t="s">
        <v>70</v>
      </c>
      <c r="U4" s="27" t="s">
        <v>71</v>
      </c>
      <c r="V4" s="28" t="s">
        <v>72</v>
      </c>
      <c r="W4" s="27" t="s">
        <v>73</v>
      </c>
      <c r="X4" s="28" t="s">
        <v>74</v>
      </c>
      <c r="Y4" s="27" t="s">
        <v>75</v>
      </c>
      <c r="Z4" s="28" t="s">
        <v>76</v>
      </c>
      <c r="AA4" s="27" t="s">
        <v>77</v>
      </c>
      <c r="AB4" s="28" t="s">
        <v>78</v>
      </c>
      <c r="AC4" s="35" t="s">
        <v>15</v>
      </c>
      <c r="AD4" s="35" t="s">
        <v>16</v>
      </c>
      <c r="AF4" s="27" t="s">
        <v>229</v>
      </c>
      <c r="AG4" s="28" t="s">
        <v>230</v>
      </c>
    </row>
    <row r="5" spans="1:35" x14ac:dyDescent="0.2">
      <c r="A5" s="42" t="s">
        <v>60</v>
      </c>
      <c r="B5" s="43" t="s">
        <v>163</v>
      </c>
      <c r="C5" s="44" t="s">
        <v>164</v>
      </c>
      <c r="D5" s="44" t="s">
        <v>165</v>
      </c>
      <c r="E5" s="44" t="s">
        <v>166</v>
      </c>
      <c r="F5" s="44" t="s">
        <v>167</v>
      </c>
      <c r="G5" s="44" t="s">
        <v>168</v>
      </c>
      <c r="H5" s="44" t="s">
        <v>169</v>
      </c>
      <c r="I5" s="44" t="s">
        <v>170</v>
      </c>
      <c r="J5" s="44" t="s">
        <v>171</v>
      </c>
      <c r="K5" s="45" t="s">
        <v>172</v>
      </c>
      <c r="L5" s="46" t="s">
        <v>173</v>
      </c>
      <c r="M5" s="45" t="s">
        <v>177</v>
      </c>
      <c r="N5" s="46" t="s">
        <v>178</v>
      </c>
      <c r="O5" s="45" t="s">
        <v>182</v>
      </c>
      <c r="P5" s="46" t="s">
        <v>183</v>
      </c>
      <c r="Q5" s="45" t="s">
        <v>187</v>
      </c>
      <c r="R5" s="46" t="s">
        <v>188</v>
      </c>
      <c r="S5" s="45" t="s">
        <v>192</v>
      </c>
      <c r="T5" s="46" t="s">
        <v>193</v>
      </c>
      <c r="U5" s="45" t="s">
        <v>197</v>
      </c>
      <c r="V5" s="46" t="s">
        <v>198</v>
      </c>
      <c r="W5" s="45" t="s">
        <v>202</v>
      </c>
      <c r="X5" s="46" t="s">
        <v>203</v>
      </c>
      <c r="Y5" s="45" t="s">
        <v>207</v>
      </c>
      <c r="Z5" s="46" t="s">
        <v>208</v>
      </c>
      <c r="AA5" s="45" t="s">
        <v>212</v>
      </c>
      <c r="AB5" s="46" t="s">
        <v>213</v>
      </c>
      <c r="AC5" s="41"/>
      <c r="AD5" s="41"/>
    </row>
    <row r="6" spans="1:35" x14ac:dyDescent="0.2">
      <c r="A6" s="2">
        <v>2000</v>
      </c>
      <c r="B6" s="95">
        <v>0.99963174369999996</v>
      </c>
      <c r="C6" s="148">
        <v>0</v>
      </c>
      <c r="D6" s="148">
        <v>0</v>
      </c>
      <c r="E6" s="148">
        <v>0</v>
      </c>
      <c r="F6" s="148">
        <v>0</v>
      </c>
      <c r="G6" s="148">
        <v>0</v>
      </c>
      <c r="H6" s="148">
        <v>0</v>
      </c>
      <c r="I6" s="148">
        <v>3.6825630000000001E-4</v>
      </c>
      <c r="J6" s="148">
        <v>0</v>
      </c>
      <c r="K6" s="99">
        <v>0.2486645791</v>
      </c>
      <c r="L6" s="78">
        <v>0.75133542090000005</v>
      </c>
      <c r="M6" s="99">
        <v>0</v>
      </c>
      <c r="N6" s="78">
        <v>0</v>
      </c>
      <c r="O6" s="99">
        <v>0</v>
      </c>
      <c r="P6" s="78">
        <v>0</v>
      </c>
      <c r="Q6" s="99">
        <v>0</v>
      </c>
      <c r="R6" s="78">
        <v>0</v>
      </c>
      <c r="S6" s="99">
        <v>0</v>
      </c>
      <c r="T6" s="78">
        <v>0</v>
      </c>
      <c r="U6" s="99">
        <v>0</v>
      </c>
      <c r="V6" s="78">
        <v>0</v>
      </c>
      <c r="W6" s="99">
        <v>0</v>
      </c>
      <c r="X6" s="78">
        <v>0</v>
      </c>
      <c r="Y6" s="99">
        <v>0.5</v>
      </c>
      <c r="Z6" s="102">
        <v>0.5</v>
      </c>
      <c r="AA6" s="99">
        <v>0</v>
      </c>
      <c r="AB6" s="78">
        <v>0</v>
      </c>
      <c r="AC6" s="36">
        <f t="shared" ref="AC6:AC21" si="0">SUM(B6:J6)</f>
        <v>1</v>
      </c>
      <c r="AD6" s="36">
        <f t="shared" ref="AD6:AD21" si="1">SUM(K6:AB6)</f>
        <v>2</v>
      </c>
      <c r="AF6" s="60">
        <f>$B6*K6+$C6*M6+$D6*O6+$E6*Q6+$F6*S6+$G6*U6+$H6*W6+$I6*Y6+$J6*AA6</f>
        <v>0.24875713495215956</v>
      </c>
      <c r="AG6" s="60">
        <f t="shared" ref="AG6:AG46" si="2">$B6*L6+$C6*N6+$D6*P6+$E6*R6+$F6*T6+$G6*V6+$H6*X6+$I6*Z6+$J6*AB6</f>
        <v>0.75124286504784044</v>
      </c>
      <c r="AI6" s="60">
        <f t="shared" ref="AI6:AI46" si="3">SUM(AF6:AH6)</f>
        <v>1</v>
      </c>
    </row>
    <row r="7" spans="1:35" x14ac:dyDescent="0.2">
      <c r="A7" s="2">
        <v>2001</v>
      </c>
      <c r="B7" s="95">
        <v>0.99982085269999998</v>
      </c>
      <c r="C7" s="148">
        <v>0</v>
      </c>
      <c r="D7" s="148">
        <v>0</v>
      </c>
      <c r="E7" s="148">
        <v>0</v>
      </c>
      <c r="F7" s="148">
        <v>0</v>
      </c>
      <c r="G7" s="148">
        <v>0</v>
      </c>
      <c r="H7" s="148">
        <v>0</v>
      </c>
      <c r="I7" s="148">
        <v>1.7914729999999999E-4</v>
      </c>
      <c r="J7" s="148">
        <v>0</v>
      </c>
      <c r="K7" s="99">
        <v>0.26805232039999999</v>
      </c>
      <c r="L7" s="78">
        <v>0.73194767959999996</v>
      </c>
      <c r="M7" s="99">
        <v>0</v>
      </c>
      <c r="N7" s="78">
        <v>0</v>
      </c>
      <c r="O7" s="99">
        <v>0</v>
      </c>
      <c r="P7" s="78">
        <v>0</v>
      </c>
      <c r="Q7" s="99">
        <v>0</v>
      </c>
      <c r="R7" s="78">
        <v>0</v>
      </c>
      <c r="S7" s="99">
        <v>0</v>
      </c>
      <c r="T7" s="78">
        <v>0</v>
      </c>
      <c r="U7" s="99">
        <v>0</v>
      </c>
      <c r="V7" s="78">
        <v>0</v>
      </c>
      <c r="W7" s="99">
        <v>0</v>
      </c>
      <c r="X7" s="78">
        <v>0</v>
      </c>
      <c r="Y7" s="99">
        <v>1</v>
      </c>
      <c r="Z7" s="102">
        <v>0</v>
      </c>
      <c r="AA7" s="99">
        <v>0</v>
      </c>
      <c r="AB7" s="78">
        <v>0</v>
      </c>
      <c r="AC7" s="36">
        <f t="shared" si="0"/>
        <v>1</v>
      </c>
      <c r="AD7" s="36">
        <f t="shared" si="1"/>
        <v>2</v>
      </c>
      <c r="AF7" s="60">
        <f t="shared" ref="AF7:AF46" si="4">$B7*K7+$C7*M7+$D7*O7+$E7*Q7+$F7*S7+$G7*U7+$H7*W7+$I7*Y7+$J7*AA7</f>
        <v>0.26818344685054163</v>
      </c>
      <c r="AG7" s="60">
        <f t="shared" si="2"/>
        <v>0.73181655314945837</v>
      </c>
      <c r="AI7" s="60">
        <f t="shared" si="3"/>
        <v>1</v>
      </c>
    </row>
    <row r="8" spans="1:35" x14ac:dyDescent="0.2">
      <c r="A8" s="2">
        <v>2002</v>
      </c>
      <c r="B8" s="95">
        <v>0.99904412939999998</v>
      </c>
      <c r="C8" s="148">
        <v>0</v>
      </c>
      <c r="D8" s="148">
        <v>0</v>
      </c>
      <c r="E8" s="148">
        <v>0</v>
      </c>
      <c r="F8" s="148">
        <v>0</v>
      </c>
      <c r="G8" s="148">
        <v>0</v>
      </c>
      <c r="H8" s="148">
        <v>0</v>
      </c>
      <c r="I8" s="148">
        <v>9.5587060000000004E-4</v>
      </c>
      <c r="J8" s="148">
        <v>0</v>
      </c>
      <c r="K8" s="99">
        <v>0.26407271570000002</v>
      </c>
      <c r="L8" s="78">
        <v>0.73592728429999998</v>
      </c>
      <c r="M8" s="99">
        <v>0</v>
      </c>
      <c r="N8" s="78">
        <v>0</v>
      </c>
      <c r="O8" s="99">
        <v>0</v>
      </c>
      <c r="P8" s="78">
        <v>0</v>
      </c>
      <c r="Q8" s="99">
        <v>0</v>
      </c>
      <c r="R8" s="78">
        <v>0</v>
      </c>
      <c r="S8" s="99">
        <v>0</v>
      </c>
      <c r="T8" s="78">
        <v>0</v>
      </c>
      <c r="U8" s="99">
        <v>0</v>
      </c>
      <c r="V8" s="78">
        <v>0</v>
      </c>
      <c r="W8" s="99">
        <v>0</v>
      </c>
      <c r="X8" s="78">
        <v>0</v>
      </c>
      <c r="Y8" s="99">
        <v>1</v>
      </c>
      <c r="Z8" s="102">
        <v>0</v>
      </c>
      <c r="AA8" s="99">
        <v>0</v>
      </c>
      <c r="AB8" s="78">
        <v>0</v>
      </c>
      <c r="AC8" s="36">
        <f t="shared" si="0"/>
        <v>1</v>
      </c>
      <c r="AD8" s="36">
        <f t="shared" si="1"/>
        <v>2</v>
      </c>
      <c r="AF8" s="60">
        <f t="shared" si="4"/>
        <v>0.26477616695480022</v>
      </c>
      <c r="AG8" s="60">
        <f t="shared" si="2"/>
        <v>0.73522383304519978</v>
      </c>
      <c r="AI8" s="60">
        <f t="shared" si="3"/>
        <v>1</v>
      </c>
    </row>
    <row r="9" spans="1:35" x14ac:dyDescent="0.2">
      <c r="A9" s="2">
        <v>2003</v>
      </c>
      <c r="B9" s="95">
        <v>0.99910531700000005</v>
      </c>
      <c r="C9" s="148">
        <v>0</v>
      </c>
      <c r="D9" s="148">
        <v>0</v>
      </c>
      <c r="E9" s="148">
        <v>0</v>
      </c>
      <c r="F9" s="148">
        <v>0</v>
      </c>
      <c r="G9" s="148">
        <v>0</v>
      </c>
      <c r="H9" s="148">
        <v>0</v>
      </c>
      <c r="I9" s="148">
        <v>8.9468299999999996E-4</v>
      </c>
      <c r="J9" s="148">
        <v>0</v>
      </c>
      <c r="K9" s="99">
        <v>0.2870666496</v>
      </c>
      <c r="L9" s="78">
        <v>0.71293335040000005</v>
      </c>
      <c r="M9" s="99">
        <v>0</v>
      </c>
      <c r="N9" s="78">
        <v>0</v>
      </c>
      <c r="O9" s="99">
        <v>0</v>
      </c>
      <c r="P9" s="78">
        <v>0</v>
      </c>
      <c r="Q9" s="99">
        <v>0</v>
      </c>
      <c r="R9" s="78">
        <v>0</v>
      </c>
      <c r="S9" s="99">
        <v>0</v>
      </c>
      <c r="T9" s="78">
        <v>0</v>
      </c>
      <c r="U9" s="99">
        <v>0</v>
      </c>
      <c r="V9" s="78">
        <v>0</v>
      </c>
      <c r="W9" s="99">
        <v>0</v>
      </c>
      <c r="X9" s="78">
        <v>0</v>
      </c>
      <c r="Y9" s="99">
        <v>1</v>
      </c>
      <c r="Z9" s="102">
        <v>0</v>
      </c>
      <c r="AA9" s="99">
        <v>0</v>
      </c>
      <c r="AB9" s="78">
        <v>0</v>
      </c>
      <c r="AC9" s="36">
        <f t="shared" si="0"/>
        <v>1</v>
      </c>
      <c r="AD9" s="36">
        <f t="shared" si="1"/>
        <v>2</v>
      </c>
      <c r="AF9" s="60">
        <f t="shared" si="4"/>
        <v>0.28770449894873595</v>
      </c>
      <c r="AG9" s="60">
        <f t="shared" si="2"/>
        <v>0.71229550105126416</v>
      </c>
      <c r="AI9" s="60">
        <f t="shared" si="3"/>
        <v>1</v>
      </c>
    </row>
    <row r="10" spans="1:35" x14ac:dyDescent="0.2">
      <c r="A10" s="2">
        <v>2004</v>
      </c>
      <c r="B10" s="95">
        <v>0.9945913462</v>
      </c>
      <c r="C10" s="148">
        <v>0</v>
      </c>
      <c r="D10" s="148">
        <v>0</v>
      </c>
      <c r="E10" s="148">
        <v>0</v>
      </c>
      <c r="F10" s="148">
        <v>0</v>
      </c>
      <c r="G10" s="148">
        <v>0</v>
      </c>
      <c r="H10" s="148">
        <v>0</v>
      </c>
      <c r="I10" s="148">
        <v>5.4086537999999997E-3</v>
      </c>
      <c r="J10" s="148">
        <v>0</v>
      </c>
      <c r="K10" s="99">
        <v>0.28590130920000001</v>
      </c>
      <c r="L10" s="78">
        <v>0.71409869079999999</v>
      </c>
      <c r="M10" s="99">
        <v>0</v>
      </c>
      <c r="N10" s="78">
        <v>0</v>
      </c>
      <c r="O10" s="99">
        <v>0</v>
      </c>
      <c r="P10" s="78">
        <v>0</v>
      </c>
      <c r="Q10" s="99">
        <v>0</v>
      </c>
      <c r="R10" s="78">
        <v>0</v>
      </c>
      <c r="S10" s="99">
        <v>0</v>
      </c>
      <c r="T10" s="78">
        <v>0</v>
      </c>
      <c r="U10" s="99">
        <v>0</v>
      </c>
      <c r="V10" s="78">
        <v>0</v>
      </c>
      <c r="W10" s="99">
        <v>0</v>
      </c>
      <c r="X10" s="78">
        <v>0</v>
      </c>
      <c r="Y10" s="99">
        <v>0.94444444439999997</v>
      </c>
      <c r="Z10" s="102">
        <v>5.5555555600000001E-2</v>
      </c>
      <c r="AA10" s="99">
        <v>0</v>
      </c>
      <c r="AB10" s="78">
        <v>0</v>
      </c>
      <c r="AC10" s="36">
        <f t="shared" si="0"/>
        <v>1</v>
      </c>
      <c r="AD10" s="36">
        <f t="shared" si="1"/>
        <v>2</v>
      </c>
      <c r="AF10" s="60">
        <f t="shared" si="4"/>
        <v>0.2894631410306634</v>
      </c>
      <c r="AG10" s="60">
        <f t="shared" si="2"/>
        <v>0.7105368589693366</v>
      </c>
      <c r="AI10" s="60">
        <f t="shared" si="3"/>
        <v>1</v>
      </c>
    </row>
    <row r="11" spans="1:35" x14ac:dyDescent="0.2">
      <c r="A11" s="2">
        <v>2005</v>
      </c>
      <c r="B11" s="95">
        <v>0.99374384930000004</v>
      </c>
      <c r="C11" s="148">
        <v>0</v>
      </c>
      <c r="D11" s="148">
        <v>0</v>
      </c>
      <c r="E11" s="148">
        <v>0</v>
      </c>
      <c r="F11" s="148">
        <v>0</v>
      </c>
      <c r="G11" s="148">
        <v>0</v>
      </c>
      <c r="H11" s="148">
        <v>0</v>
      </c>
      <c r="I11" s="148">
        <v>6.2561507000000001E-3</v>
      </c>
      <c r="J11" s="148">
        <v>0</v>
      </c>
      <c r="K11" s="99">
        <v>0.3930819834</v>
      </c>
      <c r="L11" s="78">
        <v>0.6069180166</v>
      </c>
      <c r="M11" s="99">
        <v>0</v>
      </c>
      <c r="N11" s="78">
        <v>0</v>
      </c>
      <c r="O11" s="99">
        <v>0</v>
      </c>
      <c r="P11" s="78">
        <v>0</v>
      </c>
      <c r="Q11" s="99">
        <v>0</v>
      </c>
      <c r="R11" s="78">
        <v>0</v>
      </c>
      <c r="S11" s="99">
        <v>0</v>
      </c>
      <c r="T11" s="78">
        <v>0</v>
      </c>
      <c r="U11" s="99">
        <v>0</v>
      </c>
      <c r="V11" s="78">
        <v>0</v>
      </c>
      <c r="W11" s="99">
        <v>0</v>
      </c>
      <c r="X11" s="78">
        <v>0</v>
      </c>
      <c r="Y11" s="99">
        <v>0.96629213479999998</v>
      </c>
      <c r="Z11" s="102">
        <v>3.3707865199999999E-2</v>
      </c>
      <c r="AA11" s="99">
        <v>0</v>
      </c>
      <c r="AB11" s="78">
        <v>0</v>
      </c>
      <c r="AC11" s="36">
        <f t="shared" si="0"/>
        <v>1</v>
      </c>
      <c r="AD11" s="36">
        <f t="shared" si="1"/>
        <v>2</v>
      </c>
      <c r="AF11" s="60">
        <f t="shared" si="4"/>
        <v>0.39666807248992819</v>
      </c>
      <c r="AG11" s="60">
        <f t="shared" si="2"/>
        <v>0.60333192751007181</v>
      </c>
      <c r="AI11" s="60">
        <f t="shared" si="3"/>
        <v>1</v>
      </c>
    </row>
    <row r="12" spans="1:35" x14ac:dyDescent="0.2">
      <c r="A12" s="2">
        <v>2006</v>
      </c>
      <c r="B12" s="95">
        <v>0.99548493019999995</v>
      </c>
      <c r="C12" s="148">
        <v>0</v>
      </c>
      <c r="D12" s="148">
        <v>0</v>
      </c>
      <c r="E12" s="148">
        <v>0</v>
      </c>
      <c r="F12" s="148">
        <v>0</v>
      </c>
      <c r="G12" s="148">
        <v>0</v>
      </c>
      <c r="H12" s="148">
        <v>0</v>
      </c>
      <c r="I12" s="148">
        <v>4.5150698000000003E-3</v>
      </c>
      <c r="J12" s="148">
        <v>0</v>
      </c>
      <c r="K12" s="99">
        <v>0.35512752549999999</v>
      </c>
      <c r="L12" s="78">
        <v>0.64487247449999996</v>
      </c>
      <c r="M12" s="99">
        <v>0</v>
      </c>
      <c r="N12" s="78">
        <v>0</v>
      </c>
      <c r="O12" s="99">
        <v>0</v>
      </c>
      <c r="P12" s="78">
        <v>0</v>
      </c>
      <c r="Q12" s="99">
        <v>0</v>
      </c>
      <c r="R12" s="78">
        <v>0</v>
      </c>
      <c r="S12" s="99">
        <v>0</v>
      </c>
      <c r="T12" s="78">
        <v>0</v>
      </c>
      <c r="U12" s="99">
        <v>0</v>
      </c>
      <c r="V12" s="78">
        <v>0</v>
      </c>
      <c r="W12" s="99">
        <v>0</v>
      </c>
      <c r="X12" s="78">
        <v>0</v>
      </c>
      <c r="Y12" s="99">
        <v>0.97402597400000002</v>
      </c>
      <c r="Z12" s="102">
        <v>2.5974026000000001E-2</v>
      </c>
      <c r="AA12" s="99">
        <v>0</v>
      </c>
      <c r="AB12" s="78">
        <v>0</v>
      </c>
      <c r="AC12" s="36">
        <f t="shared" si="0"/>
        <v>1</v>
      </c>
      <c r="AD12" s="36">
        <f t="shared" si="1"/>
        <v>2</v>
      </c>
      <c r="AF12" s="60">
        <f t="shared" si="4"/>
        <v>0.35792189519408918</v>
      </c>
      <c r="AG12" s="60">
        <f t="shared" si="2"/>
        <v>0.64207810480591077</v>
      </c>
      <c r="AI12" s="60">
        <f t="shared" si="3"/>
        <v>1</v>
      </c>
    </row>
    <row r="13" spans="1:35" x14ac:dyDescent="0.2">
      <c r="A13" s="2">
        <v>2007</v>
      </c>
      <c r="B13" s="95">
        <v>0.99436850740000005</v>
      </c>
      <c r="C13" s="148">
        <v>0</v>
      </c>
      <c r="D13" s="148">
        <v>0</v>
      </c>
      <c r="E13" s="148">
        <v>0</v>
      </c>
      <c r="F13" s="148">
        <v>0</v>
      </c>
      <c r="G13" s="148">
        <v>0</v>
      </c>
      <c r="H13" s="148">
        <v>0</v>
      </c>
      <c r="I13" s="148">
        <v>5.6314926000000003E-3</v>
      </c>
      <c r="J13" s="148">
        <v>0</v>
      </c>
      <c r="K13" s="99">
        <v>0.31473030190000001</v>
      </c>
      <c r="L13" s="78">
        <v>0.68526969810000005</v>
      </c>
      <c r="M13" s="99">
        <v>0</v>
      </c>
      <c r="N13" s="78">
        <v>0</v>
      </c>
      <c r="O13" s="99">
        <v>0</v>
      </c>
      <c r="P13" s="78">
        <v>0</v>
      </c>
      <c r="Q13" s="99">
        <v>0</v>
      </c>
      <c r="R13" s="78">
        <v>0</v>
      </c>
      <c r="S13" s="99">
        <v>0</v>
      </c>
      <c r="T13" s="78">
        <v>0</v>
      </c>
      <c r="U13" s="99">
        <v>0</v>
      </c>
      <c r="V13" s="78">
        <v>0</v>
      </c>
      <c r="W13" s="99">
        <v>0</v>
      </c>
      <c r="X13" s="78">
        <v>0</v>
      </c>
      <c r="Y13" s="99">
        <v>0.95145631070000003</v>
      </c>
      <c r="Z13" s="102">
        <v>4.8543689299999998E-2</v>
      </c>
      <c r="AA13" s="99">
        <v>0</v>
      </c>
      <c r="AB13" s="78">
        <v>0</v>
      </c>
      <c r="AC13" s="36">
        <f t="shared" si="0"/>
        <v>1</v>
      </c>
      <c r="AD13" s="36">
        <f t="shared" si="1"/>
        <v>2</v>
      </c>
      <c r="AF13" s="60">
        <f t="shared" si="4"/>
        <v>0.31831601970678475</v>
      </c>
      <c r="AG13" s="60">
        <f t="shared" si="2"/>
        <v>0.68168398029321542</v>
      </c>
      <c r="AI13" s="60">
        <f t="shared" si="3"/>
        <v>1.0000000000000002</v>
      </c>
    </row>
    <row r="14" spans="1:35" x14ac:dyDescent="0.2">
      <c r="A14" s="2">
        <v>2008</v>
      </c>
      <c r="B14" s="95">
        <v>0.9918922832</v>
      </c>
      <c r="C14" s="148">
        <v>0</v>
      </c>
      <c r="D14" s="148">
        <v>0</v>
      </c>
      <c r="E14" s="148">
        <v>0</v>
      </c>
      <c r="F14" s="148">
        <v>0</v>
      </c>
      <c r="G14" s="148">
        <v>0</v>
      </c>
      <c r="H14" s="148">
        <v>0</v>
      </c>
      <c r="I14" s="148">
        <v>8.1077167999999995E-3</v>
      </c>
      <c r="J14" s="148">
        <v>0</v>
      </c>
      <c r="K14" s="99">
        <v>0.35371965160000002</v>
      </c>
      <c r="L14" s="78">
        <v>0.64628034840000004</v>
      </c>
      <c r="M14" s="99">
        <v>0</v>
      </c>
      <c r="N14" s="78">
        <v>0</v>
      </c>
      <c r="O14" s="99">
        <v>0</v>
      </c>
      <c r="P14" s="78">
        <v>0</v>
      </c>
      <c r="Q14" s="99">
        <v>0</v>
      </c>
      <c r="R14" s="78">
        <v>0</v>
      </c>
      <c r="S14" s="99">
        <v>0</v>
      </c>
      <c r="T14" s="78">
        <v>0</v>
      </c>
      <c r="U14" s="99">
        <v>0</v>
      </c>
      <c r="V14" s="78">
        <v>0</v>
      </c>
      <c r="W14" s="99">
        <v>0</v>
      </c>
      <c r="X14" s="78">
        <v>0</v>
      </c>
      <c r="Y14" s="99">
        <v>0.99404761900000005</v>
      </c>
      <c r="Z14" s="102">
        <v>5.9523809999999996E-3</v>
      </c>
      <c r="AA14" s="99">
        <v>0</v>
      </c>
      <c r="AB14" s="78">
        <v>0</v>
      </c>
      <c r="AC14" s="36">
        <f t="shared" si="0"/>
        <v>1</v>
      </c>
      <c r="AD14" s="36">
        <f t="shared" si="1"/>
        <v>2</v>
      </c>
      <c r="AF14" s="60">
        <f t="shared" si="4"/>
        <v>0.35891124941879882</v>
      </c>
      <c r="AG14" s="60">
        <f t="shared" si="2"/>
        <v>0.64108875058120118</v>
      </c>
      <c r="AI14" s="60">
        <f t="shared" si="3"/>
        <v>1</v>
      </c>
    </row>
    <row r="15" spans="1:35" x14ac:dyDescent="0.2">
      <c r="A15" s="2">
        <v>2009</v>
      </c>
      <c r="B15" s="95">
        <v>0.99481487479999997</v>
      </c>
      <c r="C15" s="148">
        <v>0</v>
      </c>
      <c r="D15" s="148">
        <v>0</v>
      </c>
      <c r="E15" s="148">
        <v>0</v>
      </c>
      <c r="F15" s="148">
        <v>0</v>
      </c>
      <c r="G15" s="148">
        <v>0</v>
      </c>
      <c r="H15" s="148">
        <v>0</v>
      </c>
      <c r="I15" s="148">
        <v>5.1851251999999997E-3</v>
      </c>
      <c r="J15" s="148">
        <v>0</v>
      </c>
      <c r="K15" s="99">
        <v>0.32608518609999998</v>
      </c>
      <c r="L15" s="78">
        <v>0.67391481389999996</v>
      </c>
      <c r="M15" s="99">
        <v>0</v>
      </c>
      <c r="N15" s="78">
        <v>0</v>
      </c>
      <c r="O15" s="99">
        <v>0</v>
      </c>
      <c r="P15" s="78">
        <v>0</v>
      </c>
      <c r="Q15" s="99">
        <v>0</v>
      </c>
      <c r="R15" s="78">
        <v>0</v>
      </c>
      <c r="S15" s="99">
        <v>0</v>
      </c>
      <c r="T15" s="78">
        <v>0</v>
      </c>
      <c r="U15" s="99">
        <v>0</v>
      </c>
      <c r="V15" s="78">
        <v>0</v>
      </c>
      <c r="W15" s="99">
        <v>0</v>
      </c>
      <c r="X15" s="78">
        <v>0</v>
      </c>
      <c r="Y15" s="99">
        <v>0.984375</v>
      </c>
      <c r="Z15" s="102">
        <v>1.5625E-2</v>
      </c>
      <c r="AA15" s="99">
        <v>0</v>
      </c>
      <c r="AB15" s="78">
        <v>0</v>
      </c>
      <c r="AC15" s="36">
        <f t="shared" si="0"/>
        <v>1</v>
      </c>
      <c r="AD15" s="36">
        <f t="shared" si="1"/>
        <v>2</v>
      </c>
      <c r="AF15" s="60">
        <f t="shared" si="4"/>
        <v>0.32949850120295621</v>
      </c>
      <c r="AG15" s="60">
        <f t="shared" si="2"/>
        <v>0.67050149879704379</v>
      </c>
      <c r="AI15" s="60">
        <f t="shared" si="3"/>
        <v>1</v>
      </c>
    </row>
    <row r="16" spans="1:35" x14ac:dyDescent="0.2">
      <c r="A16" s="2">
        <v>2010</v>
      </c>
      <c r="B16" s="95">
        <v>0.99597220819999999</v>
      </c>
      <c r="C16" s="148">
        <v>0</v>
      </c>
      <c r="D16" s="148">
        <v>0</v>
      </c>
      <c r="E16" s="148">
        <v>0</v>
      </c>
      <c r="F16" s="148">
        <v>0</v>
      </c>
      <c r="G16" s="148">
        <v>0</v>
      </c>
      <c r="H16" s="148">
        <v>0</v>
      </c>
      <c r="I16" s="148">
        <v>4.0277917999999996E-3</v>
      </c>
      <c r="J16" s="148">
        <v>0</v>
      </c>
      <c r="K16" s="99">
        <v>0.33757961780000001</v>
      </c>
      <c r="L16" s="78">
        <v>0.66242038219999999</v>
      </c>
      <c r="M16" s="99">
        <v>0</v>
      </c>
      <c r="N16" s="78">
        <v>0</v>
      </c>
      <c r="O16" s="99">
        <v>0</v>
      </c>
      <c r="P16" s="78">
        <v>0</v>
      </c>
      <c r="Q16" s="99">
        <v>0</v>
      </c>
      <c r="R16" s="78">
        <v>0</v>
      </c>
      <c r="S16" s="99">
        <v>0</v>
      </c>
      <c r="T16" s="78">
        <v>0</v>
      </c>
      <c r="U16" s="99">
        <v>0</v>
      </c>
      <c r="V16" s="78">
        <v>0</v>
      </c>
      <c r="W16" s="99">
        <v>0</v>
      </c>
      <c r="X16" s="78">
        <v>0</v>
      </c>
      <c r="Y16" s="99">
        <v>1</v>
      </c>
      <c r="Z16" s="102">
        <v>0</v>
      </c>
      <c r="AA16" s="99">
        <v>0</v>
      </c>
      <c r="AB16" s="78">
        <v>0</v>
      </c>
      <c r="AC16" s="36">
        <f t="shared" si="0"/>
        <v>1</v>
      </c>
      <c r="AD16" s="36">
        <f t="shared" si="1"/>
        <v>2</v>
      </c>
      <c r="AF16" s="60">
        <f t="shared" si="4"/>
        <v>0.34024770918357805</v>
      </c>
      <c r="AG16" s="60">
        <f t="shared" si="2"/>
        <v>0.65975229081642195</v>
      </c>
      <c r="AI16" s="60">
        <f t="shared" si="3"/>
        <v>1</v>
      </c>
    </row>
    <row r="17" spans="1:35" x14ac:dyDescent="0.2">
      <c r="A17" s="2">
        <v>2011</v>
      </c>
      <c r="B17" s="95">
        <v>0.99674403950000001</v>
      </c>
      <c r="C17" s="148">
        <v>0</v>
      </c>
      <c r="D17" s="148">
        <v>0</v>
      </c>
      <c r="E17" s="148">
        <v>0</v>
      </c>
      <c r="F17" s="148">
        <v>0</v>
      </c>
      <c r="G17" s="148">
        <v>0</v>
      </c>
      <c r="H17" s="148">
        <v>0</v>
      </c>
      <c r="I17" s="148">
        <v>3.2559605000000002E-3</v>
      </c>
      <c r="J17" s="148">
        <v>0</v>
      </c>
      <c r="K17" s="99">
        <v>0.36048472079999999</v>
      </c>
      <c r="L17" s="78">
        <v>0.63951527919999995</v>
      </c>
      <c r="M17" s="99">
        <v>0</v>
      </c>
      <c r="N17" s="78">
        <v>0</v>
      </c>
      <c r="O17" s="99">
        <v>0</v>
      </c>
      <c r="P17" s="78">
        <v>0</v>
      </c>
      <c r="Q17" s="99">
        <v>0</v>
      </c>
      <c r="R17" s="78">
        <v>0</v>
      </c>
      <c r="S17" s="99">
        <v>0</v>
      </c>
      <c r="T17" s="78">
        <v>0</v>
      </c>
      <c r="U17" s="99">
        <v>0</v>
      </c>
      <c r="V17" s="78">
        <v>0</v>
      </c>
      <c r="W17" s="99">
        <v>0</v>
      </c>
      <c r="X17" s="78">
        <v>0</v>
      </c>
      <c r="Y17" s="99">
        <v>0.96774193549999998</v>
      </c>
      <c r="Z17" s="102">
        <v>3.2258064500000003E-2</v>
      </c>
      <c r="AA17" s="99">
        <v>0</v>
      </c>
      <c r="AB17" s="78">
        <v>0</v>
      </c>
      <c r="AC17" s="36">
        <f t="shared" si="0"/>
        <v>1</v>
      </c>
      <c r="AD17" s="36">
        <f t="shared" si="1"/>
        <v>1.9999999999999998</v>
      </c>
      <c r="AF17" s="60">
        <f t="shared" si="4"/>
        <v>0.36246192630440321</v>
      </c>
      <c r="AG17" s="60">
        <f t="shared" si="2"/>
        <v>0.63753807369559667</v>
      </c>
      <c r="AI17" s="60">
        <f t="shared" si="3"/>
        <v>0.99999999999999989</v>
      </c>
    </row>
    <row r="18" spans="1:35" x14ac:dyDescent="0.2">
      <c r="A18" s="2">
        <v>2012</v>
      </c>
      <c r="B18" s="95">
        <v>0.9982352941</v>
      </c>
      <c r="C18" s="148">
        <v>0</v>
      </c>
      <c r="D18" s="148">
        <v>0</v>
      </c>
      <c r="E18" s="148">
        <v>0</v>
      </c>
      <c r="F18" s="148">
        <v>0</v>
      </c>
      <c r="G18" s="148">
        <v>0</v>
      </c>
      <c r="H18" s="148">
        <v>0</v>
      </c>
      <c r="I18" s="148">
        <v>1.7647059E-3</v>
      </c>
      <c r="J18" s="148">
        <v>0</v>
      </c>
      <c r="K18" s="99">
        <v>0.270830878</v>
      </c>
      <c r="L18" s="78">
        <v>0.72916912199999995</v>
      </c>
      <c r="M18" s="99">
        <v>0</v>
      </c>
      <c r="N18" s="78">
        <v>0</v>
      </c>
      <c r="O18" s="99">
        <v>0</v>
      </c>
      <c r="P18" s="78">
        <v>0</v>
      </c>
      <c r="Q18" s="99">
        <v>0</v>
      </c>
      <c r="R18" s="78">
        <v>0</v>
      </c>
      <c r="S18" s="99">
        <v>0</v>
      </c>
      <c r="T18" s="78">
        <v>0</v>
      </c>
      <c r="U18" s="99">
        <v>0</v>
      </c>
      <c r="V18" s="78">
        <v>0</v>
      </c>
      <c r="W18" s="99">
        <v>0</v>
      </c>
      <c r="X18" s="78">
        <v>0</v>
      </c>
      <c r="Y18" s="99">
        <v>1</v>
      </c>
      <c r="Z18" s="102">
        <v>0</v>
      </c>
      <c r="AA18" s="99">
        <v>0</v>
      </c>
      <c r="AB18" s="78">
        <v>0</v>
      </c>
      <c r="AC18" s="36">
        <f t="shared" si="0"/>
        <v>1</v>
      </c>
      <c r="AD18" s="36">
        <f t="shared" si="1"/>
        <v>2</v>
      </c>
      <c r="AF18" s="60">
        <f t="shared" si="4"/>
        <v>0.27211764705169122</v>
      </c>
      <c r="AG18" s="60">
        <f t="shared" si="2"/>
        <v>0.72788235294830872</v>
      </c>
      <c r="AI18" s="60">
        <f t="shared" si="3"/>
        <v>1</v>
      </c>
    </row>
    <row r="19" spans="1:35" x14ac:dyDescent="0.2">
      <c r="A19" s="2">
        <v>2013</v>
      </c>
      <c r="B19" s="95">
        <v>0.99792367019999995</v>
      </c>
      <c r="C19" s="148">
        <v>0</v>
      </c>
      <c r="D19" s="148">
        <v>0</v>
      </c>
      <c r="E19" s="148">
        <v>0</v>
      </c>
      <c r="F19" s="148">
        <v>0</v>
      </c>
      <c r="G19" s="148">
        <v>0</v>
      </c>
      <c r="H19" s="148">
        <v>0</v>
      </c>
      <c r="I19" s="148">
        <v>2.0763297999999999E-3</v>
      </c>
      <c r="J19" s="148">
        <v>0</v>
      </c>
      <c r="K19" s="99">
        <v>0.29465966510000002</v>
      </c>
      <c r="L19" s="78">
        <v>0.70534033490000003</v>
      </c>
      <c r="M19" s="99">
        <v>0</v>
      </c>
      <c r="N19" s="78">
        <v>0</v>
      </c>
      <c r="O19" s="99">
        <v>0</v>
      </c>
      <c r="P19" s="78">
        <v>0</v>
      </c>
      <c r="Q19" s="99">
        <v>0</v>
      </c>
      <c r="R19" s="78">
        <v>0</v>
      </c>
      <c r="S19" s="99">
        <v>0</v>
      </c>
      <c r="T19" s="78">
        <v>0</v>
      </c>
      <c r="U19" s="99">
        <v>0</v>
      </c>
      <c r="V19" s="78">
        <v>0</v>
      </c>
      <c r="W19" s="99">
        <v>0</v>
      </c>
      <c r="X19" s="78">
        <v>0</v>
      </c>
      <c r="Y19" s="99">
        <v>0.95238095239999998</v>
      </c>
      <c r="Z19" s="102">
        <v>4.7619047599999999E-2</v>
      </c>
      <c r="AA19" s="99">
        <v>0</v>
      </c>
      <c r="AB19" s="78">
        <v>0</v>
      </c>
      <c r="AC19" s="36">
        <f t="shared" si="0"/>
        <v>1</v>
      </c>
      <c r="AD19" s="36">
        <f t="shared" si="1"/>
        <v>2</v>
      </c>
      <c r="AF19" s="60">
        <f t="shared" si="4"/>
        <v>0.29602531140891536</v>
      </c>
      <c r="AG19" s="60">
        <f t="shared" si="2"/>
        <v>0.70397468859108459</v>
      </c>
      <c r="AI19" s="60">
        <f t="shared" si="3"/>
        <v>1</v>
      </c>
    </row>
    <row r="20" spans="1:35" x14ac:dyDescent="0.2">
      <c r="A20" s="2">
        <v>2014</v>
      </c>
      <c r="B20" s="95">
        <v>0.99867256640000002</v>
      </c>
      <c r="C20" s="148">
        <v>0</v>
      </c>
      <c r="D20" s="148">
        <v>0</v>
      </c>
      <c r="E20" s="148">
        <v>0</v>
      </c>
      <c r="F20" s="148">
        <v>0</v>
      </c>
      <c r="G20" s="148">
        <v>0</v>
      </c>
      <c r="H20" s="148">
        <v>0</v>
      </c>
      <c r="I20" s="148">
        <v>1.3274336E-3</v>
      </c>
      <c r="J20" s="148">
        <v>0</v>
      </c>
      <c r="K20" s="99">
        <v>0.28214443950000001</v>
      </c>
      <c r="L20" s="78">
        <v>0.71785556049999999</v>
      </c>
      <c r="M20" s="99">
        <v>0</v>
      </c>
      <c r="N20" s="78">
        <v>0</v>
      </c>
      <c r="O20" s="99">
        <v>0</v>
      </c>
      <c r="P20" s="78">
        <v>0</v>
      </c>
      <c r="Q20" s="99">
        <v>0</v>
      </c>
      <c r="R20" s="78">
        <v>0</v>
      </c>
      <c r="S20" s="99">
        <v>0</v>
      </c>
      <c r="T20" s="78">
        <v>0</v>
      </c>
      <c r="U20" s="99">
        <v>0</v>
      </c>
      <c r="V20" s="78">
        <v>0</v>
      </c>
      <c r="W20" s="99">
        <v>0</v>
      </c>
      <c r="X20" s="78">
        <v>0</v>
      </c>
      <c r="Y20" s="99">
        <v>0.86666666670000003</v>
      </c>
      <c r="Z20" s="102">
        <v>0.1333333333</v>
      </c>
      <c r="AA20" s="99">
        <v>0</v>
      </c>
      <c r="AB20" s="78">
        <v>0</v>
      </c>
      <c r="AC20" s="36">
        <f t="shared" si="0"/>
        <v>1</v>
      </c>
      <c r="AD20" s="36">
        <f t="shared" si="1"/>
        <v>2</v>
      </c>
      <c r="AF20" s="60">
        <f t="shared" si="4"/>
        <v>0.28292035394433213</v>
      </c>
      <c r="AG20" s="60">
        <f t="shared" si="2"/>
        <v>0.71707964605566787</v>
      </c>
      <c r="AI20" s="60">
        <f t="shared" si="3"/>
        <v>1</v>
      </c>
    </row>
    <row r="21" spans="1:35" x14ac:dyDescent="0.2">
      <c r="A21" s="2">
        <v>2015</v>
      </c>
      <c r="B21" s="95">
        <v>0.99597633139999997</v>
      </c>
      <c r="C21" s="148">
        <v>0</v>
      </c>
      <c r="D21" s="148">
        <v>0</v>
      </c>
      <c r="E21" s="148">
        <v>0</v>
      </c>
      <c r="F21" s="148">
        <v>0</v>
      </c>
      <c r="G21" s="148">
        <v>0</v>
      </c>
      <c r="H21" s="148">
        <v>0</v>
      </c>
      <c r="I21" s="148">
        <v>4.0236686000000004E-3</v>
      </c>
      <c r="J21" s="148">
        <v>0</v>
      </c>
      <c r="K21" s="99">
        <v>0.2388307985</v>
      </c>
      <c r="L21" s="78">
        <v>0.7611692015</v>
      </c>
      <c r="M21" s="99">
        <v>0</v>
      </c>
      <c r="N21" s="78">
        <v>0</v>
      </c>
      <c r="O21" s="99">
        <v>0</v>
      </c>
      <c r="P21" s="78">
        <v>0</v>
      </c>
      <c r="Q21" s="99">
        <v>0</v>
      </c>
      <c r="R21" s="78">
        <v>0</v>
      </c>
      <c r="S21" s="99">
        <v>0</v>
      </c>
      <c r="T21" s="78">
        <v>0</v>
      </c>
      <c r="U21" s="99">
        <v>0</v>
      </c>
      <c r="V21" s="78">
        <v>0</v>
      </c>
      <c r="W21" s="99">
        <v>0</v>
      </c>
      <c r="X21" s="78">
        <v>0</v>
      </c>
      <c r="Y21" s="99">
        <v>0.96078431369999995</v>
      </c>
      <c r="Z21" s="102">
        <v>3.9215686299999997E-2</v>
      </c>
      <c r="AA21" s="99">
        <v>0</v>
      </c>
      <c r="AB21" s="78">
        <v>0</v>
      </c>
      <c r="AC21" s="36">
        <f t="shared" si="0"/>
        <v>1</v>
      </c>
      <c r="AD21" s="36">
        <f t="shared" si="1"/>
        <v>2</v>
      </c>
      <c r="AF21" s="60">
        <f t="shared" si="4"/>
        <v>0.24173570018976986</v>
      </c>
      <c r="AG21" s="60">
        <f t="shared" si="2"/>
        <v>0.75826429981023014</v>
      </c>
      <c r="AI21" s="60">
        <f t="shared" si="3"/>
        <v>1</v>
      </c>
    </row>
    <row r="22" spans="1:35" x14ac:dyDescent="0.2">
      <c r="A22" s="79">
        <v>2016</v>
      </c>
      <c r="B22" s="95">
        <v>0.99861867230000001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1.3813276999999999E-3</v>
      </c>
      <c r="J22" s="80">
        <v>0</v>
      </c>
      <c r="K22" s="81">
        <v>0.2287225386</v>
      </c>
      <c r="L22" s="97">
        <v>0.77127746139999998</v>
      </c>
      <c r="M22" s="81">
        <v>0</v>
      </c>
      <c r="N22" s="97">
        <v>0</v>
      </c>
      <c r="O22" s="81">
        <v>0</v>
      </c>
      <c r="P22" s="97">
        <v>0</v>
      </c>
      <c r="Q22" s="81">
        <v>0</v>
      </c>
      <c r="R22" s="97">
        <v>0</v>
      </c>
      <c r="S22" s="81">
        <v>0</v>
      </c>
      <c r="T22" s="97">
        <v>0</v>
      </c>
      <c r="U22" s="81">
        <v>0</v>
      </c>
      <c r="V22" s="97">
        <v>0</v>
      </c>
      <c r="W22" s="81">
        <v>0</v>
      </c>
      <c r="X22" s="97">
        <v>0</v>
      </c>
      <c r="Y22" s="81">
        <v>1</v>
      </c>
      <c r="Z22" s="97">
        <v>0</v>
      </c>
      <c r="AA22" s="81">
        <v>0</v>
      </c>
      <c r="AB22" s="97">
        <v>0</v>
      </c>
      <c r="AC22" s="36">
        <f t="shared" ref="AC22:AC46" si="5">SUM(B22:J22)</f>
        <v>1</v>
      </c>
      <c r="AD22" s="36">
        <f t="shared" ref="AD22:AD46" si="6">SUM(K22:AB22)</f>
        <v>2</v>
      </c>
      <c r="AF22" s="60">
        <f t="shared" si="4"/>
        <v>0.22978792552181748</v>
      </c>
      <c r="AG22" s="60">
        <f t="shared" si="2"/>
        <v>0.77021207447818252</v>
      </c>
      <c r="AI22" s="60">
        <f t="shared" si="3"/>
        <v>1</v>
      </c>
    </row>
    <row r="23" spans="1:35" x14ac:dyDescent="0.2">
      <c r="A23" s="79">
        <v>2017</v>
      </c>
      <c r="B23" s="95">
        <v>0.99526544549999996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4.7345544999999999E-3</v>
      </c>
      <c r="J23" s="80">
        <v>0</v>
      </c>
      <c r="K23" s="81">
        <v>0.2045543165</v>
      </c>
      <c r="L23" s="97">
        <v>0.7954456835</v>
      </c>
      <c r="M23" s="81">
        <v>0</v>
      </c>
      <c r="N23" s="97">
        <v>0</v>
      </c>
      <c r="O23" s="81">
        <v>0</v>
      </c>
      <c r="P23" s="97">
        <v>0</v>
      </c>
      <c r="Q23" s="81">
        <v>0</v>
      </c>
      <c r="R23" s="97">
        <v>0</v>
      </c>
      <c r="S23" s="81">
        <v>0</v>
      </c>
      <c r="T23" s="97">
        <v>0</v>
      </c>
      <c r="U23" s="81">
        <v>0</v>
      </c>
      <c r="V23" s="97">
        <v>0</v>
      </c>
      <c r="W23" s="81">
        <v>0</v>
      </c>
      <c r="X23" s="97">
        <v>0</v>
      </c>
      <c r="Y23" s="81">
        <v>0.96721311480000005</v>
      </c>
      <c r="Z23" s="97">
        <v>3.2786885199999997E-2</v>
      </c>
      <c r="AA23" s="81">
        <v>0</v>
      </c>
      <c r="AB23" s="97">
        <v>0</v>
      </c>
      <c r="AC23" s="36">
        <f t="shared" si="5"/>
        <v>1</v>
      </c>
      <c r="AD23" s="36">
        <f t="shared" si="6"/>
        <v>2</v>
      </c>
      <c r="AF23" s="60">
        <f t="shared" si="4"/>
        <v>0.20816516614545585</v>
      </c>
      <c r="AG23" s="60">
        <f t="shared" si="2"/>
        <v>0.79183483385454412</v>
      </c>
      <c r="AI23" s="60">
        <f t="shared" si="3"/>
        <v>1</v>
      </c>
    </row>
    <row r="24" spans="1:35" x14ac:dyDescent="0.2">
      <c r="A24" s="12">
        <v>2018</v>
      </c>
      <c r="B24" s="100">
        <f>B23+(B$26-B$23)/3</f>
        <v>0.98017696366666662</v>
      </c>
      <c r="C24" s="66">
        <f t="shared" ref="C24:H24" si="7">C23+(C$26-C$23)/3</f>
        <v>0</v>
      </c>
      <c r="D24" s="66">
        <f t="shared" si="7"/>
        <v>0</v>
      </c>
      <c r="E24" s="66">
        <f t="shared" si="7"/>
        <v>0</v>
      </c>
      <c r="F24" s="66">
        <f t="shared" si="7"/>
        <v>0</v>
      </c>
      <c r="G24" s="66">
        <f t="shared" si="7"/>
        <v>0</v>
      </c>
      <c r="H24" s="66">
        <f t="shared" si="7"/>
        <v>0</v>
      </c>
      <c r="I24" s="66">
        <f t="shared" ref="I24:I46" si="8">1-SUM(B24:H24,J24)</f>
        <v>1.9823036333333377E-2</v>
      </c>
      <c r="J24" s="66">
        <f t="shared" ref="J24:J25" si="9">J23+(J$26-J$22)/4</f>
        <v>0</v>
      </c>
      <c r="K24" s="69">
        <v>0.2</v>
      </c>
      <c r="L24" s="149">
        <v>0.8</v>
      </c>
      <c r="M24" s="69">
        <v>0</v>
      </c>
      <c r="N24" s="149">
        <v>0</v>
      </c>
      <c r="O24" s="69">
        <v>0</v>
      </c>
      <c r="P24" s="149">
        <v>0</v>
      </c>
      <c r="Q24" s="69">
        <v>0</v>
      </c>
      <c r="R24" s="149">
        <v>0</v>
      </c>
      <c r="S24" s="69">
        <v>0</v>
      </c>
      <c r="T24" s="149">
        <v>0</v>
      </c>
      <c r="U24" s="69">
        <v>0</v>
      </c>
      <c r="V24" s="149">
        <v>0</v>
      </c>
      <c r="W24" s="69">
        <v>0</v>
      </c>
      <c r="X24" s="149">
        <v>0</v>
      </c>
      <c r="Y24" s="69">
        <v>0.95</v>
      </c>
      <c r="Z24" s="149">
        <v>0.05</v>
      </c>
      <c r="AA24" s="69">
        <v>0</v>
      </c>
      <c r="AB24" s="149">
        <v>0</v>
      </c>
      <c r="AC24" s="36">
        <f t="shared" si="5"/>
        <v>1</v>
      </c>
      <c r="AD24" s="36">
        <f t="shared" si="6"/>
        <v>2</v>
      </c>
      <c r="AF24" s="60">
        <f t="shared" si="4"/>
        <v>0.21486727725000004</v>
      </c>
      <c r="AG24" s="60">
        <f t="shared" si="2"/>
        <v>0.78513272275000001</v>
      </c>
      <c r="AI24" s="60">
        <f t="shared" si="3"/>
        <v>1</v>
      </c>
    </row>
    <row r="25" spans="1:35" x14ac:dyDescent="0.2">
      <c r="A25" s="12">
        <v>2019</v>
      </c>
      <c r="B25" s="100">
        <f>B24+(B$26-B$23)/3</f>
        <v>0.96508848183333329</v>
      </c>
      <c r="C25" s="66">
        <f t="shared" ref="C25" si="10">C24+(C$26-C$23)/3</f>
        <v>0</v>
      </c>
      <c r="D25" s="66">
        <f t="shared" ref="D25" si="11">D24+(D$26-D$23)/3</f>
        <v>0</v>
      </c>
      <c r="E25" s="66">
        <f t="shared" ref="E25" si="12">E24+(E$26-E$23)/3</f>
        <v>0</v>
      </c>
      <c r="F25" s="66">
        <f t="shared" ref="F25" si="13">F24+(F$26-F$23)/3</f>
        <v>0</v>
      </c>
      <c r="G25" s="66">
        <f t="shared" ref="G25" si="14">G24+(G$26-G$23)/3</f>
        <v>0</v>
      </c>
      <c r="H25" s="66">
        <f t="shared" ref="H25" si="15">H24+(H$26-H$23)/3</f>
        <v>0</v>
      </c>
      <c r="I25" s="66">
        <f t="shared" si="8"/>
        <v>3.4911518166666711E-2</v>
      </c>
      <c r="J25" s="66">
        <f t="shared" si="9"/>
        <v>0</v>
      </c>
      <c r="K25" s="69">
        <v>0.2</v>
      </c>
      <c r="L25" s="149">
        <v>0.8</v>
      </c>
      <c r="M25" s="69">
        <v>0</v>
      </c>
      <c r="N25" s="149">
        <v>0</v>
      </c>
      <c r="O25" s="69">
        <v>0</v>
      </c>
      <c r="P25" s="149">
        <v>0</v>
      </c>
      <c r="Q25" s="69">
        <v>0</v>
      </c>
      <c r="R25" s="149">
        <v>0</v>
      </c>
      <c r="S25" s="69">
        <v>0</v>
      </c>
      <c r="T25" s="149">
        <v>0</v>
      </c>
      <c r="U25" s="69">
        <v>0</v>
      </c>
      <c r="V25" s="149">
        <v>0</v>
      </c>
      <c r="W25" s="69">
        <v>0</v>
      </c>
      <c r="X25" s="149">
        <v>0</v>
      </c>
      <c r="Y25" s="69">
        <v>0.95</v>
      </c>
      <c r="Z25" s="149">
        <v>0.05</v>
      </c>
      <c r="AA25" s="69">
        <v>0</v>
      </c>
      <c r="AB25" s="149">
        <v>0</v>
      </c>
      <c r="AC25" s="36">
        <f t="shared" si="5"/>
        <v>1</v>
      </c>
      <c r="AD25" s="36">
        <f t="shared" si="6"/>
        <v>2</v>
      </c>
      <c r="AF25" s="60">
        <f t="shared" si="4"/>
        <v>0.22618363862500002</v>
      </c>
      <c r="AG25" s="60">
        <f t="shared" si="2"/>
        <v>0.77381636137499998</v>
      </c>
      <c r="AI25" s="60">
        <f t="shared" si="3"/>
        <v>1</v>
      </c>
    </row>
    <row r="26" spans="1:35" s="55" customFormat="1" x14ac:dyDescent="0.2">
      <c r="A26" s="51">
        <v>2020</v>
      </c>
      <c r="B26" s="176">
        <v>0.95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  <c r="H26" s="65">
        <v>0</v>
      </c>
      <c r="I26" s="177">
        <f t="shared" si="8"/>
        <v>5.0000000000000044E-2</v>
      </c>
      <c r="J26" s="65">
        <v>0</v>
      </c>
      <c r="K26" s="71">
        <v>0.2</v>
      </c>
      <c r="L26" s="68">
        <v>0.8</v>
      </c>
      <c r="M26" s="71">
        <v>0</v>
      </c>
      <c r="N26" s="68">
        <v>0</v>
      </c>
      <c r="O26" s="71">
        <v>0</v>
      </c>
      <c r="P26" s="68">
        <v>0</v>
      </c>
      <c r="Q26" s="71">
        <v>0</v>
      </c>
      <c r="R26" s="68">
        <v>0</v>
      </c>
      <c r="S26" s="71">
        <v>0</v>
      </c>
      <c r="T26" s="68">
        <v>0</v>
      </c>
      <c r="U26" s="71">
        <v>0</v>
      </c>
      <c r="V26" s="68">
        <v>0</v>
      </c>
      <c r="W26" s="71">
        <v>0</v>
      </c>
      <c r="X26" s="68">
        <v>0</v>
      </c>
      <c r="Y26" s="71">
        <v>0.95</v>
      </c>
      <c r="Z26" s="68">
        <v>0.05</v>
      </c>
      <c r="AA26" s="71">
        <v>0</v>
      </c>
      <c r="AB26" s="68">
        <v>0</v>
      </c>
      <c r="AC26" s="52">
        <f t="shared" si="5"/>
        <v>1</v>
      </c>
      <c r="AD26" s="52">
        <f t="shared" si="6"/>
        <v>2</v>
      </c>
      <c r="AF26" s="61">
        <f t="shared" si="4"/>
        <v>0.23750000000000004</v>
      </c>
      <c r="AG26" s="61">
        <f t="shared" si="2"/>
        <v>0.76249999999999996</v>
      </c>
      <c r="AI26" s="61">
        <f t="shared" si="3"/>
        <v>1</v>
      </c>
    </row>
    <row r="27" spans="1:35" x14ac:dyDescent="0.2">
      <c r="A27" s="12">
        <v>2021</v>
      </c>
      <c r="B27" s="100">
        <f t="shared" ref="B27:B30" si="16">B26+(B$31-B$26)*0.2</f>
        <v>0.92999999999999994</v>
      </c>
      <c r="C27" s="66">
        <f t="shared" ref="C27:J30" si="17">C26+(C$31-C$26)*0.2</f>
        <v>0</v>
      </c>
      <c r="D27" s="66">
        <f t="shared" si="17"/>
        <v>0</v>
      </c>
      <c r="E27" s="66">
        <f t="shared" si="17"/>
        <v>0</v>
      </c>
      <c r="F27" s="66">
        <f t="shared" si="17"/>
        <v>0</v>
      </c>
      <c r="G27" s="66">
        <f t="shared" si="17"/>
        <v>0</v>
      </c>
      <c r="H27" s="66">
        <f t="shared" si="17"/>
        <v>0</v>
      </c>
      <c r="I27" s="66">
        <f t="shared" si="8"/>
        <v>7.0000000000000062E-2</v>
      </c>
      <c r="J27" s="66">
        <f t="shared" si="17"/>
        <v>0</v>
      </c>
      <c r="K27" s="69">
        <v>0.17499999999999999</v>
      </c>
      <c r="L27" s="149">
        <v>0.82499999999999996</v>
      </c>
      <c r="M27" s="69">
        <v>0</v>
      </c>
      <c r="N27" s="149">
        <v>0</v>
      </c>
      <c r="O27" s="69">
        <v>0</v>
      </c>
      <c r="P27" s="149">
        <v>0</v>
      </c>
      <c r="Q27" s="69">
        <v>0</v>
      </c>
      <c r="R27" s="149">
        <v>0</v>
      </c>
      <c r="S27" s="69">
        <v>0</v>
      </c>
      <c r="T27" s="149">
        <v>0</v>
      </c>
      <c r="U27" s="69">
        <v>0</v>
      </c>
      <c r="V27" s="149">
        <v>0</v>
      </c>
      <c r="W27" s="69">
        <v>0</v>
      </c>
      <c r="X27" s="149">
        <v>0</v>
      </c>
      <c r="Y27" s="69">
        <v>0.9</v>
      </c>
      <c r="Z27" s="149">
        <v>0.1</v>
      </c>
      <c r="AA27" s="69">
        <v>0</v>
      </c>
      <c r="AB27" s="149">
        <v>0</v>
      </c>
      <c r="AC27" s="36">
        <f t="shared" si="5"/>
        <v>1</v>
      </c>
      <c r="AD27" s="36">
        <f t="shared" si="6"/>
        <v>2</v>
      </c>
      <c r="AF27" s="60">
        <f t="shared" si="4"/>
        <v>0.22575000000000003</v>
      </c>
      <c r="AG27" s="60">
        <f t="shared" si="2"/>
        <v>0.77424999999999988</v>
      </c>
      <c r="AI27" s="60">
        <f t="shared" si="3"/>
        <v>0.99999999999999989</v>
      </c>
    </row>
    <row r="28" spans="1:35" x14ac:dyDescent="0.2">
      <c r="A28" s="12">
        <v>2022</v>
      </c>
      <c r="B28" s="100">
        <f t="shared" si="16"/>
        <v>0.90999999999999992</v>
      </c>
      <c r="C28" s="66">
        <f t="shared" si="17"/>
        <v>0</v>
      </c>
      <c r="D28" s="66">
        <f t="shared" si="17"/>
        <v>0</v>
      </c>
      <c r="E28" s="66">
        <f t="shared" si="17"/>
        <v>0</v>
      </c>
      <c r="F28" s="66">
        <f t="shared" si="17"/>
        <v>0</v>
      </c>
      <c r="G28" s="66">
        <f t="shared" si="17"/>
        <v>0</v>
      </c>
      <c r="H28" s="66">
        <f t="shared" si="17"/>
        <v>0</v>
      </c>
      <c r="I28" s="66">
        <f t="shared" si="8"/>
        <v>9.000000000000008E-2</v>
      </c>
      <c r="J28" s="66">
        <f t="shared" si="17"/>
        <v>0</v>
      </c>
      <c r="K28" s="69">
        <v>0.17499999999999999</v>
      </c>
      <c r="L28" s="149">
        <v>0.82499999999999996</v>
      </c>
      <c r="M28" s="69">
        <v>0</v>
      </c>
      <c r="N28" s="149">
        <v>0</v>
      </c>
      <c r="O28" s="69">
        <v>0</v>
      </c>
      <c r="P28" s="149">
        <v>0</v>
      </c>
      <c r="Q28" s="69">
        <v>0</v>
      </c>
      <c r="R28" s="149">
        <v>0</v>
      </c>
      <c r="S28" s="69">
        <v>0</v>
      </c>
      <c r="T28" s="149">
        <v>0</v>
      </c>
      <c r="U28" s="69">
        <v>0</v>
      </c>
      <c r="V28" s="149">
        <v>0</v>
      </c>
      <c r="W28" s="69">
        <v>0</v>
      </c>
      <c r="X28" s="149">
        <v>0</v>
      </c>
      <c r="Y28" s="69">
        <v>0.9</v>
      </c>
      <c r="Z28" s="149">
        <v>0.1</v>
      </c>
      <c r="AA28" s="69">
        <v>0</v>
      </c>
      <c r="AB28" s="149">
        <v>0</v>
      </c>
      <c r="AC28" s="36">
        <f t="shared" si="5"/>
        <v>1</v>
      </c>
      <c r="AD28" s="36">
        <f t="shared" si="6"/>
        <v>2</v>
      </c>
      <c r="AF28" s="60">
        <f t="shared" si="4"/>
        <v>0.24025000000000005</v>
      </c>
      <c r="AG28" s="60">
        <f t="shared" si="2"/>
        <v>0.75974999999999993</v>
      </c>
      <c r="AI28" s="60">
        <f t="shared" si="3"/>
        <v>1</v>
      </c>
    </row>
    <row r="29" spans="1:35" x14ac:dyDescent="0.2">
      <c r="A29" s="12">
        <v>2023</v>
      </c>
      <c r="B29" s="100">
        <f t="shared" si="16"/>
        <v>0.8899999999999999</v>
      </c>
      <c r="C29" s="66">
        <f t="shared" si="17"/>
        <v>0</v>
      </c>
      <c r="D29" s="66">
        <f t="shared" si="17"/>
        <v>0</v>
      </c>
      <c r="E29" s="66">
        <f t="shared" si="17"/>
        <v>0</v>
      </c>
      <c r="F29" s="66">
        <f t="shared" si="17"/>
        <v>0</v>
      </c>
      <c r="G29" s="66">
        <f t="shared" si="17"/>
        <v>0</v>
      </c>
      <c r="H29" s="66">
        <f t="shared" si="17"/>
        <v>0</v>
      </c>
      <c r="I29" s="66">
        <f t="shared" si="8"/>
        <v>0.1100000000000001</v>
      </c>
      <c r="J29" s="66">
        <f t="shared" si="17"/>
        <v>0</v>
      </c>
      <c r="K29" s="69">
        <v>0.17499999999999999</v>
      </c>
      <c r="L29" s="149">
        <v>0.82499999999999996</v>
      </c>
      <c r="M29" s="69">
        <v>0</v>
      </c>
      <c r="N29" s="149">
        <v>0</v>
      </c>
      <c r="O29" s="69">
        <v>0</v>
      </c>
      <c r="P29" s="149">
        <v>0</v>
      </c>
      <c r="Q29" s="69">
        <v>0</v>
      </c>
      <c r="R29" s="149">
        <v>0</v>
      </c>
      <c r="S29" s="69">
        <v>0</v>
      </c>
      <c r="T29" s="149">
        <v>0</v>
      </c>
      <c r="U29" s="69">
        <v>0</v>
      </c>
      <c r="V29" s="149">
        <v>0</v>
      </c>
      <c r="W29" s="69">
        <v>0</v>
      </c>
      <c r="X29" s="149">
        <v>0</v>
      </c>
      <c r="Y29" s="69">
        <v>0.9</v>
      </c>
      <c r="Z29" s="149">
        <v>0.1</v>
      </c>
      <c r="AA29" s="69">
        <v>0</v>
      </c>
      <c r="AB29" s="149">
        <v>0</v>
      </c>
      <c r="AC29" s="36">
        <f t="shared" si="5"/>
        <v>1</v>
      </c>
      <c r="AD29" s="36">
        <f t="shared" si="6"/>
        <v>2</v>
      </c>
      <c r="AF29" s="60">
        <f t="shared" si="4"/>
        <v>0.25475000000000003</v>
      </c>
      <c r="AG29" s="60">
        <f t="shared" si="2"/>
        <v>0.74524999999999986</v>
      </c>
      <c r="AI29" s="60">
        <f t="shared" si="3"/>
        <v>0.99999999999999989</v>
      </c>
    </row>
    <row r="30" spans="1:35" x14ac:dyDescent="0.2">
      <c r="A30" s="12">
        <v>2024</v>
      </c>
      <c r="B30" s="100">
        <f t="shared" si="16"/>
        <v>0.86999999999999988</v>
      </c>
      <c r="C30" s="66">
        <f t="shared" si="17"/>
        <v>0</v>
      </c>
      <c r="D30" s="66">
        <f t="shared" si="17"/>
        <v>0</v>
      </c>
      <c r="E30" s="66">
        <f t="shared" si="17"/>
        <v>0</v>
      </c>
      <c r="F30" s="66">
        <f t="shared" si="17"/>
        <v>0</v>
      </c>
      <c r="G30" s="66">
        <f t="shared" si="17"/>
        <v>0</v>
      </c>
      <c r="H30" s="66">
        <f t="shared" si="17"/>
        <v>0</v>
      </c>
      <c r="I30" s="66">
        <f t="shared" si="8"/>
        <v>0.13000000000000012</v>
      </c>
      <c r="J30" s="66">
        <f t="shared" si="17"/>
        <v>0</v>
      </c>
      <c r="K30" s="69">
        <v>0.17499999999999999</v>
      </c>
      <c r="L30" s="149">
        <v>0.82499999999999996</v>
      </c>
      <c r="M30" s="69">
        <v>0</v>
      </c>
      <c r="N30" s="149">
        <v>0</v>
      </c>
      <c r="O30" s="69">
        <v>0</v>
      </c>
      <c r="P30" s="149">
        <v>0</v>
      </c>
      <c r="Q30" s="69">
        <v>0</v>
      </c>
      <c r="R30" s="149">
        <v>0</v>
      </c>
      <c r="S30" s="69">
        <v>0</v>
      </c>
      <c r="T30" s="149">
        <v>0</v>
      </c>
      <c r="U30" s="69">
        <v>0</v>
      </c>
      <c r="V30" s="149">
        <v>0</v>
      </c>
      <c r="W30" s="69">
        <v>0</v>
      </c>
      <c r="X30" s="149">
        <v>0</v>
      </c>
      <c r="Y30" s="69">
        <v>0.9</v>
      </c>
      <c r="Z30" s="149">
        <v>0.1</v>
      </c>
      <c r="AA30" s="69">
        <v>0</v>
      </c>
      <c r="AB30" s="149">
        <v>0</v>
      </c>
      <c r="AC30" s="36">
        <f t="shared" si="5"/>
        <v>1</v>
      </c>
      <c r="AD30" s="36">
        <f t="shared" si="6"/>
        <v>2</v>
      </c>
      <c r="AF30" s="60">
        <f t="shared" si="4"/>
        <v>0.2692500000000001</v>
      </c>
      <c r="AG30" s="60">
        <f t="shared" si="2"/>
        <v>0.7307499999999999</v>
      </c>
      <c r="AI30" s="60">
        <f t="shared" si="3"/>
        <v>1</v>
      </c>
    </row>
    <row r="31" spans="1:35" s="55" customFormat="1" x14ac:dyDescent="0.2">
      <c r="A31" s="51">
        <v>2025</v>
      </c>
      <c r="B31" s="176">
        <v>0.85</v>
      </c>
      <c r="C31" s="65">
        <v>0</v>
      </c>
      <c r="D31" s="65">
        <v>0</v>
      </c>
      <c r="E31" s="65">
        <v>0</v>
      </c>
      <c r="F31" s="65">
        <v>0</v>
      </c>
      <c r="G31" s="65">
        <v>0</v>
      </c>
      <c r="H31" s="65">
        <v>0</v>
      </c>
      <c r="I31" s="177">
        <f t="shared" ref="I31" si="18">1-SUM(B31:H31,J31)</f>
        <v>0.15000000000000002</v>
      </c>
      <c r="J31" s="65">
        <v>0</v>
      </c>
      <c r="K31" s="71">
        <v>0.17499999999999999</v>
      </c>
      <c r="L31" s="68">
        <v>0.82499999999999996</v>
      </c>
      <c r="M31" s="71">
        <v>0</v>
      </c>
      <c r="N31" s="68">
        <v>0</v>
      </c>
      <c r="O31" s="71">
        <v>0</v>
      </c>
      <c r="P31" s="68">
        <v>0</v>
      </c>
      <c r="Q31" s="71">
        <v>0</v>
      </c>
      <c r="R31" s="68">
        <v>0</v>
      </c>
      <c r="S31" s="71">
        <v>0</v>
      </c>
      <c r="T31" s="68">
        <v>0</v>
      </c>
      <c r="U31" s="71">
        <v>0</v>
      </c>
      <c r="V31" s="68">
        <v>0</v>
      </c>
      <c r="W31" s="71">
        <v>0</v>
      </c>
      <c r="X31" s="68">
        <v>0</v>
      </c>
      <c r="Y31" s="71">
        <v>0.9</v>
      </c>
      <c r="Z31" s="68">
        <v>0.1</v>
      </c>
      <c r="AA31" s="71">
        <v>0</v>
      </c>
      <c r="AB31" s="68">
        <v>0</v>
      </c>
      <c r="AC31" s="52">
        <f t="shared" si="5"/>
        <v>1</v>
      </c>
      <c r="AD31" s="52">
        <f t="shared" si="6"/>
        <v>2</v>
      </c>
      <c r="AF31" s="61">
        <f t="shared" si="4"/>
        <v>0.28375000000000006</v>
      </c>
      <c r="AG31" s="61">
        <f t="shared" si="2"/>
        <v>0.71624999999999994</v>
      </c>
      <c r="AI31" s="61">
        <f t="shared" si="3"/>
        <v>1</v>
      </c>
    </row>
    <row r="32" spans="1:35" x14ac:dyDescent="0.2">
      <c r="A32" s="12">
        <v>2026</v>
      </c>
      <c r="B32" s="100">
        <f>B31+(B$36-B$31)*0.2</f>
        <v>0.82</v>
      </c>
      <c r="C32" s="66">
        <f t="shared" ref="C32:J35" si="19">C31+(C$36-C$31)*0.2</f>
        <v>0</v>
      </c>
      <c r="D32" s="66">
        <f t="shared" si="19"/>
        <v>0</v>
      </c>
      <c r="E32" s="66">
        <f t="shared" si="19"/>
        <v>0</v>
      </c>
      <c r="F32" s="66">
        <f t="shared" si="19"/>
        <v>0</v>
      </c>
      <c r="G32" s="66">
        <f t="shared" si="19"/>
        <v>0</v>
      </c>
      <c r="H32" s="66">
        <f t="shared" si="19"/>
        <v>0</v>
      </c>
      <c r="I32" s="66">
        <f t="shared" si="8"/>
        <v>0.18000000000000005</v>
      </c>
      <c r="J32" s="66">
        <f t="shared" si="19"/>
        <v>0</v>
      </c>
      <c r="K32" s="69">
        <v>0.15</v>
      </c>
      <c r="L32" s="149">
        <v>0.85</v>
      </c>
      <c r="M32" s="69">
        <v>0</v>
      </c>
      <c r="N32" s="149">
        <v>0</v>
      </c>
      <c r="O32" s="69">
        <v>0</v>
      </c>
      <c r="P32" s="149">
        <v>0</v>
      </c>
      <c r="Q32" s="69">
        <v>0</v>
      </c>
      <c r="R32" s="149">
        <v>0</v>
      </c>
      <c r="S32" s="69">
        <v>0</v>
      </c>
      <c r="T32" s="149">
        <v>0</v>
      </c>
      <c r="U32" s="69">
        <v>0</v>
      </c>
      <c r="V32" s="149">
        <v>0</v>
      </c>
      <c r="W32" s="69">
        <v>0</v>
      </c>
      <c r="X32" s="149">
        <v>0</v>
      </c>
      <c r="Y32" s="69">
        <v>0.85</v>
      </c>
      <c r="Z32" s="149">
        <v>0.15</v>
      </c>
      <c r="AA32" s="69">
        <v>0</v>
      </c>
      <c r="AB32" s="149">
        <v>0</v>
      </c>
      <c r="AC32" s="36">
        <f t="shared" si="5"/>
        <v>1</v>
      </c>
      <c r="AD32" s="36">
        <f t="shared" si="6"/>
        <v>2</v>
      </c>
      <c r="AF32" s="60">
        <f t="shared" si="4"/>
        <v>0.27600000000000002</v>
      </c>
      <c r="AG32" s="60">
        <f t="shared" si="2"/>
        <v>0.72399999999999998</v>
      </c>
      <c r="AI32" s="60">
        <f t="shared" si="3"/>
        <v>1</v>
      </c>
    </row>
    <row r="33" spans="1:35" x14ac:dyDescent="0.2">
      <c r="A33" s="12">
        <v>2027</v>
      </c>
      <c r="B33" s="100">
        <f t="shared" ref="B33:B35" si="20">B32+(B$36-B$31)*0.2</f>
        <v>0.78999999999999992</v>
      </c>
      <c r="C33" s="66">
        <f t="shared" si="19"/>
        <v>0</v>
      </c>
      <c r="D33" s="66">
        <f t="shared" si="19"/>
        <v>0</v>
      </c>
      <c r="E33" s="66">
        <f t="shared" si="19"/>
        <v>0</v>
      </c>
      <c r="F33" s="66">
        <f t="shared" si="19"/>
        <v>0</v>
      </c>
      <c r="G33" s="66">
        <f t="shared" si="19"/>
        <v>0</v>
      </c>
      <c r="H33" s="66">
        <f t="shared" si="19"/>
        <v>0</v>
      </c>
      <c r="I33" s="66">
        <f t="shared" si="8"/>
        <v>0.21000000000000008</v>
      </c>
      <c r="J33" s="66">
        <f t="shared" si="19"/>
        <v>0</v>
      </c>
      <c r="K33" s="69">
        <v>0.15</v>
      </c>
      <c r="L33" s="149">
        <v>0.85</v>
      </c>
      <c r="M33" s="69">
        <v>0</v>
      </c>
      <c r="N33" s="149">
        <v>0</v>
      </c>
      <c r="O33" s="69">
        <v>0</v>
      </c>
      <c r="P33" s="149">
        <v>0</v>
      </c>
      <c r="Q33" s="69">
        <v>0</v>
      </c>
      <c r="R33" s="149">
        <v>0</v>
      </c>
      <c r="S33" s="69">
        <v>0</v>
      </c>
      <c r="T33" s="149">
        <v>0</v>
      </c>
      <c r="U33" s="69">
        <v>0</v>
      </c>
      <c r="V33" s="149">
        <v>0</v>
      </c>
      <c r="W33" s="69">
        <v>0</v>
      </c>
      <c r="X33" s="149">
        <v>0</v>
      </c>
      <c r="Y33" s="69">
        <v>0.85</v>
      </c>
      <c r="Z33" s="149">
        <v>0.15</v>
      </c>
      <c r="AA33" s="69">
        <v>0</v>
      </c>
      <c r="AB33" s="149">
        <v>0</v>
      </c>
      <c r="AC33" s="36">
        <f t="shared" si="5"/>
        <v>1</v>
      </c>
      <c r="AD33" s="36">
        <f t="shared" si="6"/>
        <v>2</v>
      </c>
      <c r="AF33" s="60">
        <f t="shared" si="4"/>
        <v>0.29700000000000004</v>
      </c>
      <c r="AG33" s="60">
        <f t="shared" si="2"/>
        <v>0.70299999999999985</v>
      </c>
      <c r="AI33" s="60">
        <f t="shared" si="3"/>
        <v>0.99999999999999989</v>
      </c>
    </row>
    <row r="34" spans="1:35" x14ac:dyDescent="0.2">
      <c r="A34" s="12">
        <v>2028</v>
      </c>
      <c r="B34" s="100">
        <f t="shared" si="20"/>
        <v>0.7599999999999999</v>
      </c>
      <c r="C34" s="66">
        <f t="shared" si="19"/>
        <v>0</v>
      </c>
      <c r="D34" s="66">
        <f t="shared" si="19"/>
        <v>0</v>
      </c>
      <c r="E34" s="66">
        <f t="shared" si="19"/>
        <v>0</v>
      </c>
      <c r="F34" s="66">
        <f t="shared" si="19"/>
        <v>0</v>
      </c>
      <c r="G34" s="66">
        <f t="shared" si="19"/>
        <v>0</v>
      </c>
      <c r="H34" s="66">
        <f t="shared" si="19"/>
        <v>0</v>
      </c>
      <c r="I34" s="66">
        <f t="shared" si="8"/>
        <v>0.2400000000000001</v>
      </c>
      <c r="J34" s="66">
        <f t="shared" si="19"/>
        <v>0</v>
      </c>
      <c r="K34" s="69">
        <v>0.15</v>
      </c>
      <c r="L34" s="149">
        <v>0.85</v>
      </c>
      <c r="M34" s="69">
        <v>0</v>
      </c>
      <c r="N34" s="149">
        <v>0</v>
      </c>
      <c r="O34" s="69">
        <v>0</v>
      </c>
      <c r="P34" s="149">
        <v>0</v>
      </c>
      <c r="Q34" s="69">
        <v>0</v>
      </c>
      <c r="R34" s="149">
        <v>0</v>
      </c>
      <c r="S34" s="69">
        <v>0</v>
      </c>
      <c r="T34" s="149">
        <v>0</v>
      </c>
      <c r="U34" s="69">
        <v>0</v>
      </c>
      <c r="V34" s="149">
        <v>0</v>
      </c>
      <c r="W34" s="69">
        <v>0</v>
      </c>
      <c r="X34" s="149">
        <v>0</v>
      </c>
      <c r="Y34" s="69">
        <v>0.85</v>
      </c>
      <c r="Z34" s="149">
        <v>0.15</v>
      </c>
      <c r="AA34" s="69">
        <v>0</v>
      </c>
      <c r="AB34" s="149">
        <v>0</v>
      </c>
      <c r="AC34" s="36">
        <f t="shared" si="5"/>
        <v>1</v>
      </c>
      <c r="AD34" s="36">
        <f t="shared" si="6"/>
        <v>2</v>
      </c>
      <c r="AF34" s="60">
        <f t="shared" si="4"/>
        <v>0.31800000000000006</v>
      </c>
      <c r="AG34" s="60">
        <f t="shared" si="2"/>
        <v>0.68199999999999994</v>
      </c>
      <c r="AI34" s="60">
        <f t="shared" si="3"/>
        <v>1</v>
      </c>
    </row>
    <row r="35" spans="1:35" x14ac:dyDescent="0.2">
      <c r="A35" s="12">
        <v>2029</v>
      </c>
      <c r="B35" s="100">
        <f t="shared" si="20"/>
        <v>0.72999999999999987</v>
      </c>
      <c r="C35" s="66">
        <f t="shared" si="19"/>
        <v>0</v>
      </c>
      <c r="D35" s="66">
        <f t="shared" si="19"/>
        <v>0</v>
      </c>
      <c r="E35" s="66">
        <f t="shared" si="19"/>
        <v>0</v>
      </c>
      <c r="F35" s="66">
        <f t="shared" si="19"/>
        <v>0</v>
      </c>
      <c r="G35" s="66">
        <f t="shared" si="19"/>
        <v>0</v>
      </c>
      <c r="H35" s="66">
        <f t="shared" si="19"/>
        <v>0</v>
      </c>
      <c r="I35" s="66">
        <f t="shared" si="8"/>
        <v>0.27000000000000013</v>
      </c>
      <c r="J35" s="66">
        <f t="shared" si="19"/>
        <v>0</v>
      </c>
      <c r="K35" s="69">
        <v>0.15</v>
      </c>
      <c r="L35" s="149">
        <v>0.85</v>
      </c>
      <c r="M35" s="69">
        <v>0</v>
      </c>
      <c r="N35" s="149">
        <v>0</v>
      </c>
      <c r="O35" s="69">
        <v>0</v>
      </c>
      <c r="P35" s="149">
        <v>0</v>
      </c>
      <c r="Q35" s="69">
        <v>0</v>
      </c>
      <c r="R35" s="149">
        <v>0</v>
      </c>
      <c r="S35" s="69">
        <v>0</v>
      </c>
      <c r="T35" s="149">
        <v>0</v>
      </c>
      <c r="U35" s="69">
        <v>0</v>
      </c>
      <c r="V35" s="149">
        <v>0</v>
      </c>
      <c r="W35" s="69">
        <v>0</v>
      </c>
      <c r="X35" s="149">
        <v>0</v>
      </c>
      <c r="Y35" s="69">
        <v>0.85</v>
      </c>
      <c r="Z35" s="149">
        <v>0.15</v>
      </c>
      <c r="AA35" s="69">
        <v>0</v>
      </c>
      <c r="AB35" s="149">
        <v>0</v>
      </c>
      <c r="AC35" s="36">
        <f t="shared" si="5"/>
        <v>1</v>
      </c>
      <c r="AD35" s="36">
        <f t="shared" si="6"/>
        <v>2</v>
      </c>
      <c r="AF35" s="60">
        <f t="shared" si="4"/>
        <v>0.33900000000000008</v>
      </c>
      <c r="AG35" s="60">
        <f t="shared" si="2"/>
        <v>0.66099999999999981</v>
      </c>
      <c r="AI35" s="60">
        <f t="shared" si="3"/>
        <v>0.99999999999999989</v>
      </c>
    </row>
    <row r="36" spans="1:35" s="55" customFormat="1" x14ac:dyDescent="0.2">
      <c r="A36" s="51">
        <v>2030</v>
      </c>
      <c r="B36" s="176">
        <v>0.7</v>
      </c>
      <c r="C36" s="65">
        <v>0</v>
      </c>
      <c r="D36" s="65">
        <v>0</v>
      </c>
      <c r="E36" s="65">
        <v>0</v>
      </c>
      <c r="F36" s="65">
        <v>0</v>
      </c>
      <c r="G36" s="65">
        <v>0</v>
      </c>
      <c r="H36" s="65">
        <v>0</v>
      </c>
      <c r="I36" s="177">
        <f t="shared" si="8"/>
        <v>0.30000000000000004</v>
      </c>
      <c r="J36" s="65">
        <v>0</v>
      </c>
      <c r="K36" s="71">
        <v>0.15</v>
      </c>
      <c r="L36" s="68">
        <v>0.85</v>
      </c>
      <c r="M36" s="71">
        <v>0</v>
      </c>
      <c r="N36" s="68">
        <v>0</v>
      </c>
      <c r="O36" s="71">
        <v>0</v>
      </c>
      <c r="P36" s="68">
        <v>0</v>
      </c>
      <c r="Q36" s="71">
        <v>0</v>
      </c>
      <c r="R36" s="68">
        <v>0</v>
      </c>
      <c r="S36" s="71">
        <v>0</v>
      </c>
      <c r="T36" s="68">
        <v>0</v>
      </c>
      <c r="U36" s="71">
        <v>0</v>
      </c>
      <c r="V36" s="68">
        <v>0</v>
      </c>
      <c r="W36" s="71">
        <v>0</v>
      </c>
      <c r="X36" s="68">
        <v>0</v>
      </c>
      <c r="Y36" s="71">
        <v>0.85</v>
      </c>
      <c r="Z36" s="68">
        <v>0.15</v>
      </c>
      <c r="AA36" s="71">
        <v>0</v>
      </c>
      <c r="AB36" s="68">
        <v>0</v>
      </c>
      <c r="AC36" s="52">
        <f t="shared" si="5"/>
        <v>1</v>
      </c>
      <c r="AD36" s="52">
        <f t="shared" si="6"/>
        <v>2</v>
      </c>
      <c r="AF36" s="61">
        <f t="shared" si="4"/>
        <v>0.36</v>
      </c>
      <c r="AG36" s="61">
        <f t="shared" si="2"/>
        <v>0.64</v>
      </c>
      <c r="AI36" s="61">
        <f t="shared" si="3"/>
        <v>1</v>
      </c>
    </row>
    <row r="37" spans="1:35" x14ac:dyDescent="0.2">
      <c r="A37" s="12">
        <v>2031</v>
      </c>
      <c r="B37" s="100">
        <f>B36+(B$41-B$36)*0.2</f>
        <v>0.67999999999999994</v>
      </c>
      <c r="C37" s="66">
        <f t="shared" ref="C37:J40" si="21">C36+(C$41-C$36)*0.2</f>
        <v>0</v>
      </c>
      <c r="D37" s="66">
        <f t="shared" si="21"/>
        <v>0</v>
      </c>
      <c r="E37" s="66">
        <f t="shared" si="21"/>
        <v>0</v>
      </c>
      <c r="F37" s="66">
        <f t="shared" si="21"/>
        <v>0</v>
      </c>
      <c r="G37" s="66">
        <f t="shared" si="21"/>
        <v>0</v>
      </c>
      <c r="H37" s="66">
        <f t="shared" si="21"/>
        <v>0</v>
      </c>
      <c r="I37" s="66">
        <f t="shared" si="8"/>
        <v>0.32000000000000006</v>
      </c>
      <c r="J37" s="66">
        <f t="shared" si="21"/>
        <v>0</v>
      </c>
      <c r="K37" s="69">
        <v>0.1</v>
      </c>
      <c r="L37" s="149">
        <v>0.9</v>
      </c>
      <c r="M37" s="69">
        <v>0</v>
      </c>
      <c r="N37" s="149">
        <v>0</v>
      </c>
      <c r="O37" s="69">
        <v>0</v>
      </c>
      <c r="P37" s="149">
        <v>0</v>
      </c>
      <c r="Q37" s="69">
        <v>0</v>
      </c>
      <c r="R37" s="149">
        <v>0</v>
      </c>
      <c r="S37" s="69">
        <v>0</v>
      </c>
      <c r="T37" s="149">
        <v>0</v>
      </c>
      <c r="U37" s="69">
        <v>0</v>
      </c>
      <c r="V37" s="149">
        <v>0</v>
      </c>
      <c r="W37" s="69">
        <v>0</v>
      </c>
      <c r="X37" s="149">
        <v>0</v>
      </c>
      <c r="Y37" s="69">
        <v>0.8</v>
      </c>
      <c r="Z37" s="149">
        <v>0.2</v>
      </c>
      <c r="AA37" s="69">
        <v>0</v>
      </c>
      <c r="AB37" s="149">
        <v>0</v>
      </c>
      <c r="AC37" s="36">
        <f t="shared" si="5"/>
        <v>1</v>
      </c>
      <c r="AD37" s="36">
        <f t="shared" si="6"/>
        <v>2</v>
      </c>
      <c r="AF37" s="60">
        <f t="shared" si="4"/>
        <v>0.32400000000000007</v>
      </c>
      <c r="AG37" s="60">
        <f t="shared" si="2"/>
        <v>0.67600000000000005</v>
      </c>
      <c r="AI37" s="60">
        <f t="shared" si="3"/>
        <v>1</v>
      </c>
    </row>
    <row r="38" spans="1:35" x14ac:dyDescent="0.2">
      <c r="A38" s="12">
        <v>2032</v>
      </c>
      <c r="B38" s="100">
        <f t="shared" ref="B38:B40" si="22">B37+(B$41-B$36)*0.2</f>
        <v>0.65999999999999992</v>
      </c>
      <c r="C38" s="66">
        <f t="shared" si="21"/>
        <v>0</v>
      </c>
      <c r="D38" s="66">
        <f t="shared" si="21"/>
        <v>0</v>
      </c>
      <c r="E38" s="66">
        <f t="shared" si="21"/>
        <v>0</v>
      </c>
      <c r="F38" s="66">
        <f t="shared" si="21"/>
        <v>0</v>
      </c>
      <c r="G38" s="66">
        <f t="shared" si="21"/>
        <v>0</v>
      </c>
      <c r="H38" s="66">
        <f t="shared" si="21"/>
        <v>0</v>
      </c>
      <c r="I38" s="66">
        <f t="shared" si="8"/>
        <v>0.34000000000000008</v>
      </c>
      <c r="J38" s="66">
        <f t="shared" si="21"/>
        <v>0</v>
      </c>
      <c r="K38" s="69">
        <v>0.1</v>
      </c>
      <c r="L38" s="149">
        <v>0.9</v>
      </c>
      <c r="M38" s="69">
        <v>0</v>
      </c>
      <c r="N38" s="149">
        <v>0</v>
      </c>
      <c r="O38" s="69">
        <v>0</v>
      </c>
      <c r="P38" s="149">
        <v>0</v>
      </c>
      <c r="Q38" s="69">
        <v>0</v>
      </c>
      <c r="R38" s="149">
        <v>0</v>
      </c>
      <c r="S38" s="69">
        <v>0</v>
      </c>
      <c r="T38" s="149">
        <v>0</v>
      </c>
      <c r="U38" s="69">
        <v>0</v>
      </c>
      <c r="V38" s="149">
        <v>0</v>
      </c>
      <c r="W38" s="69">
        <v>0</v>
      </c>
      <c r="X38" s="149">
        <v>0</v>
      </c>
      <c r="Y38" s="69">
        <v>0.8</v>
      </c>
      <c r="Z38" s="149">
        <v>0.2</v>
      </c>
      <c r="AA38" s="69">
        <v>0</v>
      </c>
      <c r="AB38" s="149">
        <v>0</v>
      </c>
      <c r="AC38" s="36">
        <f t="shared" si="5"/>
        <v>1</v>
      </c>
      <c r="AD38" s="36">
        <f t="shared" si="6"/>
        <v>2</v>
      </c>
      <c r="AF38" s="60">
        <f t="shared" si="4"/>
        <v>0.33800000000000008</v>
      </c>
      <c r="AG38" s="60">
        <f t="shared" si="2"/>
        <v>0.66200000000000003</v>
      </c>
      <c r="AI38" s="60">
        <f t="shared" si="3"/>
        <v>1</v>
      </c>
    </row>
    <row r="39" spans="1:35" x14ac:dyDescent="0.2">
      <c r="A39" s="12">
        <v>2033</v>
      </c>
      <c r="B39" s="100">
        <f t="shared" si="22"/>
        <v>0.6399999999999999</v>
      </c>
      <c r="C39" s="66">
        <f t="shared" si="21"/>
        <v>0</v>
      </c>
      <c r="D39" s="66">
        <f t="shared" si="21"/>
        <v>0</v>
      </c>
      <c r="E39" s="66">
        <f t="shared" si="21"/>
        <v>0</v>
      </c>
      <c r="F39" s="66">
        <f t="shared" si="21"/>
        <v>0</v>
      </c>
      <c r="G39" s="66">
        <f t="shared" si="21"/>
        <v>0</v>
      </c>
      <c r="H39" s="66">
        <f t="shared" si="21"/>
        <v>0</v>
      </c>
      <c r="I39" s="66">
        <f t="shared" si="8"/>
        <v>0.3600000000000001</v>
      </c>
      <c r="J39" s="66">
        <f t="shared" si="21"/>
        <v>0</v>
      </c>
      <c r="K39" s="69">
        <v>0.1</v>
      </c>
      <c r="L39" s="149">
        <v>0.9</v>
      </c>
      <c r="M39" s="69">
        <v>0</v>
      </c>
      <c r="N39" s="149">
        <v>0</v>
      </c>
      <c r="O39" s="69">
        <v>0</v>
      </c>
      <c r="P39" s="149">
        <v>0</v>
      </c>
      <c r="Q39" s="69">
        <v>0</v>
      </c>
      <c r="R39" s="149">
        <v>0</v>
      </c>
      <c r="S39" s="69">
        <v>0</v>
      </c>
      <c r="T39" s="149">
        <v>0</v>
      </c>
      <c r="U39" s="69">
        <v>0</v>
      </c>
      <c r="V39" s="149">
        <v>0</v>
      </c>
      <c r="W39" s="69">
        <v>0</v>
      </c>
      <c r="X39" s="149">
        <v>0</v>
      </c>
      <c r="Y39" s="69">
        <v>0.8</v>
      </c>
      <c r="Z39" s="149">
        <v>0.2</v>
      </c>
      <c r="AA39" s="69">
        <v>0</v>
      </c>
      <c r="AB39" s="149">
        <v>0</v>
      </c>
      <c r="AC39" s="36">
        <f t="shared" si="5"/>
        <v>1</v>
      </c>
      <c r="AD39" s="36">
        <f t="shared" si="6"/>
        <v>2</v>
      </c>
      <c r="AF39" s="60">
        <f t="shared" si="4"/>
        <v>0.35200000000000009</v>
      </c>
      <c r="AG39" s="60">
        <f t="shared" si="2"/>
        <v>0.64800000000000002</v>
      </c>
      <c r="AI39" s="60">
        <f t="shared" si="3"/>
        <v>1</v>
      </c>
    </row>
    <row r="40" spans="1:35" x14ac:dyDescent="0.2">
      <c r="A40" s="12">
        <v>2034</v>
      </c>
      <c r="B40" s="100">
        <f t="shared" si="22"/>
        <v>0.61999999999999988</v>
      </c>
      <c r="C40" s="66">
        <f t="shared" si="21"/>
        <v>0</v>
      </c>
      <c r="D40" s="66">
        <f t="shared" si="21"/>
        <v>0</v>
      </c>
      <c r="E40" s="66">
        <f t="shared" si="21"/>
        <v>0</v>
      </c>
      <c r="F40" s="66">
        <f t="shared" si="21"/>
        <v>0</v>
      </c>
      <c r="G40" s="66">
        <f t="shared" si="21"/>
        <v>0</v>
      </c>
      <c r="H40" s="66">
        <f t="shared" si="21"/>
        <v>0</v>
      </c>
      <c r="I40" s="66">
        <f t="shared" si="8"/>
        <v>0.38000000000000012</v>
      </c>
      <c r="J40" s="66">
        <f t="shared" si="21"/>
        <v>0</v>
      </c>
      <c r="K40" s="69">
        <v>0.1</v>
      </c>
      <c r="L40" s="149">
        <v>0.9</v>
      </c>
      <c r="M40" s="69">
        <v>0</v>
      </c>
      <c r="N40" s="149">
        <v>0</v>
      </c>
      <c r="O40" s="69">
        <v>0</v>
      </c>
      <c r="P40" s="149">
        <v>0</v>
      </c>
      <c r="Q40" s="69">
        <v>0</v>
      </c>
      <c r="R40" s="149">
        <v>0</v>
      </c>
      <c r="S40" s="69">
        <v>0</v>
      </c>
      <c r="T40" s="149">
        <v>0</v>
      </c>
      <c r="U40" s="69">
        <v>0</v>
      </c>
      <c r="V40" s="149">
        <v>0</v>
      </c>
      <c r="W40" s="69">
        <v>0</v>
      </c>
      <c r="X40" s="149">
        <v>0</v>
      </c>
      <c r="Y40" s="69">
        <v>0.8</v>
      </c>
      <c r="Z40" s="149">
        <v>0.2</v>
      </c>
      <c r="AA40" s="69">
        <v>0</v>
      </c>
      <c r="AB40" s="149">
        <v>0</v>
      </c>
      <c r="AC40" s="36">
        <f t="shared" si="5"/>
        <v>1</v>
      </c>
      <c r="AD40" s="36">
        <f t="shared" si="6"/>
        <v>2</v>
      </c>
      <c r="AF40" s="60">
        <f t="shared" si="4"/>
        <v>0.3660000000000001</v>
      </c>
      <c r="AG40" s="60">
        <f t="shared" si="2"/>
        <v>0.63400000000000001</v>
      </c>
      <c r="AI40" s="60">
        <f t="shared" si="3"/>
        <v>1</v>
      </c>
    </row>
    <row r="41" spans="1:35" s="55" customFormat="1" x14ac:dyDescent="0.2">
      <c r="A41" s="51">
        <v>2035</v>
      </c>
      <c r="B41" s="176">
        <v>0.6</v>
      </c>
      <c r="C41" s="65">
        <v>0</v>
      </c>
      <c r="D41" s="65">
        <v>0</v>
      </c>
      <c r="E41" s="65">
        <v>0</v>
      </c>
      <c r="F41" s="65">
        <v>0</v>
      </c>
      <c r="G41" s="65">
        <v>0</v>
      </c>
      <c r="H41" s="65">
        <v>0</v>
      </c>
      <c r="I41" s="177">
        <v>0.4</v>
      </c>
      <c r="J41" s="65">
        <v>0</v>
      </c>
      <c r="K41" s="71">
        <v>0.1</v>
      </c>
      <c r="L41" s="68">
        <v>0.9</v>
      </c>
      <c r="M41" s="71">
        <v>0</v>
      </c>
      <c r="N41" s="68">
        <v>0</v>
      </c>
      <c r="O41" s="71">
        <v>0</v>
      </c>
      <c r="P41" s="68">
        <v>0</v>
      </c>
      <c r="Q41" s="71">
        <v>0</v>
      </c>
      <c r="R41" s="68">
        <v>0</v>
      </c>
      <c r="S41" s="71">
        <v>0</v>
      </c>
      <c r="T41" s="68">
        <v>0</v>
      </c>
      <c r="U41" s="71">
        <v>0</v>
      </c>
      <c r="V41" s="68">
        <v>0</v>
      </c>
      <c r="W41" s="71">
        <v>0</v>
      </c>
      <c r="X41" s="68">
        <v>0</v>
      </c>
      <c r="Y41" s="71">
        <v>0.8</v>
      </c>
      <c r="Z41" s="68">
        <v>0.2</v>
      </c>
      <c r="AA41" s="71">
        <v>0</v>
      </c>
      <c r="AB41" s="68">
        <v>0</v>
      </c>
      <c r="AC41" s="52">
        <f t="shared" si="5"/>
        <v>1</v>
      </c>
      <c r="AD41" s="52">
        <f t="shared" si="6"/>
        <v>2</v>
      </c>
      <c r="AF41" s="61">
        <f t="shared" si="4"/>
        <v>0.38000000000000006</v>
      </c>
      <c r="AG41" s="61">
        <f t="shared" si="2"/>
        <v>0.62000000000000011</v>
      </c>
      <c r="AI41" s="61">
        <f t="shared" si="3"/>
        <v>1.0000000000000002</v>
      </c>
    </row>
    <row r="42" spans="1:35" x14ac:dyDescent="0.2">
      <c r="A42" s="12">
        <v>2036</v>
      </c>
      <c r="B42" s="100">
        <f>B41+(B$46-B$41)*0.2</f>
        <v>0.57999999999999996</v>
      </c>
      <c r="C42" s="66">
        <f t="shared" ref="C42:J45" si="23">C41+(C$46-C$41)*0.2</f>
        <v>0</v>
      </c>
      <c r="D42" s="66">
        <f t="shared" si="23"/>
        <v>0</v>
      </c>
      <c r="E42" s="66">
        <f t="shared" si="23"/>
        <v>0</v>
      </c>
      <c r="F42" s="66">
        <f t="shared" si="23"/>
        <v>0</v>
      </c>
      <c r="G42" s="66">
        <f t="shared" si="23"/>
        <v>0</v>
      </c>
      <c r="H42" s="66">
        <f t="shared" si="23"/>
        <v>0</v>
      </c>
      <c r="I42" s="66">
        <f t="shared" si="8"/>
        <v>0.42000000000000004</v>
      </c>
      <c r="J42" s="66">
        <f t="shared" si="23"/>
        <v>0</v>
      </c>
      <c r="K42" s="69">
        <v>0.05</v>
      </c>
      <c r="L42" s="149">
        <v>0.95</v>
      </c>
      <c r="M42" s="69">
        <v>0</v>
      </c>
      <c r="N42" s="149">
        <v>0</v>
      </c>
      <c r="O42" s="69">
        <v>0</v>
      </c>
      <c r="P42" s="149">
        <v>0</v>
      </c>
      <c r="Q42" s="69">
        <v>0</v>
      </c>
      <c r="R42" s="149">
        <v>0</v>
      </c>
      <c r="S42" s="69">
        <v>0</v>
      </c>
      <c r="T42" s="149">
        <v>0</v>
      </c>
      <c r="U42" s="69">
        <v>0</v>
      </c>
      <c r="V42" s="149">
        <v>0</v>
      </c>
      <c r="W42" s="69">
        <v>0</v>
      </c>
      <c r="X42" s="149">
        <v>0</v>
      </c>
      <c r="Y42" s="69">
        <v>0.8</v>
      </c>
      <c r="Z42" s="149">
        <v>0.2</v>
      </c>
      <c r="AA42" s="69">
        <v>0</v>
      </c>
      <c r="AB42" s="149">
        <v>0</v>
      </c>
      <c r="AC42" s="36">
        <f t="shared" si="5"/>
        <v>1</v>
      </c>
      <c r="AD42" s="36">
        <f t="shared" si="6"/>
        <v>2</v>
      </c>
      <c r="AF42" s="60">
        <f t="shared" si="4"/>
        <v>0.3650000000000001</v>
      </c>
      <c r="AG42" s="60">
        <f t="shared" si="2"/>
        <v>0.63500000000000001</v>
      </c>
      <c r="AI42" s="60">
        <f t="shared" si="3"/>
        <v>1</v>
      </c>
    </row>
    <row r="43" spans="1:35" x14ac:dyDescent="0.2">
      <c r="A43" s="12">
        <v>2037</v>
      </c>
      <c r="B43" s="100">
        <f t="shared" ref="B43:B45" si="24">B42+(B$46-B$41)*0.2</f>
        <v>0.55999999999999994</v>
      </c>
      <c r="C43" s="66">
        <f t="shared" si="23"/>
        <v>0</v>
      </c>
      <c r="D43" s="66">
        <f t="shared" si="23"/>
        <v>0</v>
      </c>
      <c r="E43" s="66">
        <f t="shared" si="23"/>
        <v>0</v>
      </c>
      <c r="F43" s="66">
        <f t="shared" si="23"/>
        <v>0</v>
      </c>
      <c r="G43" s="66">
        <f t="shared" si="23"/>
        <v>0</v>
      </c>
      <c r="H43" s="66">
        <f t="shared" si="23"/>
        <v>0</v>
      </c>
      <c r="I43" s="66">
        <f t="shared" si="8"/>
        <v>0.44000000000000006</v>
      </c>
      <c r="J43" s="66">
        <f t="shared" si="23"/>
        <v>0</v>
      </c>
      <c r="K43" s="69">
        <v>0.05</v>
      </c>
      <c r="L43" s="149">
        <v>0.95</v>
      </c>
      <c r="M43" s="69">
        <v>0</v>
      </c>
      <c r="N43" s="149">
        <v>0</v>
      </c>
      <c r="O43" s="69">
        <v>0</v>
      </c>
      <c r="P43" s="149">
        <v>0</v>
      </c>
      <c r="Q43" s="69">
        <v>0</v>
      </c>
      <c r="R43" s="149">
        <v>0</v>
      </c>
      <c r="S43" s="69">
        <v>0</v>
      </c>
      <c r="T43" s="149">
        <v>0</v>
      </c>
      <c r="U43" s="69">
        <v>0</v>
      </c>
      <c r="V43" s="149">
        <v>0</v>
      </c>
      <c r="W43" s="69">
        <v>0</v>
      </c>
      <c r="X43" s="149">
        <v>0</v>
      </c>
      <c r="Y43" s="69">
        <v>0.8</v>
      </c>
      <c r="Z43" s="149">
        <v>0.2</v>
      </c>
      <c r="AA43" s="69">
        <v>0</v>
      </c>
      <c r="AB43" s="149">
        <v>0</v>
      </c>
      <c r="AC43" s="36">
        <f t="shared" si="5"/>
        <v>1</v>
      </c>
      <c r="AD43" s="36">
        <f t="shared" si="6"/>
        <v>2</v>
      </c>
      <c r="AF43" s="60">
        <f t="shared" si="4"/>
        <v>0.38000000000000012</v>
      </c>
      <c r="AG43" s="60">
        <f t="shared" si="2"/>
        <v>0.61999999999999988</v>
      </c>
      <c r="AI43" s="60">
        <f t="shared" si="3"/>
        <v>1</v>
      </c>
    </row>
    <row r="44" spans="1:35" x14ac:dyDescent="0.2">
      <c r="A44" s="12">
        <v>2038</v>
      </c>
      <c r="B44" s="100">
        <f t="shared" si="24"/>
        <v>0.53999999999999992</v>
      </c>
      <c r="C44" s="66">
        <f t="shared" si="23"/>
        <v>0</v>
      </c>
      <c r="D44" s="66">
        <f t="shared" si="23"/>
        <v>0</v>
      </c>
      <c r="E44" s="66">
        <f t="shared" si="23"/>
        <v>0</v>
      </c>
      <c r="F44" s="66">
        <f t="shared" si="23"/>
        <v>0</v>
      </c>
      <c r="G44" s="66">
        <f t="shared" si="23"/>
        <v>0</v>
      </c>
      <c r="H44" s="66">
        <f t="shared" si="23"/>
        <v>0</v>
      </c>
      <c r="I44" s="66">
        <f t="shared" si="8"/>
        <v>0.46000000000000008</v>
      </c>
      <c r="J44" s="66">
        <f t="shared" si="23"/>
        <v>0</v>
      </c>
      <c r="K44" s="69">
        <v>0.05</v>
      </c>
      <c r="L44" s="149">
        <v>0.95</v>
      </c>
      <c r="M44" s="69">
        <v>0</v>
      </c>
      <c r="N44" s="149">
        <v>0</v>
      </c>
      <c r="O44" s="69">
        <v>0</v>
      </c>
      <c r="P44" s="149">
        <v>0</v>
      </c>
      <c r="Q44" s="69">
        <v>0</v>
      </c>
      <c r="R44" s="149">
        <v>0</v>
      </c>
      <c r="S44" s="69">
        <v>0</v>
      </c>
      <c r="T44" s="149">
        <v>0</v>
      </c>
      <c r="U44" s="69">
        <v>0</v>
      </c>
      <c r="V44" s="149">
        <v>0</v>
      </c>
      <c r="W44" s="69">
        <v>0</v>
      </c>
      <c r="X44" s="149">
        <v>0</v>
      </c>
      <c r="Y44" s="69">
        <v>0.8</v>
      </c>
      <c r="Z44" s="149">
        <v>0.2</v>
      </c>
      <c r="AA44" s="69">
        <v>0</v>
      </c>
      <c r="AB44" s="149">
        <v>0</v>
      </c>
      <c r="AC44" s="36">
        <f t="shared" si="5"/>
        <v>1</v>
      </c>
      <c r="AD44" s="36">
        <f t="shared" si="6"/>
        <v>2</v>
      </c>
      <c r="AF44" s="60">
        <f t="shared" si="4"/>
        <v>0.39500000000000013</v>
      </c>
      <c r="AG44" s="60">
        <f t="shared" si="2"/>
        <v>0.60499999999999998</v>
      </c>
      <c r="AI44" s="60">
        <f t="shared" si="3"/>
        <v>1</v>
      </c>
    </row>
    <row r="45" spans="1:35" x14ac:dyDescent="0.2">
      <c r="A45" s="12">
        <v>2039</v>
      </c>
      <c r="B45" s="100">
        <f t="shared" si="24"/>
        <v>0.51999999999999991</v>
      </c>
      <c r="C45" s="66">
        <f t="shared" si="23"/>
        <v>0</v>
      </c>
      <c r="D45" s="66">
        <f t="shared" si="23"/>
        <v>0</v>
      </c>
      <c r="E45" s="66">
        <f t="shared" si="23"/>
        <v>0</v>
      </c>
      <c r="F45" s="66">
        <f t="shared" si="23"/>
        <v>0</v>
      </c>
      <c r="G45" s="66">
        <f t="shared" si="23"/>
        <v>0</v>
      </c>
      <c r="H45" s="66">
        <f t="shared" si="23"/>
        <v>0</v>
      </c>
      <c r="I45" s="66">
        <f t="shared" si="8"/>
        <v>0.48000000000000009</v>
      </c>
      <c r="J45" s="66">
        <f t="shared" si="23"/>
        <v>0</v>
      </c>
      <c r="K45" s="69">
        <v>0.05</v>
      </c>
      <c r="L45" s="149">
        <v>0.95</v>
      </c>
      <c r="M45" s="69">
        <v>0</v>
      </c>
      <c r="N45" s="149">
        <v>0</v>
      </c>
      <c r="O45" s="69">
        <v>0</v>
      </c>
      <c r="P45" s="149">
        <v>0</v>
      </c>
      <c r="Q45" s="69">
        <v>0</v>
      </c>
      <c r="R45" s="149">
        <v>0</v>
      </c>
      <c r="S45" s="69">
        <v>0</v>
      </c>
      <c r="T45" s="149">
        <v>0</v>
      </c>
      <c r="U45" s="69">
        <v>0</v>
      </c>
      <c r="V45" s="149">
        <v>0</v>
      </c>
      <c r="W45" s="69">
        <v>0</v>
      </c>
      <c r="X45" s="149">
        <v>0</v>
      </c>
      <c r="Y45" s="69">
        <v>0.8</v>
      </c>
      <c r="Z45" s="149">
        <v>0.2</v>
      </c>
      <c r="AA45" s="69">
        <v>0</v>
      </c>
      <c r="AB45" s="149">
        <v>0</v>
      </c>
      <c r="AC45" s="36">
        <f t="shared" si="5"/>
        <v>1</v>
      </c>
      <c r="AD45" s="36">
        <f t="shared" si="6"/>
        <v>2</v>
      </c>
      <c r="AF45" s="60">
        <f t="shared" si="4"/>
        <v>0.41000000000000014</v>
      </c>
      <c r="AG45" s="60">
        <f t="shared" si="2"/>
        <v>0.58999999999999986</v>
      </c>
      <c r="AI45" s="60">
        <f t="shared" si="3"/>
        <v>1</v>
      </c>
    </row>
    <row r="46" spans="1:35" s="55" customFormat="1" x14ac:dyDescent="0.2">
      <c r="A46" s="51">
        <v>2040</v>
      </c>
      <c r="B46" s="176">
        <v>0.5</v>
      </c>
      <c r="C46" s="65">
        <v>0</v>
      </c>
      <c r="D46" s="65">
        <v>0</v>
      </c>
      <c r="E46" s="65">
        <v>0</v>
      </c>
      <c r="F46" s="65">
        <v>0</v>
      </c>
      <c r="G46" s="65">
        <v>0</v>
      </c>
      <c r="H46" s="65">
        <v>0</v>
      </c>
      <c r="I46" s="74">
        <f t="shared" si="8"/>
        <v>0.5</v>
      </c>
      <c r="J46" s="65">
        <v>0</v>
      </c>
      <c r="K46" s="71">
        <v>0.05</v>
      </c>
      <c r="L46" s="68">
        <v>0.95</v>
      </c>
      <c r="M46" s="71">
        <v>0</v>
      </c>
      <c r="N46" s="68">
        <v>0</v>
      </c>
      <c r="O46" s="71">
        <v>0</v>
      </c>
      <c r="P46" s="68">
        <v>0</v>
      </c>
      <c r="Q46" s="71">
        <v>0</v>
      </c>
      <c r="R46" s="68">
        <v>0</v>
      </c>
      <c r="S46" s="71">
        <v>0</v>
      </c>
      <c r="T46" s="68">
        <v>0</v>
      </c>
      <c r="U46" s="71">
        <v>0</v>
      </c>
      <c r="V46" s="68">
        <v>0</v>
      </c>
      <c r="W46" s="71">
        <v>0</v>
      </c>
      <c r="X46" s="68">
        <v>0</v>
      </c>
      <c r="Y46" s="71">
        <v>0.8</v>
      </c>
      <c r="Z46" s="68">
        <v>0.2</v>
      </c>
      <c r="AA46" s="71">
        <v>0</v>
      </c>
      <c r="AB46" s="68">
        <v>0</v>
      </c>
      <c r="AC46" s="52">
        <f t="shared" si="5"/>
        <v>1</v>
      </c>
      <c r="AD46" s="52">
        <f t="shared" si="6"/>
        <v>2</v>
      </c>
      <c r="AF46" s="61">
        <f t="shared" si="4"/>
        <v>0.42500000000000004</v>
      </c>
      <c r="AG46" s="61">
        <f t="shared" si="2"/>
        <v>0.57499999999999996</v>
      </c>
      <c r="AI46" s="61">
        <f t="shared" si="3"/>
        <v>1</v>
      </c>
    </row>
    <row r="47" spans="1:35" x14ac:dyDescent="0.2">
      <c r="A47" s="12">
        <v>2041</v>
      </c>
      <c r="B47" s="100">
        <f>B46+(B$51-B$46)*0.2</f>
        <v>0.48</v>
      </c>
      <c r="C47" s="66">
        <f t="shared" ref="C47:H47" si="25">C46+(C$51-C$46)*0.2</f>
        <v>0</v>
      </c>
      <c r="D47" s="66">
        <f t="shared" si="25"/>
        <v>0</v>
      </c>
      <c r="E47" s="66">
        <f t="shared" si="25"/>
        <v>0</v>
      </c>
      <c r="F47" s="66">
        <f t="shared" si="25"/>
        <v>0</v>
      </c>
      <c r="G47" s="66">
        <f t="shared" si="25"/>
        <v>0</v>
      </c>
      <c r="H47" s="66">
        <f t="shared" si="25"/>
        <v>0</v>
      </c>
      <c r="I47" s="66">
        <f t="shared" ref="I47:I51" si="26">1-SUM(B47:H47,J47)</f>
        <v>0.52</v>
      </c>
      <c r="J47" s="66">
        <f t="shared" ref="J47" si="27">J46+(J$46-J$41)*0.2</f>
        <v>0</v>
      </c>
      <c r="K47" s="69">
        <v>0.05</v>
      </c>
      <c r="L47" s="149">
        <v>0.95</v>
      </c>
      <c r="M47" s="69">
        <v>0</v>
      </c>
      <c r="N47" s="149">
        <v>0</v>
      </c>
      <c r="O47" s="69">
        <v>0</v>
      </c>
      <c r="P47" s="149">
        <v>0</v>
      </c>
      <c r="Q47" s="69">
        <v>0</v>
      </c>
      <c r="R47" s="149">
        <v>0</v>
      </c>
      <c r="S47" s="69">
        <v>0</v>
      </c>
      <c r="T47" s="149">
        <v>0</v>
      </c>
      <c r="U47" s="69">
        <v>0</v>
      </c>
      <c r="V47" s="149">
        <v>0</v>
      </c>
      <c r="W47" s="69">
        <v>0</v>
      </c>
      <c r="X47" s="149">
        <v>0</v>
      </c>
      <c r="Y47" s="69">
        <v>0.8</v>
      </c>
      <c r="Z47" s="149">
        <v>0.2</v>
      </c>
      <c r="AA47" s="69">
        <v>0</v>
      </c>
      <c r="AB47" s="149">
        <v>0</v>
      </c>
      <c r="AC47" s="36">
        <f t="shared" ref="AC47:AC61" si="28">SUM(B47:J47)</f>
        <v>1</v>
      </c>
      <c r="AD47" s="36">
        <f t="shared" ref="AD47:AD61" si="29">SUM(K47:AB47)</f>
        <v>2</v>
      </c>
      <c r="AE47" s="38"/>
    </row>
    <row r="48" spans="1:35" x14ac:dyDescent="0.2">
      <c r="A48" s="12">
        <v>2042</v>
      </c>
      <c r="B48" s="100">
        <f t="shared" ref="B48:B50" si="30">B47+(B$51-B$46)*0.2</f>
        <v>0.45999999999999996</v>
      </c>
      <c r="C48" s="66">
        <f t="shared" ref="C48:C50" si="31">C47+(C$51-C$46)*0.2</f>
        <v>0</v>
      </c>
      <c r="D48" s="66">
        <f t="shared" ref="D48:D50" si="32">D47+(D$51-D$46)*0.2</f>
        <v>0</v>
      </c>
      <c r="E48" s="66">
        <f t="shared" ref="E48:E50" si="33">E47+(E$51-E$46)*0.2</f>
        <v>0</v>
      </c>
      <c r="F48" s="66">
        <f t="shared" ref="F48:F50" si="34">F47+(F$51-F$46)*0.2</f>
        <v>0</v>
      </c>
      <c r="G48" s="66">
        <f t="shared" ref="G48:G50" si="35">G47+(G$51-G$46)*0.2</f>
        <v>0</v>
      </c>
      <c r="H48" s="66">
        <f t="shared" ref="H48:H50" si="36">H47+(H$51-H$46)*0.2</f>
        <v>0</v>
      </c>
      <c r="I48" s="66">
        <f t="shared" si="26"/>
        <v>0.54</v>
      </c>
      <c r="J48" s="66">
        <f t="shared" ref="J48" si="37">J47+(J$46-J$41)*0.2</f>
        <v>0</v>
      </c>
      <c r="K48" s="69">
        <v>0.05</v>
      </c>
      <c r="L48" s="149">
        <v>0.95</v>
      </c>
      <c r="M48" s="69">
        <v>0</v>
      </c>
      <c r="N48" s="149">
        <v>0</v>
      </c>
      <c r="O48" s="69">
        <v>0</v>
      </c>
      <c r="P48" s="149">
        <v>0</v>
      </c>
      <c r="Q48" s="69">
        <v>0</v>
      </c>
      <c r="R48" s="149">
        <v>0</v>
      </c>
      <c r="S48" s="69">
        <v>0</v>
      </c>
      <c r="T48" s="149">
        <v>0</v>
      </c>
      <c r="U48" s="69">
        <v>0</v>
      </c>
      <c r="V48" s="149">
        <v>0</v>
      </c>
      <c r="W48" s="69">
        <v>0</v>
      </c>
      <c r="X48" s="149">
        <v>0</v>
      </c>
      <c r="Y48" s="69">
        <v>0.8</v>
      </c>
      <c r="Z48" s="149">
        <v>0.2</v>
      </c>
      <c r="AA48" s="69">
        <v>0</v>
      </c>
      <c r="AB48" s="149">
        <v>0</v>
      </c>
      <c r="AC48" s="36">
        <f t="shared" si="28"/>
        <v>1</v>
      </c>
      <c r="AD48" s="36">
        <f t="shared" si="29"/>
        <v>2</v>
      </c>
      <c r="AE48" s="38"/>
    </row>
    <row r="49" spans="1:30" x14ac:dyDescent="0.2">
      <c r="A49" s="12">
        <v>2043</v>
      </c>
      <c r="B49" s="100">
        <f t="shared" si="30"/>
        <v>0.43999999999999995</v>
      </c>
      <c r="C49" s="66">
        <f t="shared" si="31"/>
        <v>0</v>
      </c>
      <c r="D49" s="66">
        <f t="shared" si="32"/>
        <v>0</v>
      </c>
      <c r="E49" s="66">
        <f t="shared" si="33"/>
        <v>0</v>
      </c>
      <c r="F49" s="66">
        <f t="shared" si="34"/>
        <v>0</v>
      </c>
      <c r="G49" s="66">
        <f t="shared" si="35"/>
        <v>0</v>
      </c>
      <c r="H49" s="66">
        <f t="shared" si="36"/>
        <v>0</v>
      </c>
      <c r="I49" s="66">
        <f t="shared" si="26"/>
        <v>0.56000000000000005</v>
      </c>
      <c r="J49" s="66">
        <f t="shared" ref="J49" si="38">J48+(J$46-J$41)*0.2</f>
        <v>0</v>
      </c>
      <c r="K49" s="69">
        <v>0.05</v>
      </c>
      <c r="L49" s="149">
        <v>0.95</v>
      </c>
      <c r="M49" s="69">
        <v>0</v>
      </c>
      <c r="N49" s="149">
        <v>0</v>
      </c>
      <c r="O49" s="69">
        <v>0</v>
      </c>
      <c r="P49" s="149">
        <v>0</v>
      </c>
      <c r="Q49" s="69">
        <v>0</v>
      </c>
      <c r="R49" s="149">
        <v>0</v>
      </c>
      <c r="S49" s="69">
        <v>0</v>
      </c>
      <c r="T49" s="149">
        <v>0</v>
      </c>
      <c r="U49" s="69">
        <v>0</v>
      </c>
      <c r="V49" s="149">
        <v>0</v>
      </c>
      <c r="W49" s="69">
        <v>0</v>
      </c>
      <c r="X49" s="149">
        <v>0</v>
      </c>
      <c r="Y49" s="69">
        <v>0.8</v>
      </c>
      <c r="Z49" s="149">
        <v>0.2</v>
      </c>
      <c r="AA49" s="69">
        <v>0</v>
      </c>
      <c r="AB49" s="149">
        <v>0</v>
      </c>
      <c r="AC49" s="36">
        <f t="shared" si="28"/>
        <v>1</v>
      </c>
      <c r="AD49" s="36">
        <f t="shared" si="29"/>
        <v>2</v>
      </c>
    </row>
    <row r="50" spans="1:30" x14ac:dyDescent="0.2">
      <c r="A50" s="12">
        <v>2044</v>
      </c>
      <c r="B50" s="100">
        <f t="shared" si="30"/>
        <v>0.41999999999999993</v>
      </c>
      <c r="C50" s="66">
        <f t="shared" si="31"/>
        <v>0</v>
      </c>
      <c r="D50" s="66">
        <f t="shared" si="32"/>
        <v>0</v>
      </c>
      <c r="E50" s="66">
        <f t="shared" si="33"/>
        <v>0</v>
      </c>
      <c r="F50" s="66">
        <f t="shared" si="34"/>
        <v>0</v>
      </c>
      <c r="G50" s="66">
        <f t="shared" si="35"/>
        <v>0</v>
      </c>
      <c r="H50" s="66">
        <f t="shared" si="36"/>
        <v>0</v>
      </c>
      <c r="I50" s="66">
        <f t="shared" si="26"/>
        <v>0.58000000000000007</v>
      </c>
      <c r="J50" s="66">
        <f t="shared" ref="J50" si="39">J49+(J$46-J$41)*0.2</f>
        <v>0</v>
      </c>
      <c r="K50" s="69">
        <v>0.05</v>
      </c>
      <c r="L50" s="149">
        <v>0.95</v>
      </c>
      <c r="M50" s="69">
        <v>0</v>
      </c>
      <c r="N50" s="149">
        <v>0</v>
      </c>
      <c r="O50" s="69">
        <v>0</v>
      </c>
      <c r="P50" s="149">
        <v>0</v>
      </c>
      <c r="Q50" s="69">
        <v>0</v>
      </c>
      <c r="R50" s="149">
        <v>0</v>
      </c>
      <c r="S50" s="69">
        <v>0</v>
      </c>
      <c r="T50" s="149">
        <v>0</v>
      </c>
      <c r="U50" s="69">
        <v>0</v>
      </c>
      <c r="V50" s="149">
        <v>0</v>
      </c>
      <c r="W50" s="69">
        <v>0</v>
      </c>
      <c r="X50" s="149">
        <v>0</v>
      </c>
      <c r="Y50" s="69">
        <v>0.8</v>
      </c>
      <c r="Z50" s="149">
        <v>0.2</v>
      </c>
      <c r="AA50" s="69">
        <v>0</v>
      </c>
      <c r="AB50" s="149">
        <v>0</v>
      </c>
      <c r="AC50" s="36">
        <f t="shared" si="28"/>
        <v>1</v>
      </c>
      <c r="AD50" s="36">
        <f t="shared" si="29"/>
        <v>2</v>
      </c>
    </row>
    <row r="51" spans="1:30" x14ac:dyDescent="0.2">
      <c r="A51" s="51">
        <v>2045</v>
      </c>
      <c r="B51" s="176">
        <v>0.4</v>
      </c>
      <c r="C51" s="74">
        <v>0</v>
      </c>
      <c r="D51" s="74">
        <v>0</v>
      </c>
      <c r="E51" s="74">
        <v>0</v>
      </c>
      <c r="F51" s="74">
        <v>0</v>
      </c>
      <c r="G51" s="74">
        <v>0</v>
      </c>
      <c r="H51" s="65">
        <v>0</v>
      </c>
      <c r="I51" s="74">
        <f t="shared" si="26"/>
        <v>0.6</v>
      </c>
      <c r="J51" s="65">
        <v>0</v>
      </c>
      <c r="K51" s="71">
        <v>0.05</v>
      </c>
      <c r="L51" s="68">
        <v>0.95</v>
      </c>
      <c r="M51" s="71">
        <v>0</v>
      </c>
      <c r="N51" s="68">
        <v>0</v>
      </c>
      <c r="O51" s="71">
        <v>0</v>
      </c>
      <c r="P51" s="68">
        <v>0</v>
      </c>
      <c r="Q51" s="71">
        <v>0</v>
      </c>
      <c r="R51" s="68">
        <v>0</v>
      </c>
      <c r="S51" s="71">
        <v>0</v>
      </c>
      <c r="T51" s="68">
        <v>0</v>
      </c>
      <c r="U51" s="71">
        <v>0</v>
      </c>
      <c r="V51" s="68">
        <v>0</v>
      </c>
      <c r="W51" s="71">
        <v>0</v>
      </c>
      <c r="X51" s="68">
        <v>0</v>
      </c>
      <c r="Y51" s="71">
        <v>0.8</v>
      </c>
      <c r="Z51" s="68">
        <v>0.2</v>
      </c>
      <c r="AA51" s="71">
        <v>0</v>
      </c>
      <c r="AB51" s="68">
        <v>0</v>
      </c>
      <c r="AC51" s="52">
        <f t="shared" si="28"/>
        <v>1</v>
      </c>
      <c r="AD51" s="52">
        <f t="shared" si="29"/>
        <v>2</v>
      </c>
    </row>
    <row r="52" spans="1:30" x14ac:dyDescent="0.2">
      <c r="A52" s="12">
        <v>2046</v>
      </c>
      <c r="B52" s="100">
        <f>B51+(B$56-B$51)*0.2</f>
        <v>0.38</v>
      </c>
      <c r="C52" s="66">
        <f t="shared" ref="C52:H52" si="40">C51+(C$56-C$51)*0.2</f>
        <v>0</v>
      </c>
      <c r="D52" s="66">
        <f t="shared" si="40"/>
        <v>0</v>
      </c>
      <c r="E52" s="66">
        <f t="shared" si="40"/>
        <v>0</v>
      </c>
      <c r="F52" s="66">
        <f t="shared" si="40"/>
        <v>0</v>
      </c>
      <c r="G52" s="66">
        <f t="shared" si="40"/>
        <v>0</v>
      </c>
      <c r="H52" s="66">
        <f t="shared" si="40"/>
        <v>0</v>
      </c>
      <c r="I52" s="66">
        <f t="shared" ref="I52:I56" si="41">1-SUM(B52:H52,J52)</f>
        <v>0.62</v>
      </c>
      <c r="J52" s="66">
        <f t="shared" ref="J52" si="42">J51+(J$46-J$41)*0.2</f>
        <v>0</v>
      </c>
      <c r="K52" s="69">
        <v>0.05</v>
      </c>
      <c r="L52" s="149">
        <v>0.95</v>
      </c>
      <c r="M52" s="69">
        <v>0</v>
      </c>
      <c r="N52" s="149">
        <v>0</v>
      </c>
      <c r="O52" s="69">
        <v>0</v>
      </c>
      <c r="P52" s="149">
        <v>0</v>
      </c>
      <c r="Q52" s="69">
        <v>0</v>
      </c>
      <c r="R52" s="149">
        <v>0</v>
      </c>
      <c r="S52" s="69">
        <v>0</v>
      </c>
      <c r="T52" s="149">
        <v>0</v>
      </c>
      <c r="U52" s="69">
        <v>0</v>
      </c>
      <c r="V52" s="149">
        <v>0</v>
      </c>
      <c r="W52" s="69">
        <v>0</v>
      </c>
      <c r="X52" s="149">
        <v>0</v>
      </c>
      <c r="Y52" s="69">
        <v>0.8</v>
      </c>
      <c r="Z52" s="149">
        <v>0.2</v>
      </c>
      <c r="AA52" s="69">
        <v>0</v>
      </c>
      <c r="AB52" s="149">
        <v>0</v>
      </c>
      <c r="AC52" s="36">
        <f t="shared" si="28"/>
        <v>1</v>
      </c>
      <c r="AD52" s="36">
        <f t="shared" si="29"/>
        <v>2</v>
      </c>
    </row>
    <row r="53" spans="1:30" x14ac:dyDescent="0.2">
      <c r="A53" s="12">
        <v>2047</v>
      </c>
      <c r="B53" s="100">
        <f t="shared" ref="B53:B55" si="43">B52+(B$56-B$51)*0.2</f>
        <v>0.36</v>
      </c>
      <c r="C53" s="66">
        <f t="shared" ref="C53:C55" si="44">C52+(C$56-C$51)*0.2</f>
        <v>0</v>
      </c>
      <c r="D53" s="66">
        <f t="shared" ref="D53:D55" si="45">D52+(D$56-D$51)*0.2</f>
        <v>0</v>
      </c>
      <c r="E53" s="66">
        <f t="shared" ref="E53:E55" si="46">E52+(E$56-E$51)*0.2</f>
        <v>0</v>
      </c>
      <c r="F53" s="66">
        <f t="shared" ref="F53:F55" si="47">F52+(F$56-F$51)*0.2</f>
        <v>0</v>
      </c>
      <c r="G53" s="66">
        <f t="shared" ref="G53:G55" si="48">G52+(G$56-G$51)*0.2</f>
        <v>0</v>
      </c>
      <c r="H53" s="66">
        <f t="shared" ref="H53:H55" si="49">H52+(H$56-H$51)*0.2</f>
        <v>0</v>
      </c>
      <c r="I53" s="66">
        <f t="shared" si="41"/>
        <v>0.64</v>
      </c>
      <c r="J53" s="66">
        <f t="shared" ref="J53" si="50">J52+(J$46-J$41)*0.2</f>
        <v>0</v>
      </c>
      <c r="K53" s="69">
        <v>0.05</v>
      </c>
      <c r="L53" s="149">
        <v>0.95</v>
      </c>
      <c r="M53" s="69">
        <v>0</v>
      </c>
      <c r="N53" s="149">
        <v>0</v>
      </c>
      <c r="O53" s="69">
        <v>0</v>
      </c>
      <c r="P53" s="149">
        <v>0</v>
      </c>
      <c r="Q53" s="69">
        <v>0</v>
      </c>
      <c r="R53" s="149">
        <v>0</v>
      </c>
      <c r="S53" s="69">
        <v>0</v>
      </c>
      <c r="T53" s="149">
        <v>0</v>
      </c>
      <c r="U53" s="69">
        <v>0</v>
      </c>
      <c r="V53" s="149">
        <v>0</v>
      </c>
      <c r="W53" s="69">
        <v>0</v>
      </c>
      <c r="X53" s="149">
        <v>0</v>
      </c>
      <c r="Y53" s="69">
        <v>0.8</v>
      </c>
      <c r="Z53" s="149">
        <v>0.2</v>
      </c>
      <c r="AA53" s="69">
        <v>0</v>
      </c>
      <c r="AB53" s="149">
        <v>0</v>
      </c>
      <c r="AC53" s="36">
        <f t="shared" si="28"/>
        <v>1</v>
      </c>
      <c r="AD53" s="36">
        <f t="shared" si="29"/>
        <v>2</v>
      </c>
    </row>
    <row r="54" spans="1:30" x14ac:dyDescent="0.2">
      <c r="A54" s="12">
        <v>2048</v>
      </c>
      <c r="B54" s="100">
        <f t="shared" si="43"/>
        <v>0.33999999999999997</v>
      </c>
      <c r="C54" s="66">
        <f t="shared" si="44"/>
        <v>0</v>
      </c>
      <c r="D54" s="66">
        <f t="shared" si="45"/>
        <v>0</v>
      </c>
      <c r="E54" s="66">
        <f t="shared" si="46"/>
        <v>0</v>
      </c>
      <c r="F54" s="66">
        <f t="shared" si="47"/>
        <v>0</v>
      </c>
      <c r="G54" s="66">
        <f t="shared" si="48"/>
        <v>0</v>
      </c>
      <c r="H54" s="66">
        <f t="shared" si="49"/>
        <v>0</v>
      </c>
      <c r="I54" s="66">
        <f t="shared" si="41"/>
        <v>0.66</v>
      </c>
      <c r="J54" s="66">
        <f t="shared" ref="J54" si="51">J53+(J$46-J$41)*0.2</f>
        <v>0</v>
      </c>
      <c r="K54" s="69">
        <v>0.05</v>
      </c>
      <c r="L54" s="149">
        <v>0.95</v>
      </c>
      <c r="M54" s="69">
        <v>0</v>
      </c>
      <c r="N54" s="149">
        <v>0</v>
      </c>
      <c r="O54" s="69">
        <v>0</v>
      </c>
      <c r="P54" s="149">
        <v>0</v>
      </c>
      <c r="Q54" s="69">
        <v>0</v>
      </c>
      <c r="R54" s="149">
        <v>0</v>
      </c>
      <c r="S54" s="69">
        <v>0</v>
      </c>
      <c r="T54" s="149">
        <v>0</v>
      </c>
      <c r="U54" s="69">
        <v>0</v>
      </c>
      <c r="V54" s="149">
        <v>0</v>
      </c>
      <c r="W54" s="69">
        <v>0</v>
      </c>
      <c r="X54" s="149">
        <v>0</v>
      </c>
      <c r="Y54" s="69">
        <v>0.8</v>
      </c>
      <c r="Z54" s="149">
        <v>0.2</v>
      </c>
      <c r="AA54" s="69">
        <v>0</v>
      </c>
      <c r="AB54" s="149">
        <v>0</v>
      </c>
      <c r="AC54" s="36">
        <f t="shared" si="28"/>
        <v>1</v>
      </c>
      <c r="AD54" s="36">
        <f t="shared" si="29"/>
        <v>2</v>
      </c>
    </row>
    <row r="55" spans="1:30" x14ac:dyDescent="0.2">
      <c r="A55" s="12">
        <v>2049</v>
      </c>
      <c r="B55" s="100">
        <f t="shared" si="43"/>
        <v>0.31999999999999995</v>
      </c>
      <c r="C55" s="66">
        <f t="shared" si="44"/>
        <v>0</v>
      </c>
      <c r="D55" s="66">
        <f t="shared" si="45"/>
        <v>0</v>
      </c>
      <c r="E55" s="66">
        <f t="shared" si="46"/>
        <v>0</v>
      </c>
      <c r="F55" s="66">
        <f t="shared" si="47"/>
        <v>0</v>
      </c>
      <c r="G55" s="66">
        <f t="shared" si="48"/>
        <v>0</v>
      </c>
      <c r="H55" s="66">
        <f t="shared" si="49"/>
        <v>0</v>
      </c>
      <c r="I55" s="66">
        <f t="shared" si="41"/>
        <v>0.68</v>
      </c>
      <c r="J55" s="66">
        <f t="shared" ref="J55" si="52">J54+(J$46-J$41)*0.2</f>
        <v>0</v>
      </c>
      <c r="K55" s="69">
        <v>0.05</v>
      </c>
      <c r="L55" s="149">
        <v>0.95</v>
      </c>
      <c r="M55" s="69">
        <v>0</v>
      </c>
      <c r="N55" s="149">
        <v>0</v>
      </c>
      <c r="O55" s="69">
        <v>0</v>
      </c>
      <c r="P55" s="149">
        <v>0</v>
      </c>
      <c r="Q55" s="69">
        <v>0</v>
      </c>
      <c r="R55" s="149">
        <v>0</v>
      </c>
      <c r="S55" s="69">
        <v>0</v>
      </c>
      <c r="T55" s="149">
        <v>0</v>
      </c>
      <c r="U55" s="69">
        <v>0</v>
      </c>
      <c r="V55" s="149">
        <v>0</v>
      </c>
      <c r="W55" s="69">
        <v>0</v>
      </c>
      <c r="X55" s="149">
        <v>0</v>
      </c>
      <c r="Y55" s="69">
        <v>0.8</v>
      </c>
      <c r="Z55" s="149">
        <v>0.2</v>
      </c>
      <c r="AA55" s="69">
        <v>0</v>
      </c>
      <c r="AB55" s="149">
        <v>0</v>
      </c>
      <c r="AC55" s="36">
        <f t="shared" si="28"/>
        <v>1</v>
      </c>
      <c r="AD55" s="36">
        <f t="shared" si="29"/>
        <v>2</v>
      </c>
    </row>
    <row r="56" spans="1:30" x14ac:dyDescent="0.2">
      <c r="A56" s="51">
        <v>2050</v>
      </c>
      <c r="B56" s="176">
        <v>0.3</v>
      </c>
      <c r="C56" s="74">
        <v>0</v>
      </c>
      <c r="D56" s="74">
        <v>0</v>
      </c>
      <c r="E56" s="74">
        <v>0</v>
      </c>
      <c r="F56" s="74">
        <v>0</v>
      </c>
      <c r="G56" s="74">
        <v>0</v>
      </c>
      <c r="H56" s="65">
        <v>0</v>
      </c>
      <c r="I56" s="74">
        <f t="shared" si="41"/>
        <v>0.7</v>
      </c>
      <c r="J56" s="65">
        <v>0</v>
      </c>
      <c r="K56" s="71">
        <v>0.05</v>
      </c>
      <c r="L56" s="68">
        <v>0.95</v>
      </c>
      <c r="M56" s="71">
        <v>0</v>
      </c>
      <c r="N56" s="68">
        <v>0</v>
      </c>
      <c r="O56" s="71">
        <v>0</v>
      </c>
      <c r="P56" s="68">
        <v>0</v>
      </c>
      <c r="Q56" s="71">
        <v>0</v>
      </c>
      <c r="R56" s="68">
        <v>0</v>
      </c>
      <c r="S56" s="71">
        <v>0</v>
      </c>
      <c r="T56" s="68">
        <v>0</v>
      </c>
      <c r="U56" s="71">
        <v>0</v>
      </c>
      <c r="V56" s="68">
        <v>0</v>
      </c>
      <c r="W56" s="71">
        <v>0</v>
      </c>
      <c r="X56" s="68">
        <v>0</v>
      </c>
      <c r="Y56" s="71">
        <v>0.8</v>
      </c>
      <c r="Z56" s="68">
        <v>0.2</v>
      </c>
      <c r="AA56" s="71">
        <v>0</v>
      </c>
      <c r="AB56" s="68">
        <v>0</v>
      </c>
      <c r="AC56" s="52">
        <f t="shared" si="28"/>
        <v>1</v>
      </c>
      <c r="AD56" s="52">
        <f t="shared" si="29"/>
        <v>2</v>
      </c>
    </row>
    <row r="57" spans="1:30" x14ac:dyDescent="0.2">
      <c r="A57" s="12">
        <v>2051</v>
      </c>
      <c r="B57" s="100">
        <f>B56+(B$61-B$56)*0.2</f>
        <v>0.27999999999999997</v>
      </c>
      <c r="C57" s="66">
        <f t="shared" ref="C57:H57" si="53">C56+(C$61-C$56)*0.2</f>
        <v>0</v>
      </c>
      <c r="D57" s="66">
        <f t="shared" si="53"/>
        <v>0</v>
      </c>
      <c r="E57" s="66">
        <f t="shared" si="53"/>
        <v>0</v>
      </c>
      <c r="F57" s="66">
        <f t="shared" si="53"/>
        <v>0</v>
      </c>
      <c r="G57" s="66">
        <f t="shared" si="53"/>
        <v>0</v>
      </c>
      <c r="H57" s="66">
        <f t="shared" si="53"/>
        <v>0</v>
      </c>
      <c r="I57" s="66">
        <f t="shared" ref="I57:I61" si="54">1-SUM(B57:H57,J57)</f>
        <v>0.72</v>
      </c>
      <c r="J57" s="66">
        <f t="shared" ref="J57" si="55">J56+(J$46-J$41)*0.2</f>
        <v>0</v>
      </c>
      <c r="K57" s="69">
        <v>0.05</v>
      </c>
      <c r="L57" s="149">
        <v>0.95</v>
      </c>
      <c r="M57" s="69">
        <v>0</v>
      </c>
      <c r="N57" s="149">
        <v>0</v>
      </c>
      <c r="O57" s="69">
        <v>0</v>
      </c>
      <c r="P57" s="149">
        <v>0</v>
      </c>
      <c r="Q57" s="69">
        <v>0</v>
      </c>
      <c r="R57" s="149">
        <v>0</v>
      </c>
      <c r="S57" s="69">
        <v>0</v>
      </c>
      <c r="T57" s="149">
        <v>0</v>
      </c>
      <c r="U57" s="69">
        <v>0</v>
      </c>
      <c r="V57" s="149">
        <v>0</v>
      </c>
      <c r="W57" s="69">
        <v>0</v>
      </c>
      <c r="X57" s="149">
        <v>0</v>
      </c>
      <c r="Y57" s="69">
        <v>0.8</v>
      </c>
      <c r="Z57" s="149">
        <v>0.2</v>
      </c>
      <c r="AA57" s="69">
        <v>0</v>
      </c>
      <c r="AB57" s="149">
        <v>0</v>
      </c>
      <c r="AC57" s="36">
        <f t="shared" si="28"/>
        <v>1</v>
      </c>
      <c r="AD57" s="36">
        <f t="shared" si="29"/>
        <v>2</v>
      </c>
    </row>
    <row r="58" spans="1:30" x14ac:dyDescent="0.2">
      <c r="A58" s="12">
        <v>2052</v>
      </c>
      <c r="B58" s="100">
        <f t="shared" ref="B58:B60" si="56">B57+(B$61-B$56)*0.2</f>
        <v>0.25999999999999995</v>
      </c>
      <c r="C58" s="66">
        <f t="shared" ref="C58:C60" si="57">C57+(C$61-C$56)*0.2</f>
        <v>0</v>
      </c>
      <c r="D58" s="66">
        <f t="shared" ref="D58:D60" si="58">D57+(D$61-D$56)*0.2</f>
        <v>0</v>
      </c>
      <c r="E58" s="66">
        <f t="shared" ref="E58:E60" si="59">E57+(E$61-E$56)*0.2</f>
        <v>0</v>
      </c>
      <c r="F58" s="66">
        <f t="shared" ref="F58:F60" si="60">F57+(F$61-F$56)*0.2</f>
        <v>0</v>
      </c>
      <c r="G58" s="66">
        <f t="shared" ref="G58:G60" si="61">G57+(G$61-G$56)*0.2</f>
        <v>0</v>
      </c>
      <c r="H58" s="66">
        <f t="shared" ref="H58:H60" si="62">H57+(H$61-H$56)*0.2</f>
        <v>0</v>
      </c>
      <c r="I58" s="66">
        <f t="shared" si="54"/>
        <v>0.74</v>
      </c>
      <c r="J58" s="66">
        <f t="shared" ref="J58" si="63">J57+(J$46-J$41)*0.2</f>
        <v>0</v>
      </c>
      <c r="K58" s="69">
        <v>0.05</v>
      </c>
      <c r="L58" s="149">
        <v>0.95</v>
      </c>
      <c r="M58" s="69">
        <v>0</v>
      </c>
      <c r="N58" s="149">
        <v>0</v>
      </c>
      <c r="O58" s="69">
        <v>0</v>
      </c>
      <c r="P58" s="149">
        <v>0</v>
      </c>
      <c r="Q58" s="69">
        <v>0</v>
      </c>
      <c r="R58" s="149">
        <v>0</v>
      </c>
      <c r="S58" s="69">
        <v>0</v>
      </c>
      <c r="T58" s="149">
        <v>0</v>
      </c>
      <c r="U58" s="69">
        <v>0</v>
      </c>
      <c r="V58" s="149">
        <v>0</v>
      </c>
      <c r="W58" s="69">
        <v>0</v>
      </c>
      <c r="X58" s="149">
        <v>0</v>
      </c>
      <c r="Y58" s="69">
        <v>0.8</v>
      </c>
      <c r="Z58" s="149">
        <v>0.2</v>
      </c>
      <c r="AA58" s="69">
        <v>0</v>
      </c>
      <c r="AB58" s="149">
        <v>0</v>
      </c>
      <c r="AC58" s="36">
        <f t="shared" si="28"/>
        <v>1</v>
      </c>
      <c r="AD58" s="36">
        <f t="shared" si="29"/>
        <v>2</v>
      </c>
    </row>
    <row r="59" spans="1:30" x14ac:dyDescent="0.2">
      <c r="A59" s="12">
        <v>2053</v>
      </c>
      <c r="B59" s="100">
        <f t="shared" si="56"/>
        <v>0.23999999999999996</v>
      </c>
      <c r="C59" s="66">
        <f t="shared" si="57"/>
        <v>0</v>
      </c>
      <c r="D59" s="66">
        <f t="shared" si="58"/>
        <v>0</v>
      </c>
      <c r="E59" s="66">
        <f t="shared" si="59"/>
        <v>0</v>
      </c>
      <c r="F59" s="66">
        <f t="shared" si="60"/>
        <v>0</v>
      </c>
      <c r="G59" s="66">
        <f t="shared" si="61"/>
        <v>0</v>
      </c>
      <c r="H59" s="66">
        <f t="shared" si="62"/>
        <v>0</v>
      </c>
      <c r="I59" s="66">
        <f t="shared" si="54"/>
        <v>0.76</v>
      </c>
      <c r="J59" s="66">
        <f t="shared" ref="J59" si="64">J58+(J$46-J$41)*0.2</f>
        <v>0</v>
      </c>
      <c r="K59" s="69">
        <v>0.05</v>
      </c>
      <c r="L59" s="149">
        <v>0.95</v>
      </c>
      <c r="M59" s="69">
        <v>0</v>
      </c>
      <c r="N59" s="149">
        <v>0</v>
      </c>
      <c r="O59" s="69">
        <v>0</v>
      </c>
      <c r="P59" s="149">
        <v>0</v>
      </c>
      <c r="Q59" s="69">
        <v>0</v>
      </c>
      <c r="R59" s="149">
        <v>0</v>
      </c>
      <c r="S59" s="69">
        <v>0</v>
      </c>
      <c r="T59" s="149">
        <v>0</v>
      </c>
      <c r="U59" s="69">
        <v>0</v>
      </c>
      <c r="V59" s="149">
        <v>0</v>
      </c>
      <c r="W59" s="69">
        <v>0</v>
      </c>
      <c r="X59" s="149">
        <v>0</v>
      </c>
      <c r="Y59" s="69">
        <v>0.8</v>
      </c>
      <c r="Z59" s="149">
        <v>0.2</v>
      </c>
      <c r="AA59" s="69">
        <v>0</v>
      </c>
      <c r="AB59" s="149">
        <v>0</v>
      </c>
      <c r="AC59" s="36">
        <f t="shared" si="28"/>
        <v>1</v>
      </c>
      <c r="AD59" s="36">
        <f t="shared" si="29"/>
        <v>2</v>
      </c>
    </row>
    <row r="60" spans="1:30" x14ac:dyDescent="0.2">
      <c r="A60" s="12">
        <v>2054</v>
      </c>
      <c r="B60" s="100">
        <f t="shared" si="56"/>
        <v>0.21999999999999997</v>
      </c>
      <c r="C60" s="66">
        <f t="shared" si="57"/>
        <v>0</v>
      </c>
      <c r="D60" s="66">
        <f t="shared" si="58"/>
        <v>0</v>
      </c>
      <c r="E60" s="66">
        <f t="shared" si="59"/>
        <v>0</v>
      </c>
      <c r="F60" s="66">
        <f t="shared" si="60"/>
        <v>0</v>
      </c>
      <c r="G60" s="66">
        <f t="shared" si="61"/>
        <v>0</v>
      </c>
      <c r="H60" s="66">
        <f t="shared" si="62"/>
        <v>0</v>
      </c>
      <c r="I60" s="66">
        <f t="shared" si="54"/>
        <v>0.78</v>
      </c>
      <c r="J60" s="66">
        <f t="shared" ref="J60" si="65">J59+(J$46-J$41)*0.2</f>
        <v>0</v>
      </c>
      <c r="K60" s="69">
        <v>0.05</v>
      </c>
      <c r="L60" s="149">
        <v>0.95</v>
      </c>
      <c r="M60" s="69">
        <v>0</v>
      </c>
      <c r="N60" s="149">
        <v>0</v>
      </c>
      <c r="O60" s="69">
        <v>0</v>
      </c>
      <c r="P60" s="149">
        <v>0</v>
      </c>
      <c r="Q60" s="69">
        <v>0</v>
      </c>
      <c r="R60" s="149">
        <v>0</v>
      </c>
      <c r="S60" s="69">
        <v>0</v>
      </c>
      <c r="T60" s="149">
        <v>0</v>
      </c>
      <c r="U60" s="69">
        <v>0</v>
      </c>
      <c r="V60" s="149">
        <v>0</v>
      </c>
      <c r="W60" s="69">
        <v>0</v>
      </c>
      <c r="X60" s="149">
        <v>0</v>
      </c>
      <c r="Y60" s="69">
        <v>0.8</v>
      </c>
      <c r="Z60" s="149">
        <v>0.2</v>
      </c>
      <c r="AA60" s="69">
        <v>0</v>
      </c>
      <c r="AB60" s="149">
        <v>0</v>
      </c>
      <c r="AC60" s="36">
        <f t="shared" si="28"/>
        <v>1</v>
      </c>
      <c r="AD60" s="36">
        <f t="shared" si="29"/>
        <v>2</v>
      </c>
    </row>
    <row r="61" spans="1:30" x14ac:dyDescent="0.2">
      <c r="A61" s="51">
        <v>2055</v>
      </c>
      <c r="B61" s="176">
        <v>0.2</v>
      </c>
      <c r="C61" s="65">
        <v>0</v>
      </c>
      <c r="D61" s="65">
        <v>0</v>
      </c>
      <c r="E61" s="65">
        <v>0</v>
      </c>
      <c r="F61" s="65">
        <v>0</v>
      </c>
      <c r="G61" s="65">
        <v>0</v>
      </c>
      <c r="H61" s="65">
        <v>0</v>
      </c>
      <c r="I61" s="74">
        <f t="shared" si="54"/>
        <v>0.8</v>
      </c>
      <c r="J61" s="65">
        <v>0</v>
      </c>
      <c r="K61" s="71">
        <v>0.05</v>
      </c>
      <c r="L61" s="68">
        <v>0.95</v>
      </c>
      <c r="M61" s="71">
        <v>0</v>
      </c>
      <c r="N61" s="68">
        <v>0</v>
      </c>
      <c r="O61" s="71">
        <v>0</v>
      </c>
      <c r="P61" s="68">
        <v>0</v>
      </c>
      <c r="Q61" s="71">
        <v>0</v>
      </c>
      <c r="R61" s="68">
        <v>0</v>
      </c>
      <c r="S61" s="71">
        <v>0</v>
      </c>
      <c r="T61" s="68">
        <v>0</v>
      </c>
      <c r="U61" s="71">
        <v>0</v>
      </c>
      <c r="V61" s="68">
        <v>0</v>
      </c>
      <c r="W61" s="71">
        <v>0</v>
      </c>
      <c r="X61" s="68">
        <v>0</v>
      </c>
      <c r="Y61" s="71">
        <v>0.8</v>
      </c>
      <c r="Z61" s="68">
        <v>0.2</v>
      </c>
      <c r="AA61" s="71">
        <v>0</v>
      </c>
      <c r="AB61" s="68">
        <v>0</v>
      </c>
      <c r="AC61" s="52">
        <f t="shared" si="28"/>
        <v>1</v>
      </c>
      <c r="AD61" s="52">
        <f t="shared" si="29"/>
        <v>2</v>
      </c>
    </row>
    <row r="63" spans="1:30" x14ac:dyDescent="0.2">
      <c r="A63" s="93"/>
      <c r="B63" s="93"/>
      <c r="C63" s="93"/>
      <c r="D63" s="93"/>
      <c r="E63" s="93"/>
      <c r="F63" s="93"/>
      <c r="G63" s="93"/>
      <c r="H63" s="93"/>
      <c r="I63" s="90">
        <f>A6</f>
        <v>2000</v>
      </c>
      <c r="J63" s="91">
        <f>SUM(B6:J6)</f>
        <v>1</v>
      </c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</row>
    <row r="64" spans="1:30" x14ac:dyDescent="0.2">
      <c r="I64" s="90">
        <f t="shared" ref="I64:I118" si="66">A7</f>
        <v>2001</v>
      </c>
      <c r="J64" s="91">
        <f t="shared" ref="J64:J118" si="67">SUM(B7:J7)</f>
        <v>1</v>
      </c>
    </row>
    <row r="65" spans="9:10" x14ac:dyDescent="0.2">
      <c r="I65" s="90">
        <f t="shared" si="66"/>
        <v>2002</v>
      </c>
      <c r="J65" s="91">
        <f t="shared" si="67"/>
        <v>1</v>
      </c>
    </row>
    <row r="66" spans="9:10" x14ac:dyDescent="0.2">
      <c r="I66" s="90">
        <f t="shared" si="66"/>
        <v>2003</v>
      </c>
      <c r="J66" s="91">
        <f t="shared" si="67"/>
        <v>1</v>
      </c>
    </row>
    <row r="67" spans="9:10" x14ac:dyDescent="0.2">
      <c r="I67" s="90">
        <f t="shared" si="66"/>
        <v>2004</v>
      </c>
      <c r="J67" s="91">
        <f t="shared" si="67"/>
        <v>1</v>
      </c>
    </row>
    <row r="68" spans="9:10" x14ac:dyDescent="0.2">
      <c r="I68" s="90">
        <f t="shared" si="66"/>
        <v>2005</v>
      </c>
      <c r="J68" s="91">
        <f t="shared" si="67"/>
        <v>1</v>
      </c>
    </row>
    <row r="69" spans="9:10" x14ac:dyDescent="0.2">
      <c r="I69" s="90">
        <f t="shared" si="66"/>
        <v>2006</v>
      </c>
      <c r="J69" s="91">
        <f t="shared" si="67"/>
        <v>1</v>
      </c>
    </row>
    <row r="70" spans="9:10" x14ac:dyDescent="0.2">
      <c r="I70" s="90">
        <f t="shared" si="66"/>
        <v>2007</v>
      </c>
      <c r="J70" s="91">
        <f t="shared" si="67"/>
        <v>1</v>
      </c>
    </row>
    <row r="71" spans="9:10" x14ac:dyDescent="0.2">
      <c r="I71" s="90">
        <f t="shared" si="66"/>
        <v>2008</v>
      </c>
      <c r="J71" s="91">
        <f t="shared" si="67"/>
        <v>1</v>
      </c>
    </row>
    <row r="72" spans="9:10" x14ac:dyDescent="0.2">
      <c r="I72" s="90">
        <f t="shared" si="66"/>
        <v>2009</v>
      </c>
      <c r="J72" s="91">
        <f t="shared" si="67"/>
        <v>1</v>
      </c>
    </row>
    <row r="73" spans="9:10" x14ac:dyDescent="0.2">
      <c r="I73" s="90">
        <f t="shared" si="66"/>
        <v>2010</v>
      </c>
      <c r="J73" s="91">
        <f t="shared" si="67"/>
        <v>1</v>
      </c>
    </row>
    <row r="74" spans="9:10" x14ac:dyDescent="0.2">
      <c r="I74" s="90">
        <f t="shared" si="66"/>
        <v>2011</v>
      </c>
      <c r="J74" s="91">
        <f t="shared" si="67"/>
        <v>1</v>
      </c>
    </row>
    <row r="75" spans="9:10" x14ac:dyDescent="0.2">
      <c r="I75" s="90">
        <f t="shared" si="66"/>
        <v>2012</v>
      </c>
      <c r="J75" s="91">
        <f t="shared" si="67"/>
        <v>1</v>
      </c>
    </row>
    <row r="76" spans="9:10" x14ac:dyDescent="0.2">
      <c r="I76" s="90">
        <f t="shared" si="66"/>
        <v>2013</v>
      </c>
      <c r="J76" s="91">
        <f t="shared" si="67"/>
        <v>1</v>
      </c>
    </row>
    <row r="77" spans="9:10" x14ac:dyDescent="0.2">
      <c r="I77" s="90">
        <f t="shared" si="66"/>
        <v>2014</v>
      </c>
      <c r="J77" s="91">
        <f t="shared" si="67"/>
        <v>1</v>
      </c>
    </row>
    <row r="78" spans="9:10" x14ac:dyDescent="0.2">
      <c r="I78" s="90">
        <f t="shared" si="66"/>
        <v>2015</v>
      </c>
      <c r="J78" s="91">
        <f t="shared" si="67"/>
        <v>1</v>
      </c>
    </row>
    <row r="79" spans="9:10" x14ac:dyDescent="0.2">
      <c r="I79" s="90">
        <f t="shared" si="66"/>
        <v>2016</v>
      </c>
      <c r="J79" s="91">
        <f t="shared" si="67"/>
        <v>1</v>
      </c>
    </row>
    <row r="80" spans="9:10" x14ac:dyDescent="0.2">
      <c r="I80" s="90">
        <f t="shared" si="66"/>
        <v>2017</v>
      </c>
      <c r="J80" s="91">
        <f t="shared" si="67"/>
        <v>1</v>
      </c>
    </row>
    <row r="81" spans="9:10" x14ac:dyDescent="0.2">
      <c r="I81" s="90">
        <f t="shared" si="66"/>
        <v>2018</v>
      </c>
      <c r="J81" s="91">
        <f t="shared" si="67"/>
        <v>1</v>
      </c>
    </row>
    <row r="82" spans="9:10" x14ac:dyDescent="0.2">
      <c r="I82" s="90">
        <f t="shared" si="66"/>
        <v>2019</v>
      </c>
      <c r="J82" s="91">
        <f t="shared" si="67"/>
        <v>1</v>
      </c>
    </row>
    <row r="83" spans="9:10" x14ac:dyDescent="0.2">
      <c r="I83" s="90">
        <f t="shared" si="66"/>
        <v>2020</v>
      </c>
      <c r="J83" s="91">
        <f t="shared" si="67"/>
        <v>1</v>
      </c>
    </row>
    <row r="84" spans="9:10" x14ac:dyDescent="0.2">
      <c r="I84" s="90">
        <f t="shared" si="66"/>
        <v>2021</v>
      </c>
      <c r="J84" s="91">
        <f t="shared" si="67"/>
        <v>1</v>
      </c>
    </row>
    <row r="85" spans="9:10" x14ac:dyDescent="0.2">
      <c r="I85" s="90">
        <f t="shared" si="66"/>
        <v>2022</v>
      </c>
      <c r="J85" s="91">
        <f t="shared" si="67"/>
        <v>1</v>
      </c>
    </row>
    <row r="86" spans="9:10" x14ac:dyDescent="0.2">
      <c r="I86" s="90">
        <f t="shared" si="66"/>
        <v>2023</v>
      </c>
      <c r="J86" s="91">
        <f t="shared" si="67"/>
        <v>1</v>
      </c>
    </row>
    <row r="87" spans="9:10" x14ac:dyDescent="0.2">
      <c r="I87" s="90">
        <f t="shared" si="66"/>
        <v>2024</v>
      </c>
      <c r="J87" s="91">
        <f t="shared" si="67"/>
        <v>1</v>
      </c>
    </row>
    <row r="88" spans="9:10" x14ac:dyDescent="0.2">
      <c r="I88" s="90">
        <f t="shared" si="66"/>
        <v>2025</v>
      </c>
      <c r="J88" s="91">
        <f t="shared" si="67"/>
        <v>1</v>
      </c>
    </row>
    <row r="89" spans="9:10" x14ac:dyDescent="0.2">
      <c r="I89" s="90">
        <f t="shared" si="66"/>
        <v>2026</v>
      </c>
      <c r="J89" s="91">
        <f t="shared" si="67"/>
        <v>1</v>
      </c>
    </row>
    <row r="90" spans="9:10" x14ac:dyDescent="0.2">
      <c r="I90" s="90">
        <f t="shared" si="66"/>
        <v>2027</v>
      </c>
      <c r="J90" s="91">
        <f t="shared" si="67"/>
        <v>1</v>
      </c>
    </row>
    <row r="91" spans="9:10" x14ac:dyDescent="0.2">
      <c r="I91" s="90">
        <f t="shared" si="66"/>
        <v>2028</v>
      </c>
      <c r="J91" s="91">
        <f t="shared" si="67"/>
        <v>1</v>
      </c>
    </row>
    <row r="92" spans="9:10" x14ac:dyDescent="0.2">
      <c r="I92" s="90">
        <f t="shared" si="66"/>
        <v>2029</v>
      </c>
      <c r="J92" s="91">
        <f t="shared" si="67"/>
        <v>1</v>
      </c>
    </row>
    <row r="93" spans="9:10" x14ac:dyDescent="0.2">
      <c r="I93" s="90">
        <f t="shared" si="66"/>
        <v>2030</v>
      </c>
      <c r="J93" s="91">
        <f t="shared" si="67"/>
        <v>1</v>
      </c>
    </row>
    <row r="94" spans="9:10" x14ac:dyDescent="0.2">
      <c r="I94" s="90">
        <f t="shared" si="66"/>
        <v>2031</v>
      </c>
      <c r="J94" s="91">
        <f t="shared" si="67"/>
        <v>1</v>
      </c>
    </row>
    <row r="95" spans="9:10" x14ac:dyDescent="0.2">
      <c r="I95" s="90">
        <f t="shared" si="66"/>
        <v>2032</v>
      </c>
      <c r="J95" s="91">
        <f t="shared" si="67"/>
        <v>1</v>
      </c>
    </row>
    <row r="96" spans="9:10" x14ac:dyDescent="0.2">
      <c r="I96" s="90">
        <f t="shared" si="66"/>
        <v>2033</v>
      </c>
      <c r="J96" s="91">
        <f t="shared" si="67"/>
        <v>1</v>
      </c>
    </row>
    <row r="97" spans="9:10" x14ac:dyDescent="0.2">
      <c r="I97" s="90">
        <f t="shared" si="66"/>
        <v>2034</v>
      </c>
      <c r="J97" s="91">
        <f t="shared" si="67"/>
        <v>1</v>
      </c>
    </row>
    <row r="98" spans="9:10" x14ac:dyDescent="0.2">
      <c r="I98" s="90">
        <f t="shared" si="66"/>
        <v>2035</v>
      </c>
      <c r="J98" s="91">
        <f t="shared" si="67"/>
        <v>1</v>
      </c>
    </row>
    <row r="99" spans="9:10" x14ac:dyDescent="0.2">
      <c r="I99" s="90">
        <f t="shared" si="66"/>
        <v>2036</v>
      </c>
      <c r="J99" s="91">
        <f t="shared" si="67"/>
        <v>1</v>
      </c>
    </row>
    <row r="100" spans="9:10" x14ac:dyDescent="0.2">
      <c r="I100" s="90">
        <f t="shared" si="66"/>
        <v>2037</v>
      </c>
      <c r="J100" s="91">
        <f t="shared" si="67"/>
        <v>1</v>
      </c>
    </row>
    <row r="101" spans="9:10" x14ac:dyDescent="0.2">
      <c r="I101" s="90">
        <f t="shared" si="66"/>
        <v>2038</v>
      </c>
      <c r="J101" s="91">
        <f t="shared" si="67"/>
        <v>1</v>
      </c>
    </row>
    <row r="102" spans="9:10" x14ac:dyDescent="0.2">
      <c r="I102" s="90">
        <f t="shared" si="66"/>
        <v>2039</v>
      </c>
      <c r="J102" s="91">
        <f t="shared" si="67"/>
        <v>1</v>
      </c>
    </row>
    <row r="103" spans="9:10" x14ac:dyDescent="0.2">
      <c r="I103" s="90">
        <f t="shared" si="66"/>
        <v>2040</v>
      </c>
      <c r="J103" s="91">
        <f t="shared" si="67"/>
        <v>1</v>
      </c>
    </row>
    <row r="104" spans="9:10" x14ac:dyDescent="0.2">
      <c r="I104" s="90">
        <f t="shared" si="66"/>
        <v>2041</v>
      </c>
      <c r="J104" s="91">
        <f t="shared" si="67"/>
        <v>1</v>
      </c>
    </row>
    <row r="105" spans="9:10" x14ac:dyDescent="0.2">
      <c r="I105" s="90">
        <f t="shared" si="66"/>
        <v>2042</v>
      </c>
      <c r="J105" s="91">
        <f t="shared" si="67"/>
        <v>1</v>
      </c>
    </row>
    <row r="106" spans="9:10" x14ac:dyDescent="0.2">
      <c r="I106" s="90">
        <f t="shared" si="66"/>
        <v>2043</v>
      </c>
      <c r="J106" s="91">
        <f t="shared" si="67"/>
        <v>1</v>
      </c>
    </row>
    <row r="107" spans="9:10" x14ac:dyDescent="0.2">
      <c r="I107" s="90">
        <f t="shared" si="66"/>
        <v>2044</v>
      </c>
      <c r="J107" s="91">
        <f t="shared" si="67"/>
        <v>1</v>
      </c>
    </row>
    <row r="108" spans="9:10" x14ac:dyDescent="0.2">
      <c r="I108" s="90">
        <f t="shared" si="66"/>
        <v>2045</v>
      </c>
      <c r="J108" s="91">
        <f t="shared" si="67"/>
        <v>1</v>
      </c>
    </row>
    <row r="109" spans="9:10" x14ac:dyDescent="0.2">
      <c r="I109" s="90">
        <f t="shared" si="66"/>
        <v>2046</v>
      </c>
      <c r="J109" s="91">
        <f t="shared" si="67"/>
        <v>1</v>
      </c>
    </row>
    <row r="110" spans="9:10" x14ac:dyDescent="0.2">
      <c r="I110" s="90">
        <f t="shared" si="66"/>
        <v>2047</v>
      </c>
      <c r="J110" s="91">
        <f t="shared" si="67"/>
        <v>1</v>
      </c>
    </row>
    <row r="111" spans="9:10" x14ac:dyDescent="0.2">
      <c r="I111" s="90">
        <f t="shared" si="66"/>
        <v>2048</v>
      </c>
      <c r="J111" s="91">
        <f t="shared" si="67"/>
        <v>1</v>
      </c>
    </row>
    <row r="112" spans="9:10" x14ac:dyDescent="0.2">
      <c r="I112" s="90">
        <f t="shared" si="66"/>
        <v>2049</v>
      </c>
      <c r="J112" s="91">
        <f t="shared" si="67"/>
        <v>1</v>
      </c>
    </row>
    <row r="113" spans="9:10" x14ac:dyDescent="0.2">
      <c r="I113" s="90">
        <f t="shared" si="66"/>
        <v>2050</v>
      </c>
      <c r="J113" s="91">
        <f t="shared" si="67"/>
        <v>1</v>
      </c>
    </row>
    <row r="114" spans="9:10" x14ac:dyDescent="0.2">
      <c r="I114" s="90">
        <f t="shared" si="66"/>
        <v>2051</v>
      </c>
      <c r="J114" s="91">
        <f t="shared" si="67"/>
        <v>1</v>
      </c>
    </row>
    <row r="115" spans="9:10" x14ac:dyDescent="0.2">
      <c r="I115" s="90">
        <f t="shared" si="66"/>
        <v>2052</v>
      </c>
      <c r="J115" s="91">
        <f t="shared" si="67"/>
        <v>1</v>
      </c>
    </row>
    <row r="116" spans="9:10" x14ac:dyDescent="0.2">
      <c r="I116" s="90">
        <f t="shared" si="66"/>
        <v>2053</v>
      </c>
      <c r="J116" s="91">
        <f t="shared" si="67"/>
        <v>1</v>
      </c>
    </row>
    <row r="117" spans="9:10" x14ac:dyDescent="0.2">
      <c r="I117" s="90">
        <f t="shared" si="66"/>
        <v>2054</v>
      </c>
      <c r="J117" s="91">
        <f t="shared" si="67"/>
        <v>1</v>
      </c>
    </row>
    <row r="118" spans="9:10" x14ac:dyDescent="0.2">
      <c r="I118" s="90">
        <f t="shared" si="66"/>
        <v>2055</v>
      </c>
      <c r="J118" s="91">
        <f t="shared" si="67"/>
        <v>1</v>
      </c>
    </row>
  </sheetData>
  <conditionalFormatting sqref="AF8">
    <cfRule type="expression" dxfId="51" priority="1">
      <formula>"&lt; 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AI118"/>
  <sheetViews>
    <sheetView workbookViewId="0">
      <selection activeCell="D62" sqref="D62"/>
    </sheetView>
  </sheetViews>
  <sheetFormatPr defaultRowHeight="12.75" x14ac:dyDescent="0.2"/>
  <cols>
    <col min="2" max="2" width="9" customWidth="1"/>
  </cols>
  <sheetData>
    <row r="1" spans="1:35" x14ac:dyDescent="0.2">
      <c r="A1" s="18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20"/>
      <c r="AA1" s="19"/>
      <c r="AB1" s="19"/>
      <c r="AC1" s="31"/>
      <c r="AF1" s="1"/>
      <c r="AG1" s="1"/>
    </row>
    <row r="2" spans="1:35" x14ac:dyDescent="0.2">
      <c r="A2" s="6"/>
      <c r="B2" s="29" t="s">
        <v>11</v>
      </c>
      <c r="C2" s="3"/>
      <c r="D2" s="3"/>
      <c r="E2" s="3"/>
      <c r="F2" s="3"/>
      <c r="G2" s="3"/>
      <c r="H2" s="3"/>
      <c r="I2" s="3"/>
      <c r="J2" s="3"/>
      <c r="K2" s="30" t="s">
        <v>10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A2" s="7"/>
      <c r="AB2" s="7"/>
      <c r="AC2" s="21"/>
      <c r="AF2" s="1"/>
      <c r="AG2" s="1"/>
    </row>
    <row r="3" spans="1:35" x14ac:dyDescent="0.2">
      <c r="A3" s="1"/>
      <c r="B3" s="17"/>
      <c r="C3" s="16"/>
      <c r="D3" s="16"/>
      <c r="E3" s="16"/>
      <c r="F3" s="16"/>
      <c r="G3" s="16"/>
      <c r="H3" s="16"/>
      <c r="I3" s="16"/>
      <c r="J3" s="16"/>
      <c r="K3" s="9" t="s">
        <v>0</v>
      </c>
      <c r="L3" s="10"/>
      <c r="M3" s="9" t="s">
        <v>1</v>
      </c>
      <c r="N3" s="10"/>
      <c r="O3" s="9" t="s">
        <v>3</v>
      </c>
      <c r="P3" s="10"/>
      <c r="Q3" s="9" t="s">
        <v>4</v>
      </c>
      <c r="R3" s="10"/>
      <c r="S3" s="9" t="s">
        <v>5</v>
      </c>
      <c r="T3" s="10"/>
      <c r="U3" s="9" t="s">
        <v>6</v>
      </c>
      <c r="V3" s="10"/>
      <c r="W3" s="9" t="s">
        <v>7</v>
      </c>
      <c r="X3" s="10"/>
      <c r="Y3" s="9" t="s">
        <v>2</v>
      </c>
      <c r="Z3" s="11"/>
      <c r="AA3" s="9" t="s">
        <v>8</v>
      </c>
      <c r="AB3" s="10"/>
      <c r="AC3" s="22"/>
      <c r="AF3" s="1"/>
      <c r="AG3" s="1"/>
    </row>
    <row r="4" spans="1:35" ht="85.5" x14ac:dyDescent="0.2">
      <c r="A4" s="24" t="s">
        <v>60</v>
      </c>
      <c r="B4" s="25" t="s">
        <v>0</v>
      </c>
      <c r="C4" s="26" t="s">
        <v>1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2</v>
      </c>
      <c r="J4" s="26" t="s">
        <v>8</v>
      </c>
      <c r="K4" s="27" t="s">
        <v>61</v>
      </c>
      <c r="L4" s="28" t="s">
        <v>62</v>
      </c>
      <c r="M4" s="27" t="s">
        <v>63</v>
      </c>
      <c r="N4" s="28" t="s">
        <v>64</v>
      </c>
      <c r="O4" s="27" t="s">
        <v>65</v>
      </c>
      <c r="P4" s="28" t="s">
        <v>66</v>
      </c>
      <c r="Q4" s="27" t="s">
        <v>67</v>
      </c>
      <c r="R4" s="28" t="s">
        <v>68</v>
      </c>
      <c r="S4" s="27" t="s">
        <v>69</v>
      </c>
      <c r="T4" s="28" t="s">
        <v>70</v>
      </c>
      <c r="U4" s="27" t="s">
        <v>71</v>
      </c>
      <c r="V4" s="28" t="s">
        <v>72</v>
      </c>
      <c r="W4" s="27" t="s">
        <v>73</v>
      </c>
      <c r="X4" s="28" t="s">
        <v>74</v>
      </c>
      <c r="Y4" s="27" t="s">
        <v>75</v>
      </c>
      <c r="Z4" s="28" t="s">
        <v>76</v>
      </c>
      <c r="AA4" s="27" t="s">
        <v>77</v>
      </c>
      <c r="AB4" s="28" t="s">
        <v>78</v>
      </c>
      <c r="AC4" s="35" t="s">
        <v>15</v>
      </c>
      <c r="AD4" s="35" t="s">
        <v>16</v>
      </c>
      <c r="AF4" s="27" t="s">
        <v>229</v>
      </c>
      <c r="AG4" s="28" t="s">
        <v>230</v>
      </c>
    </row>
    <row r="5" spans="1:35" x14ac:dyDescent="0.2">
      <c r="A5" s="42" t="s">
        <v>60</v>
      </c>
      <c r="B5" s="43" t="s">
        <v>163</v>
      </c>
      <c r="C5" s="44" t="s">
        <v>164</v>
      </c>
      <c r="D5" s="44" t="s">
        <v>165</v>
      </c>
      <c r="E5" s="44" t="s">
        <v>166</v>
      </c>
      <c r="F5" s="44" t="s">
        <v>167</v>
      </c>
      <c r="G5" s="44" t="s">
        <v>168</v>
      </c>
      <c r="H5" s="44" t="s">
        <v>169</v>
      </c>
      <c r="I5" s="44" t="s">
        <v>170</v>
      </c>
      <c r="J5" s="44" t="s">
        <v>171</v>
      </c>
      <c r="K5" s="45" t="s">
        <v>172</v>
      </c>
      <c r="L5" s="46" t="s">
        <v>173</v>
      </c>
      <c r="M5" s="45" t="s">
        <v>177</v>
      </c>
      <c r="N5" s="46" t="s">
        <v>178</v>
      </c>
      <c r="O5" s="45" t="s">
        <v>182</v>
      </c>
      <c r="P5" s="46" t="s">
        <v>183</v>
      </c>
      <c r="Q5" s="45" t="s">
        <v>187</v>
      </c>
      <c r="R5" s="46" t="s">
        <v>188</v>
      </c>
      <c r="S5" s="45" t="s">
        <v>192</v>
      </c>
      <c r="T5" s="46" t="s">
        <v>193</v>
      </c>
      <c r="U5" s="45" t="s">
        <v>197</v>
      </c>
      <c r="V5" s="46" t="s">
        <v>198</v>
      </c>
      <c r="W5" s="45" t="s">
        <v>202</v>
      </c>
      <c r="X5" s="46" t="s">
        <v>203</v>
      </c>
      <c r="Y5" s="45" t="s">
        <v>207</v>
      </c>
      <c r="Z5" s="46" t="s">
        <v>208</v>
      </c>
      <c r="AA5" s="45" t="s">
        <v>212</v>
      </c>
      <c r="AB5" s="46" t="s">
        <v>213</v>
      </c>
      <c r="AC5" s="41"/>
      <c r="AD5" s="41"/>
      <c r="AF5" s="1"/>
      <c r="AG5" s="1"/>
    </row>
    <row r="6" spans="1:35" x14ac:dyDescent="0.2">
      <c r="A6" s="2">
        <v>2000</v>
      </c>
      <c r="B6" s="95">
        <f>feedin_motorcycle!B6</f>
        <v>0.99963174369999996</v>
      </c>
      <c r="C6" s="80">
        <f>feedin_motorcycle!C6</f>
        <v>0</v>
      </c>
      <c r="D6" s="80">
        <f>feedin_motorcycle!D6</f>
        <v>0</v>
      </c>
      <c r="E6" s="80">
        <f>feedin_motorcycle!E6</f>
        <v>0</v>
      </c>
      <c r="F6" s="80">
        <f>feedin_motorcycle!F6</f>
        <v>0</v>
      </c>
      <c r="G6" s="80">
        <f>feedin_motorcycle!G6</f>
        <v>0</v>
      </c>
      <c r="H6" s="80">
        <f>feedin_motorcycle!H6</f>
        <v>0</v>
      </c>
      <c r="I6" s="80">
        <f>feedin_motorcycle!I6</f>
        <v>3.6825630000000001E-4</v>
      </c>
      <c r="J6" s="80">
        <f>feedin_motorcycle!J6</f>
        <v>0</v>
      </c>
      <c r="K6" s="99">
        <f>feedin_motorcycle!K6</f>
        <v>0.2486645791</v>
      </c>
      <c r="L6" s="102">
        <f>feedin_motorcycle!L6</f>
        <v>0.75133542090000005</v>
      </c>
      <c r="M6" s="99">
        <f>feedin_motorcycle!M6</f>
        <v>0</v>
      </c>
      <c r="N6" s="102">
        <f>feedin_motorcycle!N6</f>
        <v>0</v>
      </c>
      <c r="O6" s="99">
        <f>feedin_motorcycle!O6</f>
        <v>0</v>
      </c>
      <c r="P6" s="102">
        <f>feedin_motorcycle!P6</f>
        <v>0</v>
      </c>
      <c r="Q6" s="99">
        <f>feedin_motorcycle!Q6</f>
        <v>0</v>
      </c>
      <c r="R6" s="102">
        <f>feedin_motorcycle!R6</f>
        <v>0</v>
      </c>
      <c r="S6" s="99">
        <f>feedin_motorcycle!S6</f>
        <v>0</v>
      </c>
      <c r="T6" s="102">
        <f>feedin_motorcycle!T6</f>
        <v>0</v>
      </c>
      <c r="U6" s="99">
        <f>feedin_motorcycle!U6</f>
        <v>0</v>
      </c>
      <c r="V6" s="102">
        <f>feedin_motorcycle!V6</f>
        <v>0</v>
      </c>
      <c r="W6" s="99">
        <f>feedin_motorcycle!W6</f>
        <v>0</v>
      </c>
      <c r="X6" s="102">
        <f>feedin_motorcycle!X6</f>
        <v>0</v>
      </c>
      <c r="Y6" s="99">
        <f>feedin_motorcycle!Y6</f>
        <v>0.5</v>
      </c>
      <c r="Z6" s="102">
        <f>feedin_motorcycle!Z6</f>
        <v>0.5</v>
      </c>
      <c r="AA6" s="99">
        <f>feedin_motorcycle!AA6</f>
        <v>0</v>
      </c>
      <c r="AB6" s="102">
        <f>feedin_motorcycle!AB6</f>
        <v>0</v>
      </c>
      <c r="AC6" s="36">
        <f t="shared" ref="AC6:AC21" si="0">SUM(B6:J6)</f>
        <v>1</v>
      </c>
      <c r="AD6" s="36">
        <f t="shared" ref="AD6:AD21" si="1">SUM(K6:AB6)</f>
        <v>2</v>
      </c>
      <c r="AF6" s="60">
        <f>$B6*K6+$C6*M6+$D6*O6+$E6*Q6+$F6*S6+$G6*U6+$H6*W6+$I6*Y6+$J6*AA6</f>
        <v>0.24875713495215956</v>
      </c>
      <c r="AG6" s="60">
        <f t="shared" ref="AG6:AG46" si="2">$B6*L6+$C6*N6+$D6*P6+$E6*R6+$F6*T6+$G6*V6+$H6*X6+$I6*Z6+$J6*AB6</f>
        <v>0.75124286504784044</v>
      </c>
      <c r="AI6" s="60">
        <f t="shared" ref="AI6:AI46" si="3">SUM(AF6:AH6)</f>
        <v>1</v>
      </c>
    </row>
    <row r="7" spans="1:35" x14ac:dyDescent="0.2">
      <c r="A7" s="2">
        <v>2001</v>
      </c>
      <c r="B7" s="95">
        <f>feedin_motorcycle!B7</f>
        <v>0.99982085269999998</v>
      </c>
      <c r="C7" s="80">
        <f>feedin_motorcycle!C7</f>
        <v>0</v>
      </c>
      <c r="D7" s="80">
        <f>feedin_motorcycle!D7</f>
        <v>0</v>
      </c>
      <c r="E7" s="80">
        <f>feedin_motorcycle!E7</f>
        <v>0</v>
      </c>
      <c r="F7" s="80">
        <f>feedin_motorcycle!F7</f>
        <v>0</v>
      </c>
      <c r="G7" s="80">
        <f>feedin_motorcycle!G7</f>
        <v>0</v>
      </c>
      <c r="H7" s="80">
        <f>feedin_motorcycle!H7</f>
        <v>0</v>
      </c>
      <c r="I7" s="80">
        <f>feedin_motorcycle!I7</f>
        <v>1.7914729999999999E-4</v>
      </c>
      <c r="J7" s="80">
        <f>feedin_motorcycle!J7</f>
        <v>0</v>
      </c>
      <c r="K7" s="99">
        <f>feedin_motorcycle!K7</f>
        <v>0.26805232039999999</v>
      </c>
      <c r="L7" s="102">
        <f>feedin_motorcycle!L7</f>
        <v>0.73194767959999996</v>
      </c>
      <c r="M7" s="99">
        <f>feedin_motorcycle!M7</f>
        <v>0</v>
      </c>
      <c r="N7" s="102">
        <f>feedin_motorcycle!N7</f>
        <v>0</v>
      </c>
      <c r="O7" s="99">
        <f>feedin_motorcycle!O7</f>
        <v>0</v>
      </c>
      <c r="P7" s="102">
        <f>feedin_motorcycle!P7</f>
        <v>0</v>
      </c>
      <c r="Q7" s="99">
        <f>feedin_motorcycle!Q7</f>
        <v>0</v>
      </c>
      <c r="R7" s="102">
        <f>feedin_motorcycle!R7</f>
        <v>0</v>
      </c>
      <c r="S7" s="99">
        <f>feedin_motorcycle!S7</f>
        <v>0</v>
      </c>
      <c r="T7" s="102">
        <f>feedin_motorcycle!T7</f>
        <v>0</v>
      </c>
      <c r="U7" s="99">
        <f>feedin_motorcycle!U7</f>
        <v>0</v>
      </c>
      <c r="V7" s="102">
        <f>feedin_motorcycle!V7</f>
        <v>0</v>
      </c>
      <c r="W7" s="99">
        <f>feedin_motorcycle!W7</f>
        <v>0</v>
      </c>
      <c r="X7" s="102">
        <f>feedin_motorcycle!X7</f>
        <v>0</v>
      </c>
      <c r="Y7" s="99">
        <f>feedin_motorcycle!Y7</f>
        <v>1</v>
      </c>
      <c r="Z7" s="102">
        <f>feedin_motorcycle!Z7</f>
        <v>0</v>
      </c>
      <c r="AA7" s="99">
        <f>feedin_motorcycle!AA7</f>
        <v>0</v>
      </c>
      <c r="AB7" s="102">
        <f>feedin_motorcycle!AB7</f>
        <v>0</v>
      </c>
      <c r="AC7" s="36">
        <f t="shared" si="0"/>
        <v>1</v>
      </c>
      <c r="AD7" s="36">
        <f t="shared" si="1"/>
        <v>2</v>
      </c>
      <c r="AF7" s="60">
        <f t="shared" ref="AF7:AF46" si="4">$B7*K7+$C7*M7+$D7*O7+$E7*Q7+$F7*S7+$G7*U7+$H7*W7+$I7*Y7+$J7*AA7</f>
        <v>0.26818344685054163</v>
      </c>
      <c r="AG7" s="60">
        <f t="shared" si="2"/>
        <v>0.73181655314945837</v>
      </c>
      <c r="AI7" s="60">
        <f t="shared" si="3"/>
        <v>1</v>
      </c>
    </row>
    <row r="8" spans="1:35" x14ac:dyDescent="0.2">
      <c r="A8" s="2">
        <v>2002</v>
      </c>
      <c r="B8" s="95">
        <f>feedin_motorcycle!B8</f>
        <v>0.99904412939999998</v>
      </c>
      <c r="C8" s="80">
        <f>feedin_motorcycle!C8</f>
        <v>0</v>
      </c>
      <c r="D8" s="80">
        <f>feedin_motorcycle!D8</f>
        <v>0</v>
      </c>
      <c r="E8" s="80">
        <f>feedin_motorcycle!E8</f>
        <v>0</v>
      </c>
      <c r="F8" s="80">
        <f>feedin_motorcycle!F8</f>
        <v>0</v>
      </c>
      <c r="G8" s="80">
        <f>feedin_motorcycle!G8</f>
        <v>0</v>
      </c>
      <c r="H8" s="80">
        <f>feedin_motorcycle!H8</f>
        <v>0</v>
      </c>
      <c r="I8" s="80">
        <f>feedin_motorcycle!I8</f>
        <v>9.5587060000000004E-4</v>
      </c>
      <c r="J8" s="80">
        <f>feedin_motorcycle!J8</f>
        <v>0</v>
      </c>
      <c r="K8" s="99">
        <f>feedin_motorcycle!K8</f>
        <v>0.26407271570000002</v>
      </c>
      <c r="L8" s="102">
        <f>feedin_motorcycle!L8</f>
        <v>0.73592728429999998</v>
      </c>
      <c r="M8" s="99">
        <f>feedin_motorcycle!M8</f>
        <v>0</v>
      </c>
      <c r="N8" s="102">
        <f>feedin_motorcycle!N8</f>
        <v>0</v>
      </c>
      <c r="O8" s="99">
        <f>feedin_motorcycle!O8</f>
        <v>0</v>
      </c>
      <c r="P8" s="102">
        <f>feedin_motorcycle!P8</f>
        <v>0</v>
      </c>
      <c r="Q8" s="99">
        <f>feedin_motorcycle!Q8</f>
        <v>0</v>
      </c>
      <c r="R8" s="102">
        <f>feedin_motorcycle!R8</f>
        <v>0</v>
      </c>
      <c r="S8" s="99">
        <f>feedin_motorcycle!S8</f>
        <v>0</v>
      </c>
      <c r="T8" s="102">
        <f>feedin_motorcycle!T8</f>
        <v>0</v>
      </c>
      <c r="U8" s="99">
        <f>feedin_motorcycle!U8</f>
        <v>0</v>
      </c>
      <c r="V8" s="102">
        <f>feedin_motorcycle!V8</f>
        <v>0</v>
      </c>
      <c r="W8" s="99">
        <f>feedin_motorcycle!W8</f>
        <v>0</v>
      </c>
      <c r="X8" s="102">
        <f>feedin_motorcycle!X8</f>
        <v>0</v>
      </c>
      <c r="Y8" s="99">
        <f>feedin_motorcycle!Y8</f>
        <v>1</v>
      </c>
      <c r="Z8" s="102">
        <f>feedin_motorcycle!Z8</f>
        <v>0</v>
      </c>
      <c r="AA8" s="99">
        <f>feedin_motorcycle!AA8</f>
        <v>0</v>
      </c>
      <c r="AB8" s="102">
        <f>feedin_motorcycle!AB8</f>
        <v>0</v>
      </c>
      <c r="AC8" s="36">
        <f t="shared" si="0"/>
        <v>1</v>
      </c>
      <c r="AD8" s="36">
        <f t="shared" si="1"/>
        <v>2</v>
      </c>
      <c r="AF8" s="60">
        <f t="shared" si="4"/>
        <v>0.26477616695480022</v>
      </c>
      <c r="AG8" s="60">
        <f t="shared" si="2"/>
        <v>0.73522383304519978</v>
      </c>
      <c r="AI8" s="60">
        <f t="shared" si="3"/>
        <v>1</v>
      </c>
    </row>
    <row r="9" spans="1:35" x14ac:dyDescent="0.2">
      <c r="A9" s="2">
        <v>2003</v>
      </c>
      <c r="B9" s="95">
        <f>feedin_motorcycle!B9</f>
        <v>0.99910531700000005</v>
      </c>
      <c r="C9" s="80">
        <f>feedin_motorcycle!C9</f>
        <v>0</v>
      </c>
      <c r="D9" s="80">
        <f>feedin_motorcycle!D9</f>
        <v>0</v>
      </c>
      <c r="E9" s="80">
        <f>feedin_motorcycle!E9</f>
        <v>0</v>
      </c>
      <c r="F9" s="80">
        <f>feedin_motorcycle!F9</f>
        <v>0</v>
      </c>
      <c r="G9" s="80">
        <f>feedin_motorcycle!G9</f>
        <v>0</v>
      </c>
      <c r="H9" s="80">
        <f>feedin_motorcycle!H9</f>
        <v>0</v>
      </c>
      <c r="I9" s="80">
        <f>feedin_motorcycle!I9</f>
        <v>8.9468299999999996E-4</v>
      </c>
      <c r="J9" s="80">
        <f>feedin_motorcycle!J9</f>
        <v>0</v>
      </c>
      <c r="K9" s="99">
        <f>feedin_motorcycle!K9</f>
        <v>0.2870666496</v>
      </c>
      <c r="L9" s="102">
        <f>feedin_motorcycle!L9</f>
        <v>0.71293335040000005</v>
      </c>
      <c r="M9" s="99">
        <f>feedin_motorcycle!M9</f>
        <v>0</v>
      </c>
      <c r="N9" s="102">
        <f>feedin_motorcycle!N9</f>
        <v>0</v>
      </c>
      <c r="O9" s="99">
        <f>feedin_motorcycle!O9</f>
        <v>0</v>
      </c>
      <c r="P9" s="102">
        <f>feedin_motorcycle!P9</f>
        <v>0</v>
      </c>
      <c r="Q9" s="99">
        <f>feedin_motorcycle!Q9</f>
        <v>0</v>
      </c>
      <c r="R9" s="102">
        <f>feedin_motorcycle!R9</f>
        <v>0</v>
      </c>
      <c r="S9" s="99">
        <f>feedin_motorcycle!S9</f>
        <v>0</v>
      </c>
      <c r="T9" s="102">
        <f>feedin_motorcycle!T9</f>
        <v>0</v>
      </c>
      <c r="U9" s="99">
        <f>feedin_motorcycle!U9</f>
        <v>0</v>
      </c>
      <c r="V9" s="102">
        <f>feedin_motorcycle!V9</f>
        <v>0</v>
      </c>
      <c r="W9" s="99">
        <f>feedin_motorcycle!W9</f>
        <v>0</v>
      </c>
      <c r="X9" s="102">
        <f>feedin_motorcycle!X9</f>
        <v>0</v>
      </c>
      <c r="Y9" s="99">
        <f>feedin_motorcycle!Y9</f>
        <v>1</v>
      </c>
      <c r="Z9" s="102">
        <f>feedin_motorcycle!Z9</f>
        <v>0</v>
      </c>
      <c r="AA9" s="99">
        <f>feedin_motorcycle!AA9</f>
        <v>0</v>
      </c>
      <c r="AB9" s="102">
        <f>feedin_motorcycle!AB9</f>
        <v>0</v>
      </c>
      <c r="AC9" s="36">
        <f t="shared" si="0"/>
        <v>1</v>
      </c>
      <c r="AD9" s="36">
        <f t="shared" si="1"/>
        <v>2</v>
      </c>
      <c r="AF9" s="60">
        <f t="shared" si="4"/>
        <v>0.28770449894873595</v>
      </c>
      <c r="AG9" s="60">
        <f t="shared" si="2"/>
        <v>0.71229550105126416</v>
      </c>
      <c r="AI9" s="60">
        <f t="shared" si="3"/>
        <v>1</v>
      </c>
    </row>
    <row r="10" spans="1:35" x14ac:dyDescent="0.2">
      <c r="A10" s="2">
        <v>2004</v>
      </c>
      <c r="B10" s="95">
        <f>feedin_motorcycle!B10</f>
        <v>0.9945913462</v>
      </c>
      <c r="C10" s="80">
        <f>feedin_motorcycle!C10</f>
        <v>0</v>
      </c>
      <c r="D10" s="80">
        <f>feedin_motorcycle!D10</f>
        <v>0</v>
      </c>
      <c r="E10" s="80">
        <f>feedin_motorcycle!E10</f>
        <v>0</v>
      </c>
      <c r="F10" s="80">
        <f>feedin_motorcycle!F10</f>
        <v>0</v>
      </c>
      <c r="G10" s="80">
        <f>feedin_motorcycle!G10</f>
        <v>0</v>
      </c>
      <c r="H10" s="80">
        <f>feedin_motorcycle!H10</f>
        <v>0</v>
      </c>
      <c r="I10" s="80">
        <f>feedin_motorcycle!I10</f>
        <v>5.4086537999999997E-3</v>
      </c>
      <c r="J10" s="80">
        <f>feedin_motorcycle!J10</f>
        <v>0</v>
      </c>
      <c r="K10" s="99">
        <f>feedin_motorcycle!K10</f>
        <v>0.28590130920000001</v>
      </c>
      <c r="L10" s="102">
        <f>feedin_motorcycle!L10</f>
        <v>0.71409869079999999</v>
      </c>
      <c r="M10" s="99">
        <f>feedin_motorcycle!M10</f>
        <v>0</v>
      </c>
      <c r="N10" s="102">
        <f>feedin_motorcycle!N10</f>
        <v>0</v>
      </c>
      <c r="O10" s="99">
        <f>feedin_motorcycle!O10</f>
        <v>0</v>
      </c>
      <c r="P10" s="102">
        <f>feedin_motorcycle!P10</f>
        <v>0</v>
      </c>
      <c r="Q10" s="99">
        <f>feedin_motorcycle!Q10</f>
        <v>0</v>
      </c>
      <c r="R10" s="102">
        <f>feedin_motorcycle!R10</f>
        <v>0</v>
      </c>
      <c r="S10" s="99">
        <f>feedin_motorcycle!S10</f>
        <v>0</v>
      </c>
      <c r="T10" s="102">
        <f>feedin_motorcycle!T10</f>
        <v>0</v>
      </c>
      <c r="U10" s="99">
        <f>feedin_motorcycle!U10</f>
        <v>0</v>
      </c>
      <c r="V10" s="102">
        <f>feedin_motorcycle!V10</f>
        <v>0</v>
      </c>
      <c r="W10" s="99">
        <f>feedin_motorcycle!W10</f>
        <v>0</v>
      </c>
      <c r="X10" s="102">
        <f>feedin_motorcycle!X10</f>
        <v>0</v>
      </c>
      <c r="Y10" s="99">
        <f>feedin_motorcycle!Y10</f>
        <v>0.94444444439999997</v>
      </c>
      <c r="Z10" s="102">
        <f>feedin_motorcycle!Z10</f>
        <v>5.5555555600000001E-2</v>
      </c>
      <c r="AA10" s="99">
        <f>feedin_motorcycle!AA10</f>
        <v>0</v>
      </c>
      <c r="AB10" s="102">
        <f>feedin_motorcycle!AB10</f>
        <v>0</v>
      </c>
      <c r="AC10" s="36">
        <f t="shared" si="0"/>
        <v>1</v>
      </c>
      <c r="AD10" s="36">
        <f t="shared" si="1"/>
        <v>2</v>
      </c>
      <c r="AF10" s="60">
        <f t="shared" si="4"/>
        <v>0.2894631410306634</v>
      </c>
      <c r="AG10" s="60">
        <f t="shared" si="2"/>
        <v>0.7105368589693366</v>
      </c>
      <c r="AI10" s="60">
        <f t="shared" si="3"/>
        <v>1</v>
      </c>
    </row>
    <row r="11" spans="1:35" x14ac:dyDescent="0.2">
      <c r="A11" s="2">
        <v>2005</v>
      </c>
      <c r="B11" s="95">
        <f>feedin_motorcycle!B11</f>
        <v>0.99374384930000004</v>
      </c>
      <c r="C11" s="80">
        <f>feedin_motorcycle!C11</f>
        <v>0</v>
      </c>
      <c r="D11" s="80">
        <f>feedin_motorcycle!D11</f>
        <v>0</v>
      </c>
      <c r="E11" s="80">
        <f>feedin_motorcycle!E11</f>
        <v>0</v>
      </c>
      <c r="F11" s="80">
        <f>feedin_motorcycle!F11</f>
        <v>0</v>
      </c>
      <c r="G11" s="80">
        <f>feedin_motorcycle!G11</f>
        <v>0</v>
      </c>
      <c r="H11" s="80">
        <f>feedin_motorcycle!H11</f>
        <v>0</v>
      </c>
      <c r="I11" s="80">
        <f>feedin_motorcycle!I11</f>
        <v>6.2561507000000001E-3</v>
      </c>
      <c r="J11" s="80">
        <f>feedin_motorcycle!J11</f>
        <v>0</v>
      </c>
      <c r="K11" s="99">
        <f>feedin_motorcycle!K11</f>
        <v>0.3930819834</v>
      </c>
      <c r="L11" s="102">
        <f>feedin_motorcycle!L11</f>
        <v>0.6069180166</v>
      </c>
      <c r="M11" s="99">
        <f>feedin_motorcycle!M11</f>
        <v>0</v>
      </c>
      <c r="N11" s="102">
        <f>feedin_motorcycle!N11</f>
        <v>0</v>
      </c>
      <c r="O11" s="99">
        <f>feedin_motorcycle!O11</f>
        <v>0</v>
      </c>
      <c r="P11" s="102">
        <f>feedin_motorcycle!P11</f>
        <v>0</v>
      </c>
      <c r="Q11" s="99">
        <f>feedin_motorcycle!Q11</f>
        <v>0</v>
      </c>
      <c r="R11" s="102">
        <f>feedin_motorcycle!R11</f>
        <v>0</v>
      </c>
      <c r="S11" s="99">
        <f>feedin_motorcycle!S11</f>
        <v>0</v>
      </c>
      <c r="T11" s="102">
        <f>feedin_motorcycle!T11</f>
        <v>0</v>
      </c>
      <c r="U11" s="99">
        <f>feedin_motorcycle!U11</f>
        <v>0</v>
      </c>
      <c r="V11" s="102">
        <f>feedin_motorcycle!V11</f>
        <v>0</v>
      </c>
      <c r="W11" s="99">
        <f>feedin_motorcycle!W11</f>
        <v>0</v>
      </c>
      <c r="X11" s="102">
        <f>feedin_motorcycle!X11</f>
        <v>0</v>
      </c>
      <c r="Y11" s="99">
        <f>feedin_motorcycle!Y11</f>
        <v>0.96629213479999998</v>
      </c>
      <c r="Z11" s="102">
        <f>feedin_motorcycle!Z11</f>
        <v>3.3707865199999999E-2</v>
      </c>
      <c r="AA11" s="99">
        <f>feedin_motorcycle!AA11</f>
        <v>0</v>
      </c>
      <c r="AB11" s="102">
        <f>feedin_motorcycle!AB11</f>
        <v>0</v>
      </c>
      <c r="AC11" s="36">
        <f t="shared" si="0"/>
        <v>1</v>
      </c>
      <c r="AD11" s="36">
        <f t="shared" si="1"/>
        <v>2</v>
      </c>
      <c r="AF11" s="60">
        <f t="shared" si="4"/>
        <v>0.39666807248992819</v>
      </c>
      <c r="AG11" s="60">
        <f t="shared" si="2"/>
        <v>0.60333192751007181</v>
      </c>
      <c r="AI11" s="60">
        <f t="shared" si="3"/>
        <v>1</v>
      </c>
    </row>
    <row r="12" spans="1:35" x14ac:dyDescent="0.2">
      <c r="A12" s="2">
        <v>2006</v>
      </c>
      <c r="B12" s="95">
        <f>feedin_motorcycle!B12</f>
        <v>0.99548493019999995</v>
      </c>
      <c r="C12" s="80">
        <f>feedin_motorcycle!C12</f>
        <v>0</v>
      </c>
      <c r="D12" s="80">
        <f>feedin_motorcycle!D12</f>
        <v>0</v>
      </c>
      <c r="E12" s="80">
        <f>feedin_motorcycle!E12</f>
        <v>0</v>
      </c>
      <c r="F12" s="80">
        <f>feedin_motorcycle!F12</f>
        <v>0</v>
      </c>
      <c r="G12" s="80">
        <f>feedin_motorcycle!G12</f>
        <v>0</v>
      </c>
      <c r="H12" s="80">
        <f>feedin_motorcycle!H12</f>
        <v>0</v>
      </c>
      <c r="I12" s="80">
        <f>feedin_motorcycle!I12</f>
        <v>4.5150698000000003E-3</v>
      </c>
      <c r="J12" s="80">
        <f>feedin_motorcycle!J12</f>
        <v>0</v>
      </c>
      <c r="K12" s="99">
        <f>feedin_motorcycle!K12</f>
        <v>0.35512752549999999</v>
      </c>
      <c r="L12" s="102">
        <f>feedin_motorcycle!L12</f>
        <v>0.64487247449999996</v>
      </c>
      <c r="M12" s="99">
        <f>feedin_motorcycle!M12</f>
        <v>0</v>
      </c>
      <c r="N12" s="102">
        <f>feedin_motorcycle!N12</f>
        <v>0</v>
      </c>
      <c r="O12" s="99">
        <f>feedin_motorcycle!O12</f>
        <v>0</v>
      </c>
      <c r="P12" s="102">
        <f>feedin_motorcycle!P12</f>
        <v>0</v>
      </c>
      <c r="Q12" s="99">
        <f>feedin_motorcycle!Q12</f>
        <v>0</v>
      </c>
      <c r="R12" s="102">
        <f>feedin_motorcycle!R12</f>
        <v>0</v>
      </c>
      <c r="S12" s="99">
        <f>feedin_motorcycle!S12</f>
        <v>0</v>
      </c>
      <c r="T12" s="102">
        <f>feedin_motorcycle!T12</f>
        <v>0</v>
      </c>
      <c r="U12" s="99">
        <f>feedin_motorcycle!U12</f>
        <v>0</v>
      </c>
      <c r="V12" s="102">
        <f>feedin_motorcycle!V12</f>
        <v>0</v>
      </c>
      <c r="W12" s="99">
        <f>feedin_motorcycle!W12</f>
        <v>0</v>
      </c>
      <c r="X12" s="102">
        <f>feedin_motorcycle!X12</f>
        <v>0</v>
      </c>
      <c r="Y12" s="99">
        <f>feedin_motorcycle!Y12</f>
        <v>0.97402597400000002</v>
      </c>
      <c r="Z12" s="102">
        <f>feedin_motorcycle!Z12</f>
        <v>2.5974026000000001E-2</v>
      </c>
      <c r="AA12" s="99">
        <f>feedin_motorcycle!AA12</f>
        <v>0</v>
      </c>
      <c r="AB12" s="102">
        <f>feedin_motorcycle!AB12</f>
        <v>0</v>
      </c>
      <c r="AC12" s="36">
        <f t="shared" si="0"/>
        <v>1</v>
      </c>
      <c r="AD12" s="36">
        <f t="shared" si="1"/>
        <v>2</v>
      </c>
      <c r="AF12" s="60">
        <f t="shared" si="4"/>
        <v>0.35792189519408918</v>
      </c>
      <c r="AG12" s="60">
        <f t="shared" si="2"/>
        <v>0.64207810480591077</v>
      </c>
      <c r="AI12" s="60">
        <f t="shared" si="3"/>
        <v>1</v>
      </c>
    </row>
    <row r="13" spans="1:35" x14ac:dyDescent="0.2">
      <c r="A13" s="2">
        <v>2007</v>
      </c>
      <c r="B13" s="95">
        <f>feedin_motorcycle!B13</f>
        <v>0.99436850740000005</v>
      </c>
      <c r="C13" s="80">
        <f>feedin_motorcycle!C13</f>
        <v>0</v>
      </c>
      <c r="D13" s="80">
        <f>feedin_motorcycle!D13</f>
        <v>0</v>
      </c>
      <c r="E13" s="80">
        <f>feedin_motorcycle!E13</f>
        <v>0</v>
      </c>
      <c r="F13" s="80">
        <f>feedin_motorcycle!F13</f>
        <v>0</v>
      </c>
      <c r="G13" s="80">
        <f>feedin_motorcycle!G13</f>
        <v>0</v>
      </c>
      <c r="H13" s="80">
        <f>feedin_motorcycle!H13</f>
        <v>0</v>
      </c>
      <c r="I13" s="80">
        <f>feedin_motorcycle!I13</f>
        <v>5.6314926000000003E-3</v>
      </c>
      <c r="J13" s="80">
        <f>feedin_motorcycle!J13</f>
        <v>0</v>
      </c>
      <c r="K13" s="99">
        <f>feedin_motorcycle!K13</f>
        <v>0.31473030190000001</v>
      </c>
      <c r="L13" s="102">
        <f>feedin_motorcycle!L13</f>
        <v>0.68526969810000005</v>
      </c>
      <c r="M13" s="99">
        <f>feedin_motorcycle!M13</f>
        <v>0</v>
      </c>
      <c r="N13" s="102">
        <f>feedin_motorcycle!N13</f>
        <v>0</v>
      </c>
      <c r="O13" s="99">
        <f>feedin_motorcycle!O13</f>
        <v>0</v>
      </c>
      <c r="P13" s="102">
        <f>feedin_motorcycle!P13</f>
        <v>0</v>
      </c>
      <c r="Q13" s="99">
        <f>feedin_motorcycle!Q13</f>
        <v>0</v>
      </c>
      <c r="R13" s="102">
        <f>feedin_motorcycle!R13</f>
        <v>0</v>
      </c>
      <c r="S13" s="99">
        <f>feedin_motorcycle!S13</f>
        <v>0</v>
      </c>
      <c r="T13" s="102">
        <f>feedin_motorcycle!T13</f>
        <v>0</v>
      </c>
      <c r="U13" s="99">
        <f>feedin_motorcycle!U13</f>
        <v>0</v>
      </c>
      <c r="V13" s="102">
        <f>feedin_motorcycle!V13</f>
        <v>0</v>
      </c>
      <c r="W13" s="99">
        <f>feedin_motorcycle!W13</f>
        <v>0</v>
      </c>
      <c r="X13" s="102">
        <f>feedin_motorcycle!X13</f>
        <v>0</v>
      </c>
      <c r="Y13" s="99">
        <f>feedin_motorcycle!Y13</f>
        <v>0.95145631070000003</v>
      </c>
      <c r="Z13" s="102">
        <f>feedin_motorcycle!Z13</f>
        <v>4.8543689299999998E-2</v>
      </c>
      <c r="AA13" s="99">
        <f>feedin_motorcycle!AA13</f>
        <v>0</v>
      </c>
      <c r="AB13" s="102">
        <f>feedin_motorcycle!AB13</f>
        <v>0</v>
      </c>
      <c r="AC13" s="36">
        <f t="shared" si="0"/>
        <v>1</v>
      </c>
      <c r="AD13" s="36">
        <f t="shared" si="1"/>
        <v>2</v>
      </c>
      <c r="AF13" s="60">
        <f t="shared" si="4"/>
        <v>0.31831601970678475</v>
      </c>
      <c r="AG13" s="60">
        <f t="shared" si="2"/>
        <v>0.68168398029321542</v>
      </c>
      <c r="AI13" s="60">
        <f t="shared" si="3"/>
        <v>1.0000000000000002</v>
      </c>
    </row>
    <row r="14" spans="1:35" x14ac:dyDescent="0.2">
      <c r="A14" s="2">
        <v>2008</v>
      </c>
      <c r="B14" s="95">
        <f>feedin_motorcycle!B14</f>
        <v>0.9918922832</v>
      </c>
      <c r="C14" s="80">
        <f>feedin_motorcycle!C14</f>
        <v>0</v>
      </c>
      <c r="D14" s="80">
        <f>feedin_motorcycle!D14</f>
        <v>0</v>
      </c>
      <c r="E14" s="80">
        <f>feedin_motorcycle!E14</f>
        <v>0</v>
      </c>
      <c r="F14" s="80">
        <f>feedin_motorcycle!F14</f>
        <v>0</v>
      </c>
      <c r="G14" s="80">
        <f>feedin_motorcycle!G14</f>
        <v>0</v>
      </c>
      <c r="H14" s="80">
        <f>feedin_motorcycle!H14</f>
        <v>0</v>
      </c>
      <c r="I14" s="80">
        <f>feedin_motorcycle!I14</f>
        <v>8.1077167999999995E-3</v>
      </c>
      <c r="J14" s="80">
        <f>feedin_motorcycle!J14</f>
        <v>0</v>
      </c>
      <c r="K14" s="99">
        <f>feedin_motorcycle!K14</f>
        <v>0.35371965160000002</v>
      </c>
      <c r="L14" s="102">
        <f>feedin_motorcycle!L14</f>
        <v>0.64628034840000004</v>
      </c>
      <c r="M14" s="99">
        <f>feedin_motorcycle!M14</f>
        <v>0</v>
      </c>
      <c r="N14" s="102">
        <f>feedin_motorcycle!N14</f>
        <v>0</v>
      </c>
      <c r="O14" s="99">
        <f>feedin_motorcycle!O14</f>
        <v>0</v>
      </c>
      <c r="P14" s="102">
        <f>feedin_motorcycle!P14</f>
        <v>0</v>
      </c>
      <c r="Q14" s="99">
        <f>feedin_motorcycle!Q14</f>
        <v>0</v>
      </c>
      <c r="R14" s="102">
        <f>feedin_motorcycle!R14</f>
        <v>0</v>
      </c>
      <c r="S14" s="99">
        <f>feedin_motorcycle!S14</f>
        <v>0</v>
      </c>
      <c r="T14" s="102">
        <f>feedin_motorcycle!T14</f>
        <v>0</v>
      </c>
      <c r="U14" s="99">
        <f>feedin_motorcycle!U14</f>
        <v>0</v>
      </c>
      <c r="V14" s="102">
        <f>feedin_motorcycle!V14</f>
        <v>0</v>
      </c>
      <c r="W14" s="99">
        <f>feedin_motorcycle!W14</f>
        <v>0</v>
      </c>
      <c r="X14" s="102">
        <f>feedin_motorcycle!X14</f>
        <v>0</v>
      </c>
      <c r="Y14" s="99">
        <f>feedin_motorcycle!Y14</f>
        <v>0.99404761900000005</v>
      </c>
      <c r="Z14" s="102">
        <f>feedin_motorcycle!Z14</f>
        <v>5.9523809999999996E-3</v>
      </c>
      <c r="AA14" s="99">
        <f>feedin_motorcycle!AA14</f>
        <v>0</v>
      </c>
      <c r="AB14" s="102">
        <f>feedin_motorcycle!AB14</f>
        <v>0</v>
      </c>
      <c r="AC14" s="36">
        <f t="shared" si="0"/>
        <v>1</v>
      </c>
      <c r="AD14" s="36">
        <f t="shared" si="1"/>
        <v>2</v>
      </c>
      <c r="AF14" s="60">
        <f t="shared" si="4"/>
        <v>0.35891124941879882</v>
      </c>
      <c r="AG14" s="60">
        <f t="shared" si="2"/>
        <v>0.64108875058120118</v>
      </c>
      <c r="AI14" s="60">
        <f t="shared" si="3"/>
        <v>1</v>
      </c>
    </row>
    <row r="15" spans="1:35" x14ac:dyDescent="0.2">
      <c r="A15" s="2">
        <v>2009</v>
      </c>
      <c r="B15" s="95">
        <f>feedin_motorcycle!B15</f>
        <v>0.99481487479999997</v>
      </c>
      <c r="C15" s="80">
        <f>feedin_motorcycle!C15</f>
        <v>0</v>
      </c>
      <c r="D15" s="80">
        <f>feedin_motorcycle!D15</f>
        <v>0</v>
      </c>
      <c r="E15" s="80">
        <f>feedin_motorcycle!E15</f>
        <v>0</v>
      </c>
      <c r="F15" s="80">
        <f>feedin_motorcycle!F15</f>
        <v>0</v>
      </c>
      <c r="G15" s="80">
        <f>feedin_motorcycle!G15</f>
        <v>0</v>
      </c>
      <c r="H15" s="80">
        <f>feedin_motorcycle!H15</f>
        <v>0</v>
      </c>
      <c r="I15" s="80">
        <f>feedin_motorcycle!I15</f>
        <v>5.1851251999999997E-3</v>
      </c>
      <c r="J15" s="80">
        <f>feedin_motorcycle!J15</f>
        <v>0</v>
      </c>
      <c r="K15" s="99">
        <f>feedin_motorcycle!K15</f>
        <v>0.32608518609999998</v>
      </c>
      <c r="L15" s="102">
        <f>feedin_motorcycle!L15</f>
        <v>0.67391481389999996</v>
      </c>
      <c r="M15" s="99">
        <f>feedin_motorcycle!M15</f>
        <v>0</v>
      </c>
      <c r="N15" s="102">
        <f>feedin_motorcycle!N15</f>
        <v>0</v>
      </c>
      <c r="O15" s="99">
        <f>feedin_motorcycle!O15</f>
        <v>0</v>
      </c>
      <c r="P15" s="102">
        <f>feedin_motorcycle!P15</f>
        <v>0</v>
      </c>
      <c r="Q15" s="99">
        <f>feedin_motorcycle!Q15</f>
        <v>0</v>
      </c>
      <c r="R15" s="102">
        <f>feedin_motorcycle!R15</f>
        <v>0</v>
      </c>
      <c r="S15" s="99">
        <f>feedin_motorcycle!S15</f>
        <v>0</v>
      </c>
      <c r="T15" s="102">
        <f>feedin_motorcycle!T15</f>
        <v>0</v>
      </c>
      <c r="U15" s="99">
        <f>feedin_motorcycle!U15</f>
        <v>0</v>
      </c>
      <c r="V15" s="102">
        <f>feedin_motorcycle!V15</f>
        <v>0</v>
      </c>
      <c r="W15" s="99">
        <f>feedin_motorcycle!W15</f>
        <v>0</v>
      </c>
      <c r="X15" s="102">
        <f>feedin_motorcycle!X15</f>
        <v>0</v>
      </c>
      <c r="Y15" s="99">
        <f>feedin_motorcycle!Y15</f>
        <v>0.984375</v>
      </c>
      <c r="Z15" s="102">
        <f>feedin_motorcycle!Z15</f>
        <v>1.5625E-2</v>
      </c>
      <c r="AA15" s="99">
        <f>feedin_motorcycle!AA15</f>
        <v>0</v>
      </c>
      <c r="AB15" s="102">
        <f>feedin_motorcycle!AB15</f>
        <v>0</v>
      </c>
      <c r="AC15" s="36">
        <f t="shared" si="0"/>
        <v>1</v>
      </c>
      <c r="AD15" s="36">
        <f t="shared" si="1"/>
        <v>2</v>
      </c>
      <c r="AF15" s="60">
        <f t="shared" si="4"/>
        <v>0.32949850120295621</v>
      </c>
      <c r="AG15" s="60">
        <f t="shared" si="2"/>
        <v>0.67050149879704379</v>
      </c>
      <c r="AI15" s="60">
        <f t="shared" si="3"/>
        <v>1</v>
      </c>
    </row>
    <row r="16" spans="1:35" x14ac:dyDescent="0.2">
      <c r="A16" s="2">
        <v>2010</v>
      </c>
      <c r="B16" s="95">
        <f>feedin_motorcycle!B16</f>
        <v>0.99597220819999999</v>
      </c>
      <c r="C16" s="80">
        <f>feedin_motorcycle!C16</f>
        <v>0</v>
      </c>
      <c r="D16" s="80">
        <f>feedin_motorcycle!D16</f>
        <v>0</v>
      </c>
      <c r="E16" s="80">
        <f>feedin_motorcycle!E16</f>
        <v>0</v>
      </c>
      <c r="F16" s="80">
        <f>feedin_motorcycle!F16</f>
        <v>0</v>
      </c>
      <c r="G16" s="80">
        <f>feedin_motorcycle!G16</f>
        <v>0</v>
      </c>
      <c r="H16" s="80">
        <f>feedin_motorcycle!H16</f>
        <v>0</v>
      </c>
      <c r="I16" s="80">
        <f>feedin_motorcycle!I16</f>
        <v>4.0277917999999996E-3</v>
      </c>
      <c r="J16" s="80">
        <f>feedin_motorcycle!J16</f>
        <v>0</v>
      </c>
      <c r="K16" s="99">
        <f>feedin_motorcycle!K16</f>
        <v>0.33757961780000001</v>
      </c>
      <c r="L16" s="102">
        <f>feedin_motorcycle!L16</f>
        <v>0.66242038219999999</v>
      </c>
      <c r="M16" s="99">
        <f>feedin_motorcycle!M16</f>
        <v>0</v>
      </c>
      <c r="N16" s="102">
        <f>feedin_motorcycle!N16</f>
        <v>0</v>
      </c>
      <c r="O16" s="99">
        <f>feedin_motorcycle!O16</f>
        <v>0</v>
      </c>
      <c r="P16" s="102">
        <f>feedin_motorcycle!P16</f>
        <v>0</v>
      </c>
      <c r="Q16" s="99">
        <f>feedin_motorcycle!Q16</f>
        <v>0</v>
      </c>
      <c r="R16" s="102">
        <f>feedin_motorcycle!R16</f>
        <v>0</v>
      </c>
      <c r="S16" s="99">
        <f>feedin_motorcycle!S16</f>
        <v>0</v>
      </c>
      <c r="T16" s="102">
        <f>feedin_motorcycle!T16</f>
        <v>0</v>
      </c>
      <c r="U16" s="99">
        <f>feedin_motorcycle!U16</f>
        <v>0</v>
      </c>
      <c r="V16" s="102">
        <f>feedin_motorcycle!V16</f>
        <v>0</v>
      </c>
      <c r="W16" s="99">
        <f>feedin_motorcycle!W16</f>
        <v>0</v>
      </c>
      <c r="X16" s="102">
        <f>feedin_motorcycle!X16</f>
        <v>0</v>
      </c>
      <c r="Y16" s="99">
        <f>feedin_motorcycle!Y16</f>
        <v>1</v>
      </c>
      <c r="Z16" s="102">
        <f>feedin_motorcycle!Z16</f>
        <v>0</v>
      </c>
      <c r="AA16" s="99">
        <f>feedin_motorcycle!AA16</f>
        <v>0</v>
      </c>
      <c r="AB16" s="102">
        <f>feedin_motorcycle!AB16</f>
        <v>0</v>
      </c>
      <c r="AC16" s="36">
        <f t="shared" si="0"/>
        <v>1</v>
      </c>
      <c r="AD16" s="36">
        <f t="shared" si="1"/>
        <v>2</v>
      </c>
      <c r="AF16" s="60">
        <f t="shared" si="4"/>
        <v>0.34024770918357805</v>
      </c>
      <c r="AG16" s="60">
        <f t="shared" si="2"/>
        <v>0.65975229081642195</v>
      </c>
      <c r="AI16" s="60">
        <f t="shared" si="3"/>
        <v>1</v>
      </c>
    </row>
    <row r="17" spans="1:35" x14ac:dyDescent="0.2">
      <c r="A17" s="2">
        <v>2011</v>
      </c>
      <c r="B17" s="95">
        <f>feedin_motorcycle!B17</f>
        <v>0.99674403950000001</v>
      </c>
      <c r="C17" s="80">
        <f>feedin_motorcycle!C17</f>
        <v>0</v>
      </c>
      <c r="D17" s="80">
        <f>feedin_motorcycle!D17</f>
        <v>0</v>
      </c>
      <c r="E17" s="80">
        <f>feedin_motorcycle!E17</f>
        <v>0</v>
      </c>
      <c r="F17" s="80">
        <f>feedin_motorcycle!F17</f>
        <v>0</v>
      </c>
      <c r="G17" s="80">
        <f>feedin_motorcycle!G17</f>
        <v>0</v>
      </c>
      <c r="H17" s="80">
        <f>feedin_motorcycle!H17</f>
        <v>0</v>
      </c>
      <c r="I17" s="80">
        <f>feedin_motorcycle!I17</f>
        <v>3.2559605000000002E-3</v>
      </c>
      <c r="J17" s="80">
        <f>feedin_motorcycle!J17</f>
        <v>0</v>
      </c>
      <c r="K17" s="99">
        <f>feedin_motorcycle!K17</f>
        <v>0.36048472079999999</v>
      </c>
      <c r="L17" s="102">
        <f>feedin_motorcycle!L17</f>
        <v>0.63951527919999995</v>
      </c>
      <c r="M17" s="99">
        <f>feedin_motorcycle!M17</f>
        <v>0</v>
      </c>
      <c r="N17" s="102">
        <f>feedin_motorcycle!N17</f>
        <v>0</v>
      </c>
      <c r="O17" s="99">
        <f>feedin_motorcycle!O17</f>
        <v>0</v>
      </c>
      <c r="P17" s="102">
        <f>feedin_motorcycle!P17</f>
        <v>0</v>
      </c>
      <c r="Q17" s="99">
        <f>feedin_motorcycle!Q17</f>
        <v>0</v>
      </c>
      <c r="R17" s="102">
        <f>feedin_motorcycle!R17</f>
        <v>0</v>
      </c>
      <c r="S17" s="99">
        <f>feedin_motorcycle!S17</f>
        <v>0</v>
      </c>
      <c r="T17" s="102">
        <f>feedin_motorcycle!T17</f>
        <v>0</v>
      </c>
      <c r="U17" s="99">
        <f>feedin_motorcycle!U17</f>
        <v>0</v>
      </c>
      <c r="V17" s="102">
        <f>feedin_motorcycle!V17</f>
        <v>0</v>
      </c>
      <c r="W17" s="99">
        <f>feedin_motorcycle!W17</f>
        <v>0</v>
      </c>
      <c r="X17" s="102">
        <f>feedin_motorcycle!X17</f>
        <v>0</v>
      </c>
      <c r="Y17" s="99">
        <f>feedin_motorcycle!Y17</f>
        <v>0.96774193549999998</v>
      </c>
      <c r="Z17" s="102">
        <f>feedin_motorcycle!Z17</f>
        <v>3.2258064500000003E-2</v>
      </c>
      <c r="AA17" s="99">
        <f>feedin_motorcycle!AA17</f>
        <v>0</v>
      </c>
      <c r="AB17" s="102">
        <f>feedin_motorcycle!AB17</f>
        <v>0</v>
      </c>
      <c r="AC17" s="36">
        <f t="shared" si="0"/>
        <v>1</v>
      </c>
      <c r="AD17" s="36">
        <f t="shared" si="1"/>
        <v>1.9999999999999998</v>
      </c>
      <c r="AF17" s="60">
        <f t="shared" si="4"/>
        <v>0.36246192630440321</v>
      </c>
      <c r="AG17" s="60">
        <f t="shared" si="2"/>
        <v>0.63753807369559667</v>
      </c>
      <c r="AI17" s="60">
        <f t="shared" si="3"/>
        <v>0.99999999999999989</v>
      </c>
    </row>
    <row r="18" spans="1:35" x14ac:dyDescent="0.2">
      <c r="A18" s="2">
        <v>2012</v>
      </c>
      <c r="B18" s="95">
        <f>feedin_motorcycle!B18</f>
        <v>0.9982352941</v>
      </c>
      <c r="C18" s="80">
        <f>feedin_motorcycle!C18</f>
        <v>0</v>
      </c>
      <c r="D18" s="80">
        <f>feedin_motorcycle!D18</f>
        <v>0</v>
      </c>
      <c r="E18" s="80">
        <f>feedin_motorcycle!E18</f>
        <v>0</v>
      </c>
      <c r="F18" s="80">
        <f>feedin_motorcycle!F18</f>
        <v>0</v>
      </c>
      <c r="G18" s="80">
        <f>feedin_motorcycle!G18</f>
        <v>0</v>
      </c>
      <c r="H18" s="80">
        <f>feedin_motorcycle!H18</f>
        <v>0</v>
      </c>
      <c r="I18" s="80">
        <f>feedin_motorcycle!I18</f>
        <v>1.7647059E-3</v>
      </c>
      <c r="J18" s="80">
        <f>feedin_motorcycle!J18</f>
        <v>0</v>
      </c>
      <c r="K18" s="99">
        <f>feedin_motorcycle!K18</f>
        <v>0.270830878</v>
      </c>
      <c r="L18" s="102">
        <f>feedin_motorcycle!L18</f>
        <v>0.72916912199999995</v>
      </c>
      <c r="M18" s="99">
        <f>feedin_motorcycle!M18</f>
        <v>0</v>
      </c>
      <c r="N18" s="102">
        <f>feedin_motorcycle!N18</f>
        <v>0</v>
      </c>
      <c r="O18" s="99">
        <f>feedin_motorcycle!O18</f>
        <v>0</v>
      </c>
      <c r="P18" s="102">
        <f>feedin_motorcycle!P18</f>
        <v>0</v>
      </c>
      <c r="Q18" s="99">
        <f>feedin_motorcycle!Q18</f>
        <v>0</v>
      </c>
      <c r="R18" s="102">
        <f>feedin_motorcycle!R18</f>
        <v>0</v>
      </c>
      <c r="S18" s="99">
        <f>feedin_motorcycle!S18</f>
        <v>0</v>
      </c>
      <c r="T18" s="102">
        <f>feedin_motorcycle!T18</f>
        <v>0</v>
      </c>
      <c r="U18" s="99">
        <f>feedin_motorcycle!U18</f>
        <v>0</v>
      </c>
      <c r="V18" s="102">
        <f>feedin_motorcycle!V18</f>
        <v>0</v>
      </c>
      <c r="W18" s="99">
        <f>feedin_motorcycle!W18</f>
        <v>0</v>
      </c>
      <c r="X18" s="102">
        <f>feedin_motorcycle!X18</f>
        <v>0</v>
      </c>
      <c r="Y18" s="99">
        <f>feedin_motorcycle!Y18</f>
        <v>1</v>
      </c>
      <c r="Z18" s="102">
        <f>feedin_motorcycle!Z18</f>
        <v>0</v>
      </c>
      <c r="AA18" s="99">
        <f>feedin_motorcycle!AA18</f>
        <v>0</v>
      </c>
      <c r="AB18" s="102">
        <f>feedin_motorcycle!AB18</f>
        <v>0</v>
      </c>
      <c r="AC18" s="36">
        <f t="shared" si="0"/>
        <v>1</v>
      </c>
      <c r="AD18" s="36">
        <f t="shared" si="1"/>
        <v>2</v>
      </c>
      <c r="AF18" s="60">
        <f t="shared" si="4"/>
        <v>0.27211764705169122</v>
      </c>
      <c r="AG18" s="60">
        <f t="shared" si="2"/>
        <v>0.72788235294830872</v>
      </c>
      <c r="AI18" s="60">
        <f t="shared" si="3"/>
        <v>1</v>
      </c>
    </row>
    <row r="19" spans="1:35" x14ac:dyDescent="0.2">
      <c r="A19" s="2">
        <v>2013</v>
      </c>
      <c r="B19" s="95">
        <f>feedin_motorcycle!B19</f>
        <v>0.99792367019999995</v>
      </c>
      <c r="C19" s="80">
        <f>feedin_motorcycle!C19</f>
        <v>0</v>
      </c>
      <c r="D19" s="80">
        <f>feedin_motorcycle!D19</f>
        <v>0</v>
      </c>
      <c r="E19" s="80">
        <f>feedin_motorcycle!E19</f>
        <v>0</v>
      </c>
      <c r="F19" s="80">
        <f>feedin_motorcycle!F19</f>
        <v>0</v>
      </c>
      <c r="G19" s="80">
        <f>feedin_motorcycle!G19</f>
        <v>0</v>
      </c>
      <c r="H19" s="80">
        <f>feedin_motorcycle!H19</f>
        <v>0</v>
      </c>
      <c r="I19" s="80">
        <f>feedin_motorcycle!I19</f>
        <v>2.0763297999999999E-3</v>
      </c>
      <c r="J19" s="80">
        <f>feedin_motorcycle!J19</f>
        <v>0</v>
      </c>
      <c r="K19" s="99">
        <f>feedin_motorcycle!K19</f>
        <v>0.29465966510000002</v>
      </c>
      <c r="L19" s="102">
        <f>feedin_motorcycle!L19</f>
        <v>0.70534033490000003</v>
      </c>
      <c r="M19" s="99">
        <f>feedin_motorcycle!M19</f>
        <v>0</v>
      </c>
      <c r="N19" s="102">
        <f>feedin_motorcycle!N19</f>
        <v>0</v>
      </c>
      <c r="O19" s="99">
        <f>feedin_motorcycle!O19</f>
        <v>0</v>
      </c>
      <c r="P19" s="102">
        <f>feedin_motorcycle!P19</f>
        <v>0</v>
      </c>
      <c r="Q19" s="99">
        <f>feedin_motorcycle!Q19</f>
        <v>0</v>
      </c>
      <c r="R19" s="102">
        <f>feedin_motorcycle!R19</f>
        <v>0</v>
      </c>
      <c r="S19" s="99">
        <f>feedin_motorcycle!S19</f>
        <v>0</v>
      </c>
      <c r="T19" s="102">
        <f>feedin_motorcycle!T19</f>
        <v>0</v>
      </c>
      <c r="U19" s="99">
        <f>feedin_motorcycle!U19</f>
        <v>0</v>
      </c>
      <c r="V19" s="102">
        <f>feedin_motorcycle!V19</f>
        <v>0</v>
      </c>
      <c r="W19" s="99">
        <f>feedin_motorcycle!W19</f>
        <v>0</v>
      </c>
      <c r="X19" s="102">
        <f>feedin_motorcycle!X19</f>
        <v>0</v>
      </c>
      <c r="Y19" s="99">
        <f>feedin_motorcycle!Y19</f>
        <v>0.95238095239999998</v>
      </c>
      <c r="Z19" s="102">
        <f>feedin_motorcycle!Z19</f>
        <v>4.7619047599999999E-2</v>
      </c>
      <c r="AA19" s="99">
        <f>feedin_motorcycle!AA19</f>
        <v>0</v>
      </c>
      <c r="AB19" s="102">
        <f>feedin_motorcycle!AB19</f>
        <v>0</v>
      </c>
      <c r="AC19" s="36">
        <f t="shared" si="0"/>
        <v>1</v>
      </c>
      <c r="AD19" s="36">
        <f t="shared" si="1"/>
        <v>2</v>
      </c>
      <c r="AF19" s="60">
        <f t="shared" si="4"/>
        <v>0.29602531140891536</v>
      </c>
      <c r="AG19" s="60">
        <f t="shared" si="2"/>
        <v>0.70397468859108459</v>
      </c>
      <c r="AI19" s="60">
        <f t="shared" si="3"/>
        <v>1</v>
      </c>
    </row>
    <row r="20" spans="1:35" x14ac:dyDescent="0.2">
      <c r="A20" s="2">
        <v>2014</v>
      </c>
      <c r="B20" s="95">
        <f>feedin_motorcycle!B20</f>
        <v>0.99867256640000002</v>
      </c>
      <c r="C20" s="80">
        <f>feedin_motorcycle!C20</f>
        <v>0</v>
      </c>
      <c r="D20" s="80">
        <f>feedin_motorcycle!D20</f>
        <v>0</v>
      </c>
      <c r="E20" s="80">
        <f>feedin_motorcycle!E20</f>
        <v>0</v>
      </c>
      <c r="F20" s="80">
        <f>feedin_motorcycle!F20</f>
        <v>0</v>
      </c>
      <c r="G20" s="80">
        <f>feedin_motorcycle!G20</f>
        <v>0</v>
      </c>
      <c r="H20" s="80">
        <f>feedin_motorcycle!H20</f>
        <v>0</v>
      </c>
      <c r="I20" s="80">
        <f>feedin_motorcycle!I20</f>
        <v>1.3274336E-3</v>
      </c>
      <c r="J20" s="80">
        <f>feedin_motorcycle!J20</f>
        <v>0</v>
      </c>
      <c r="K20" s="99">
        <f>feedin_motorcycle!K20</f>
        <v>0.28214443950000001</v>
      </c>
      <c r="L20" s="102">
        <f>feedin_motorcycle!L20</f>
        <v>0.71785556049999999</v>
      </c>
      <c r="M20" s="99">
        <f>feedin_motorcycle!M20</f>
        <v>0</v>
      </c>
      <c r="N20" s="102">
        <f>feedin_motorcycle!N20</f>
        <v>0</v>
      </c>
      <c r="O20" s="99">
        <f>feedin_motorcycle!O20</f>
        <v>0</v>
      </c>
      <c r="P20" s="102">
        <f>feedin_motorcycle!P20</f>
        <v>0</v>
      </c>
      <c r="Q20" s="99">
        <f>feedin_motorcycle!Q20</f>
        <v>0</v>
      </c>
      <c r="R20" s="102">
        <f>feedin_motorcycle!R20</f>
        <v>0</v>
      </c>
      <c r="S20" s="99">
        <f>feedin_motorcycle!S20</f>
        <v>0</v>
      </c>
      <c r="T20" s="102">
        <f>feedin_motorcycle!T20</f>
        <v>0</v>
      </c>
      <c r="U20" s="99">
        <f>feedin_motorcycle!U20</f>
        <v>0</v>
      </c>
      <c r="V20" s="102">
        <f>feedin_motorcycle!V20</f>
        <v>0</v>
      </c>
      <c r="W20" s="99">
        <f>feedin_motorcycle!W20</f>
        <v>0</v>
      </c>
      <c r="X20" s="102">
        <f>feedin_motorcycle!X20</f>
        <v>0</v>
      </c>
      <c r="Y20" s="99">
        <f>feedin_motorcycle!Y20</f>
        <v>0.86666666670000003</v>
      </c>
      <c r="Z20" s="102">
        <f>feedin_motorcycle!Z20</f>
        <v>0.1333333333</v>
      </c>
      <c r="AA20" s="99">
        <f>feedin_motorcycle!AA20</f>
        <v>0</v>
      </c>
      <c r="AB20" s="102">
        <f>feedin_motorcycle!AB20</f>
        <v>0</v>
      </c>
      <c r="AC20" s="36">
        <f t="shared" si="0"/>
        <v>1</v>
      </c>
      <c r="AD20" s="36">
        <f t="shared" si="1"/>
        <v>2</v>
      </c>
      <c r="AF20" s="60">
        <f t="shared" si="4"/>
        <v>0.28292035394433213</v>
      </c>
      <c r="AG20" s="60">
        <f t="shared" si="2"/>
        <v>0.71707964605566787</v>
      </c>
      <c r="AI20" s="60">
        <f t="shared" si="3"/>
        <v>1</v>
      </c>
    </row>
    <row r="21" spans="1:35" x14ac:dyDescent="0.2">
      <c r="A21" s="2">
        <v>2015</v>
      </c>
      <c r="B21" s="95">
        <f>feedin_motorcycle!B21</f>
        <v>0.99597633139999997</v>
      </c>
      <c r="C21" s="80">
        <f>feedin_motorcycle!C21</f>
        <v>0</v>
      </c>
      <c r="D21" s="80">
        <f>feedin_motorcycle!D21</f>
        <v>0</v>
      </c>
      <c r="E21" s="80">
        <f>feedin_motorcycle!E21</f>
        <v>0</v>
      </c>
      <c r="F21" s="80">
        <f>feedin_motorcycle!F21</f>
        <v>0</v>
      </c>
      <c r="G21" s="80">
        <f>feedin_motorcycle!G21</f>
        <v>0</v>
      </c>
      <c r="H21" s="80">
        <f>feedin_motorcycle!H21</f>
        <v>0</v>
      </c>
      <c r="I21" s="80">
        <f>feedin_motorcycle!I21</f>
        <v>4.0236686000000004E-3</v>
      </c>
      <c r="J21" s="80">
        <f>feedin_motorcycle!J21</f>
        <v>0</v>
      </c>
      <c r="K21" s="99">
        <f>feedin_motorcycle!K21</f>
        <v>0.2388307985</v>
      </c>
      <c r="L21" s="102">
        <f>feedin_motorcycle!L21</f>
        <v>0.7611692015</v>
      </c>
      <c r="M21" s="99">
        <f>feedin_motorcycle!M21</f>
        <v>0</v>
      </c>
      <c r="N21" s="102">
        <f>feedin_motorcycle!N21</f>
        <v>0</v>
      </c>
      <c r="O21" s="99">
        <f>feedin_motorcycle!O21</f>
        <v>0</v>
      </c>
      <c r="P21" s="102">
        <f>feedin_motorcycle!P21</f>
        <v>0</v>
      </c>
      <c r="Q21" s="99">
        <f>feedin_motorcycle!Q21</f>
        <v>0</v>
      </c>
      <c r="R21" s="102">
        <f>feedin_motorcycle!R21</f>
        <v>0</v>
      </c>
      <c r="S21" s="99">
        <f>feedin_motorcycle!S21</f>
        <v>0</v>
      </c>
      <c r="T21" s="102">
        <f>feedin_motorcycle!T21</f>
        <v>0</v>
      </c>
      <c r="U21" s="99">
        <f>feedin_motorcycle!U21</f>
        <v>0</v>
      </c>
      <c r="V21" s="102">
        <f>feedin_motorcycle!V21</f>
        <v>0</v>
      </c>
      <c r="W21" s="99">
        <f>feedin_motorcycle!W21</f>
        <v>0</v>
      </c>
      <c r="X21" s="102">
        <f>feedin_motorcycle!X21</f>
        <v>0</v>
      </c>
      <c r="Y21" s="99">
        <f>feedin_motorcycle!Y21</f>
        <v>0.96078431369999995</v>
      </c>
      <c r="Z21" s="102">
        <f>feedin_motorcycle!Z21</f>
        <v>3.9215686299999997E-2</v>
      </c>
      <c r="AA21" s="99">
        <f>feedin_motorcycle!AA21</f>
        <v>0</v>
      </c>
      <c r="AB21" s="102">
        <f>feedin_motorcycle!AB21</f>
        <v>0</v>
      </c>
      <c r="AC21" s="36">
        <f t="shared" si="0"/>
        <v>1</v>
      </c>
      <c r="AD21" s="36">
        <f t="shared" si="1"/>
        <v>2</v>
      </c>
      <c r="AF21" s="60">
        <f t="shared" si="4"/>
        <v>0.24173570018976986</v>
      </c>
      <c r="AG21" s="60">
        <f t="shared" si="2"/>
        <v>0.75826429981023014</v>
      </c>
      <c r="AI21" s="60">
        <f t="shared" si="3"/>
        <v>1</v>
      </c>
    </row>
    <row r="22" spans="1:35" x14ac:dyDescent="0.2">
      <c r="A22" s="79">
        <v>2016</v>
      </c>
      <c r="B22" s="95">
        <f>feedin_motorcycle!B22</f>
        <v>0.99861867230000001</v>
      </c>
      <c r="C22" s="80">
        <f>feedin_motorcycle!C22</f>
        <v>0</v>
      </c>
      <c r="D22" s="80">
        <f>feedin_motorcycle!D22</f>
        <v>0</v>
      </c>
      <c r="E22" s="80">
        <f>feedin_motorcycle!E22</f>
        <v>0</v>
      </c>
      <c r="F22" s="80">
        <f>feedin_motorcycle!F22</f>
        <v>0</v>
      </c>
      <c r="G22" s="80">
        <f>feedin_motorcycle!G22</f>
        <v>0</v>
      </c>
      <c r="H22" s="80">
        <f>feedin_motorcycle!H22</f>
        <v>0</v>
      </c>
      <c r="I22" s="80">
        <f>feedin_motorcycle!I22</f>
        <v>1.3813276999999999E-3</v>
      </c>
      <c r="J22" s="80">
        <f>feedin_motorcycle!J22</f>
        <v>0</v>
      </c>
      <c r="K22" s="99">
        <f>feedin_motorcycle!K22</f>
        <v>0.2287225386</v>
      </c>
      <c r="L22" s="102">
        <f>feedin_motorcycle!L22</f>
        <v>0.77127746139999998</v>
      </c>
      <c r="M22" s="99">
        <f>feedin_motorcycle!M22</f>
        <v>0</v>
      </c>
      <c r="N22" s="102">
        <f>feedin_motorcycle!N22</f>
        <v>0</v>
      </c>
      <c r="O22" s="99">
        <f>feedin_motorcycle!O22</f>
        <v>0</v>
      </c>
      <c r="P22" s="102">
        <f>feedin_motorcycle!P22</f>
        <v>0</v>
      </c>
      <c r="Q22" s="99">
        <f>feedin_motorcycle!Q22</f>
        <v>0</v>
      </c>
      <c r="R22" s="102">
        <f>feedin_motorcycle!R22</f>
        <v>0</v>
      </c>
      <c r="S22" s="99">
        <f>feedin_motorcycle!S22</f>
        <v>0</v>
      </c>
      <c r="T22" s="102">
        <f>feedin_motorcycle!T22</f>
        <v>0</v>
      </c>
      <c r="U22" s="99">
        <f>feedin_motorcycle!U22</f>
        <v>0</v>
      </c>
      <c r="V22" s="102">
        <f>feedin_motorcycle!V22</f>
        <v>0</v>
      </c>
      <c r="W22" s="99">
        <f>feedin_motorcycle!W22</f>
        <v>0</v>
      </c>
      <c r="X22" s="102">
        <f>feedin_motorcycle!X22</f>
        <v>0</v>
      </c>
      <c r="Y22" s="99">
        <f>feedin_motorcycle!Y22</f>
        <v>1</v>
      </c>
      <c r="Z22" s="102">
        <f>feedin_motorcycle!Z22</f>
        <v>0</v>
      </c>
      <c r="AA22" s="99">
        <f>feedin_motorcycle!AA22</f>
        <v>0</v>
      </c>
      <c r="AB22" s="102">
        <f>feedin_motorcycle!AB22</f>
        <v>0</v>
      </c>
      <c r="AC22" s="36">
        <f t="shared" ref="AC22:AC46" si="5">SUM(B22:J22)</f>
        <v>1</v>
      </c>
      <c r="AD22" s="36">
        <f t="shared" ref="AD22:AD46" si="6">SUM(K22:AB22)</f>
        <v>2</v>
      </c>
      <c r="AF22" s="60">
        <f t="shared" si="4"/>
        <v>0.22978792552181748</v>
      </c>
      <c r="AG22" s="60">
        <f t="shared" si="2"/>
        <v>0.77021207447818252</v>
      </c>
      <c r="AI22" s="60">
        <f t="shared" si="3"/>
        <v>1</v>
      </c>
    </row>
    <row r="23" spans="1:35" x14ac:dyDescent="0.2">
      <c r="A23" s="2">
        <v>2017</v>
      </c>
      <c r="B23" s="95">
        <f>feedin_motorcycle!B23</f>
        <v>0.99526544549999996</v>
      </c>
      <c r="C23" s="80">
        <f>feedin_motorcycle!C23</f>
        <v>0</v>
      </c>
      <c r="D23" s="80">
        <f>feedin_motorcycle!D23</f>
        <v>0</v>
      </c>
      <c r="E23" s="80">
        <f>feedin_motorcycle!E23</f>
        <v>0</v>
      </c>
      <c r="F23" s="80">
        <f>feedin_motorcycle!F23</f>
        <v>0</v>
      </c>
      <c r="G23" s="80">
        <f>feedin_motorcycle!G23</f>
        <v>0</v>
      </c>
      <c r="H23" s="80">
        <f>feedin_motorcycle!H23</f>
        <v>0</v>
      </c>
      <c r="I23" s="80">
        <f>feedin_motorcycle!I23</f>
        <v>4.7345544999999999E-3</v>
      </c>
      <c r="J23" s="80">
        <f>feedin_motorcycle!J23</f>
        <v>0</v>
      </c>
      <c r="K23" s="99">
        <f>feedin_motorcycle!K23</f>
        <v>0.2045543165</v>
      </c>
      <c r="L23" s="102">
        <f>feedin_motorcycle!L23</f>
        <v>0.7954456835</v>
      </c>
      <c r="M23" s="99">
        <f>feedin_motorcycle!M23</f>
        <v>0</v>
      </c>
      <c r="N23" s="102">
        <f>feedin_motorcycle!N23</f>
        <v>0</v>
      </c>
      <c r="O23" s="99">
        <f>feedin_motorcycle!O23</f>
        <v>0</v>
      </c>
      <c r="P23" s="102">
        <f>feedin_motorcycle!P23</f>
        <v>0</v>
      </c>
      <c r="Q23" s="99">
        <f>feedin_motorcycle!Q23</f>
        <v>0</v>
      </c>
      <c r="R23" s="102">
        <f>feedin_motorcycle!R23</f>
        <v>0</v>
      </c>
      <c r="S23" s="99">
        <f>feedin_motorcycle!S23</f>
        <v>0</v>
      </c>
      <c r="T23" s="102">
        <f>feedin_motorcycle!T23</f>
        <v>0</v>
      </c>
      <c r="U23" s="99">
        <f>feedin_motorcycle!U23</f>
        <v>0</v>
      </c>
      <c r="V23" s="102">
        <f>feedin_motorcycle!V23</f>
        <v>0</v>
      </c>
      <c r="W23" s="99">
        <f>feedin_motorcycle!W23</f>
        <v>0</v>
      </c>
      <c r="X23" s="102">
        <f>feedin_motorcycle!X23</f>
        <v>0</v>
      </c>
      <c r="Y23" s="99">
        <f>feedin_motorcycle!Y23</f>
        <v>0.96721311480000005</v>
      </c>
      <c r="Z23" s="102">
        <f>feedin_motorcycle!Z23</f>
        <v>3.2786885199999997E-2</v>
      </c>
      <c r="AA23" s="99">
        <f>feedin_motorcycle!AA23</f>
        <v>0</v>
      </c>
      <c r="AB23" s="102">
        <f>feedin_motorcycle!AB23</f>
        <v>0</v>
      </c>
      <c r="AC23" s="36">
        <f t="shared" si="5"/>
        <v>1</v>
      </c>
      <c r="AD23" s="36">
        <f t="shared" si="6"/>
        <v>2</v>
      </c>
      <c r="AF23" s="60">
        <f t="shared" si="4"/>
        <v>0.20816516614545585</v>
      </c>
      <c r="AG23" s="60">
        <f t="shared" si="2"/>
        <v>0.79183483385454412</v>
      </c>
      <c r="AI23" s="60">
        <f t="shared" si="3"/>
        <v>1</v>
      </c>
    </row>
    <row r="24" spans="1:35" x14ac:dyDescent="0.2">
      <c r="A24" s="12">
        <v>2018</v>
      </c>
      <c r="B24" s="100">
        <f>B23+(B$26-B$23)/3</f>
        <v>0.99017696366666663</v>
      </c>
      <c r="C24" s="66">
        <f t="shared" ref="C24:H25" si="7">C23+(C$26-C$23)/3</f>
        <v>0</v>
      </c>
      <c r="D24" s="66">
        <f t="shared" si="7"/>
        <v>0</v>
      </c>
      <c r="E24" s="66">
        <f t="shared" si="7"/>
        <v>0</v>
      </c>
      <c r="F24" s="66">
        <f t="shared" si="7"/>
        <v>0</v>
      </c>
      <c r="G24" s="66">
        <f t="shared" si="7"/>
        <v>0</v>
      </c>
      <c r="H24" s="66">
        <f t="shared" si="7"/>
        <v>0</v>
      </c>
      <c r="I24" s="66">
        <f t="shared" ref="I24:I46" si="8">1-SUM(B24:H24,J24)</f>
        <v>9.8230363333333681E-3</v>
      </c>
      <c r="J24" s="66">
        <f t="shared" ref="J24:J25" si="9">J23+(J$26-J$22)/4</f>
        <v>0</v>
      </c>
      <c r="K24" s="141">
        <f>feedin_motorcycle!K24</f>
        <v>0.2</v>
      </c>
      <c r="L24" s="142">
        <f>feedin_motorcycle!L24</f>
        <v>0.8</v>
      </c>
      <c r="M24" s="141">
        <f>feedin_motorcycle!M24</f>
        <v>0</v>
      </c>
      <c r="N24" s="142">
        <f>feedin_motorcycle!N24</f>
        <v>0</v>
      </c>
      <c r="O24" s="141">
        <f>feedin_motorcycle!O24</f>
        <v>0</v>
      </c>
      <c r="P24" s="142">
        <f>feedin_motorcycle!P24</f>
        <v>0</v>
      </c>
      <c r="Q24" s="141">
        <f>feedin_motorcycle!Q24</f>
        <v>0</v>
      </c>
      <c r="R24" s="142">
        <f>feedin_motorcycle!R24</f>
        <v>0</v>
      </c>
      <c r="S24" s="141">
        <f>feedin_motorcycle!S24</f>
        <v>0</v>
      </c>
      <c r="T24" s="142">
        <f>feedin_motorcycle!T24</f>
        <v>0</v>
      </c>
      <c r="U24" s="141">
        <f>feedin_motorcycle!U24</f>
        <v>0</v>
      </c>
      <c r="V24" s="142">
        <f>feedin_motorcycle!V24</f>
        <v>0</v>
      </c>
      <c r="W24" s="141">
        <f>feedin_motorcycle!W24</f>
        <v>0</v>
      </c>
      <c r="X24" s="142">
        <f>feedin_motorcycle!X24</f>
        <v>0</v>
      </c>
      <c r="Y24" s="141">
        <f>feedin_motorcycle!Y24</f>
        <v>0.95</v>
      </c>
      <c r="Z24" s="142">
        <f>feedin_motorcycle!Z24</f>
        <v>0.05</v>
      </c>
      <c r="AA24" s="141">
        <f>feedin_motorcycle!AA24</f>
        <v>0</v>
      </c>
      <c r="AB24" s="142">
        <f>feedin_motorcycle!AB24</f>
        <v>0</v>
      </c>
      <c r="AC24" s="36">
        <f t="shared" si="5"/>
        <v>1</v>
      </c>
      <c r="AD24" s="36">
        <f t="shared" si="6"/>
        <v>2</v>
      </c>
      <c r="AF24" s="60">
        <f t="shared" si="4"/>
        <v>0.20736727725000004</v>
      </c>
      <c r="AG24" s="60">
        <f t="shared" si="2"/>
        <v>0.79263272275000007</v>
      </c>
      <c r="AI24" s="60">
        <f t="shared" si="3"/>
        <v>1</v>
      </c>
    </row>
    <row r="25" spans="1:35" x14ac:dyDescent="0.2">
      <c r="A25" s="12">
        <v>2019</v>
      </c>
      <c r="B25" s="100">
        <f>B24+(B$26-B$23)/3</f>
        <v>0.98508848183333331</v>
      </c>
      <c r="C25" s="66">
        <f t="shared" si="7"/>
        <v>0</v>
      </c>
      <c r="D25" s="66">
        <f t="shared" si="7"/>
        <v>0</v>
      </c>
      <c r="E25" s="66">
        <f t="shared" si="7"/>
        <v>0</v>
      </c>
      <c r="F25" s="66">
        <f t="shared" si="7"/>
        <v>0</v>
      </c>
      <c r="G25" s="66">
        <f t="shared" si="7"/>
        <v>0</v>
      </c>
      <c r="H25" s="66">
        <f t="shared" si="7"/>
        <v>0</v>
      </c>
      <c r="I25" s="66">
        <f t="shared" si="8"/>
        <v>1.4911518166666693E-2</v>
      </c>
      <c r="J25" s="66">
        <f t="shared" si="9"/>
        <v>0</v>
      </c>
      <c r="K25" s="141">
        <f>feedin_motorcycle!K25</f>
        <v>0.2</v>
      </c>
      <c r="L25" s="142">
        <f>feedin_motorcycle!L25</f>
        <v>0.8</v>
      </c>
      <c r="M25" s="141">
        <f>feedin_motorcycle!M25</f>
        <v>0</v>
      </c>
      <c r="N25" s="142">
        <f>feedin_motorcycle!N25</f>
        <v>0</v>
      </c>
      <c r="O25" s="141">
        <f>feedin_motorcycle!O25</f>
        <v>0</v>
      </c>
      <c r="P25" s="142">
        <f>feedin_motorcycle!P25</f>
        <v>0</v>
      </c>
      <c r="Q25" s="141">
        <f>feedin_motorcycle!Q25</f>
        <v>0</v>
      </c>
      <c r="R25" s="142">
        <f>feedin_motorcycle!R25</f>
        <v>0</v>
      </c>
      <c r="S25" s="141">
        <f>feedin_motorcycle!S25</f>
        <v>0</v>
      </c>
      <c r="T25" s="142">
        <f>feedin_motorcycle!T25</f>
        <v>0</v>
      </c>
      <c r="U25" s="141">
        <f>feedin_motorcycle!U25</f>
        <v>0</v>
      </c>
      <c r="V25" s="142">
        <f>feedin_motorcycle!V25</f>
        <v>0</v>
      </c>
      <c r="W25" s="141">
        <f>feedin_motorcycle!W25</f>
        <v>0</v>
      </c>
      <c r="X25" s="142">
        <f>feedin_motorcycle!X25</f>
        <v>0</v>
      </c>
      <c r="Y25" s="141">
        <f>feedin_motorcycle!Y25</f>
        <v>0.95</v>
      </c>
      <c r="Z25" s="142">
        <f>feedin_motorcycle!Z25</f>
        <v>0.05</v>
      </c>
      <c r="AA25" s="141">
        <f>feedin_motorcycle!AA25</f>
        <v>0</v>
      </c>
      <c r="AB25" s="142">
        <f>feedin_motorcycle!AB25</f>
        <v>0</v>
      </c>
      <c r="AC25" s="36">
        <f t="shared" si="5"/>
        <v>1</v>
      </c>
      <c r="AD25" s="36">
        <f t="shared" si="6"/>
        <v>2</v>
      </c>
      <c r="AF25" s="60">
        <f t="shared" si="4"/>
        <v>0.21118363862500003</v>
      </c>
      <c r="AG25" s="60">
        <f t="shared" si="2"/>
        <v>0.788816361375</v>
      </c>
      <c r="AI25" s="60">
        <f t="shared" si="3"/>
        <v>1</v>
      </c>
    </row>
    <row r="26" spans="1:35" x14ac:dyDescent="0.2">
      <c r="A26" s="51">
        <v>2020</v>
      </c>
      <c r="B26" s="176">
        <v>0.98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178">
        <f t="shared" si="8"/>
        <v>2.0000000000000018E-2</v>
      </c>
      <c r="J26" s="65">
        <v>0</v>
      </c>
      <c r="K26" s="143">
        <f>feedin_motorcycle!K26</f>
        <v>0.2</v>
      </c>
      <c r="L26" s="144">
        <f>feedin_motorcycle!L26</f>
        <v>0.8</v>
      </c>
      <c r="M26" s="143">
        <f>feedin_motorcycle!M26</f>
        <v>0</v>
      </c>
      <c r="N26" s="144">
        <f>feedin_motorcycle!N26</f>
        <v>0</v>
      </c>
      <c r="O26" s="143">
        <f>feedin_motorcycle!O26</f>
        <v>0</v>
      </c>
      <c r="P26" s="144">
        <f>feedin_motorcycle!P26</f>
        <v>0</v>
      </c>
      <c r="Q26" s="143">
        <f>feedin_motorcycle!Q26</f>
        <v>0</v>
      </c>
      <c r="R26" s="144">
        <f>feedin_motorcycle!R26</f>
        <v>0</v>
      </c>
      <c r="S26" s="143">
        <f>feedin_motorcycle!S26</f>
        <v>0</v>
      </c>
      <c r="T26" s="144">
        <f>feedin_motorcycle!T26</f>
        <v>0</v>
      </c>
      <c r="U26" s="143">
        <f>feedin_motorcycle!U26</f>
        <v>0</v>
      </c>
      <c r="V26" s="144">
        <f>feedin_motorcycle!V26</f>
        <v>0</v>
      </c>
      <c r="W26" s="143">
        <f>feedin_motorcycle!W26</f>
        <v>0</v>
      </c>
      <c r="X26" s="144">
        <f>feedin_motorcycle!X26</f>
        <v>0</v>
      </c>
      <c r="Y26" s="143">
        <f>feedin_motorcycle!Y26</f>
        <v>0.95</v>
      </c>
      <c r="Z26" s="144">
        <f>feedin_motorcycle!Z26</f>
        <v>0.05</v>
      </c>
      <c r="AA26" s="143">
        <f>feedin_motorcycle!AA26</f>
        <v>0</v>
      </c>
      <c r="AB26" s="144">
        <f>feedin_motorcycle!AB26</f>
        <v>0</v>
      </c>
      <c r="AC26" s="52">
        <f t="shared" si="5"/>
        <v>1</v>
      </c>
      <c r="AD26" s="52">
        <f t="shared" si="6"/>
        <v>2</v>
      </c>
      <c r="AE26" s="55"/>
      <c r="AF26" s="61">
        <f t="shared" si="4"/>
        <v>0.21500000000000002</v>
      </c>
      <c r="AG26" s="61">
        <f t="shared" si="2"/>
        <v>0.78500000000000003</v>
      </c>
      <c r="AH26" s="55"/>
      <c r="AI26" s="61">
        <f t="shared" si="3"/>
        <v>1</v>
      </c>
    </row>
    <row r="27" spans="1:35" x14ac:dyDescent="0.2">
      <c r="A27" s="12">
        <v>2021</v>
      </c>
      <c r="B27" s="100">
        <f t="shared" ref="B27:J30" si="10">B26+(B$31-B$26)*0.2</f>
        <v>0.97399999999999998</v>
      </c>
      <c r="C27" s="66">
        <f t="shared" si="10"/>
        <v>0</v>
      </c>
      <c r="D27" s="66">
        <f t="shared" si="10"/>
        <v>0</v>
      </c>
      <c r="E27" s="66">
        <f t="shared" si="10"/>
        <v>0</v>
      </c>
      <c r="F27" s="66">
        <f t="shared" si="10"/>
        <v>0</v>
      </c>
      <c r="G27" s="66">
        <f t="shared" si="10"/>
        <v>0</v>
      </c>
      <c r="H27" s="66">
        <f t="shared" si="10"/>
        <v>0</v>
      </c>
      <c r="I27" s="66">
        <f t="shared" si="8"/>
        <v>2.6000000000000023E-2</v>
      </c>
      <c r="J27" s="66">
        <f t="shared" si="10"/>
        <v>0</v>
      </c>
      <c r="K27" s="141">
        <f>feedin_motorcycle!K27</f>
        <v>0.17499999999999999</v>
      </c>
      <c r="L27" s="142">
        <f>feedin_motorcycle!L27</f>
        <v>0.82499999999999996</v>
      </c>
      <c r="M27" s="141">
        <f>feedin_motorcycle!M27</f>
        <v>0</v>
      </c>
      <c r="N27" s="142">
        <f>feedin_motorcycle!N27</f>
        <v>0</v>
      </c>
      <c r="O27" s="141">
        <f>feedin_motorcycle!O27</f>
        <v>0</v>
      </c>
      <c r="P27" s="142">
        <f>feedin_motorcycle!P27</f>
        <v>0</v>
      </c>
      <c r="Q27" s="141">
        <f>feedin_motorcycle!Q27</f>
        <v>0</v>
      </c>
      <c r="R27" s="142">
        <f>feedin_motorcycle!R27</f>
        <v>0</v>
      </c>
      <c r="S27" s="141">
        <f>feedin_motorcycle!S27</f>
        <v>0</v>
      </c>
      <c r="T27" s="142">
        <f>feedin_motorcycle!T27</f>
        <v>0</v>
      </c>
      <c r="U27" s="141">
        <f>feedin_motorcycle!U27</f>
        <v>0</v>
      </c>
      <c r="V27" s="142">
        <f>feedin_motorcycle!V27</f>
        <v>0</v>
      </c>
      <c r="W27" s="141">
        <f>feedin_motorcycle!W27</f>
        <v>0</v>
      </c>
      <c r="X27" s="142">
        <f>feedin_motorcycle!X27</f>
        <v>0</v>
      </c>
      <c r="Y27" s="141">
        <f>feedin_motorcycle!Y27</f>
        <v>0.9</v>
      </c>
      <c r="Z27" s="142">
        <f>feedin_motorcycle!Z27</f>
        <v>0.1</v>
      </c>
      <c r="AA27" s="141">
        <f>feedin_motorcycle!AA27</f>
        <v>0</v>
      </c>
      <c r="AB27" s="142">
        <f>feedin_motorcycle!AB27</f>
        <v>0</v>
      </c>
      <c r="AC27" s="36">
        <f t="shared" si="5"/>
        <v>1</v>
      </c>
      <c r="AD27" s="36">
        <f t="shared" si="6"/>
        <v>2</v>
      </c>
      <c r="AF27" s="60">
        <f t="shared" si="4"/>
        <v>0.19385000000000002</v>
      </c>
      <c r="AG27" s="60">
        <f t="shared" si="2"/>
        <v>0.80615000000000003</v>
      </c>
      <c r="AI27" s="60">
        <f t="shared" si="3"/>
        <v>1</v>
      </c>
    </row>
    <row r="28" spans="1:35" x14ac:dyDescent="0.2">
      <c r="A28" s="12">
        <v>2022</v>
      </c>
      <c r="B28" s="100">
        <f t="shared" si="10"/>
        <v>0.96799999999999997</v>
      </c>
      <c r="C28" s="66">
        <f t="shared" si="10"/>
        <v>0</v>
      </c>
      <c r="D28" s="66">
        <f t="shared" si="10"/>
        <v>0</v>
      </c>
      <c r="E28" s="66">
        <f t="shared" si="10"/>
        <v>0</v>
      </c>
      <c r="F28" s="66">
        <f t="shared" si="10"/>
        <v>0</v>
      </c>
      <c r="G28" s="66">
        <f t="shared" si="10"/>
        <v>0</v>
      </c>
      <c r="H28" s="66">
        <f t="shared" si="10"/>
        <v>0</v>
      </c>
      <c r="I28" s="66">
        <f t="shared" si="8"/>
        <v>3.2000000000000028E-2</v>
      </c>
      <c r="J28" s="66">
        <f t="shared" si="10"/>
        <v>0</v>
      </c>
      <c r="K28" s="141">
        <f>feedin_motorcycle!K28</f>
        <v>0.17499999999999999</v>
      </c>
      <c r="L28" s="142">
        <f>feedin_motorcycle!L28</f>
        <v>0.82499999999999996</v>
      </c>
      <c r="M28" s="141">
        <f>feedin_motorcycle!M28</f>
        <v>0</v>
      </c>
      <c r="N28" s="142">
        <f>feedin_motorcycle!N28</f>
        <v>0</v>
      </c>
      <c r="O28" s="141">
        <f>feedin_motorcycle!O28</f>
        <v>0</v>
      </c>
      <c r="P28" s="142">
        <f>feedin_motorcycle!P28</f>
        <v>0</v>
      </c>
      <c r="Q28" s="141">
        <f>feedin_motorcycle!Q28</f>
        <v>0</v>
      </c>
      <c r="R28" s="142">
        <f>feedin_motorcycle!R28</f>
        <v>0</v>
      </c>
      <c r="S28" s="141">
        <f>feedin_motorcycle!S28</f>
        <v>0</v>
      </c>
      <c r="T28" s="142">
        <f>feedin_motorcycle!T28</f>
        <v>0</v>
      </c>
      <c r="U28" s="141">
        <f>feedin_motorcycle!U28</f>
        <v>0</v>
      </c>
      <c r="V28" s="142">
        <f>feedin_motorcycle!V28</f>
        <v>0</v>
      </c>
      <c r="W28" s="141">
        <f>feedin_motorcycle!W28</f>
        <v>0</v>
      </c>
      <c r="X28" s="142">
        <f>feedin_motorcycle!X28</f>
        <v>0</v>
      </c>
      <c r="Y28" s="141">
        <f>feedin_motorcycle!Y28</f>
        <v>0.9</v>
      </c>
      <c r="Z28" s="142">
        <f>feedin_motorcycle!Z28</f>
        <v>0.1</v>
      </c>
      <c r="AA28" s="141">
        <f>feedin_motorcycle!AA28</f>
        <v>0</v>
      </c>
      <c r="AB28" s="142">
        <f>feedin_motorcycle!AB28</f>
        <v>0</v>
      </c>
      <c r="AC28" s="36">
        <f t="shared" si="5"/>
        <v>1</v>
      </c>
      <c r="AD28" s="36">
        <f t="shared" si="6"/>
        <v>2</v>
      </c>
      <c r="AF28" s="60">
        <f t="shared" si="4"/>
        <v>0.19820000000000002</v>
      </c>
      <c r="AG28" s="60">
        <f t="shared" si="2"/>
        <v>0.80179999999999996</v>
      </c>
      <c r="AI28" s="60">
        <f t="shared" si="3"/>
        <v>1</v>
      </c>
    </row>
    <row r="29" spans="1:35" x14ac:dyDescent="0.2">
      <c r="A29" s="12">
        <v>2023</v>
      </c>
      <c r="B29" s="100">
        <f t="shared" si="10"/>
        <v>0.96199999999999997</v>
      </c>
      <c r="C29" s="66">
        <f t="shared" si="10"/>
        <v>0</v>
      </c>
      <c r="D29" s="66">
        <f t="shared" si="10"/>
        <v>0</v>
      </c>
      <c r="E29" s="66">
        <f t="shared" si="10"/>
        <v>0</v>
      </c>
      <c r="F29" s="66">
        <f t="shared" si="10"/>
        <v>0</v>
      </c>
      <c r="G29" s="66">
        <f t="shared" si="10"/>
        <v>0</v>
      </c>
      <c r="H29" s="66">
        <f t="shared" si="10"/>
        <v>0</v>
      </c>
      <c r="I29" s="66">
        <f t="shared" si="8"/>
        <v>3.8000000000000034E-2</v>
      </c>
      <c r="J29" s="66">
        <f t="shared" si="10"/>
        <v>0</v>
      </c>
      <c r="K29" s="141">
        <f>feedin_motorcycle!K29</f>
        <v>0.17499999999999999</v>
      </c>
      <c r="L29" s="142">
        <f>feedin_motorcycle!L29</f>
        <v>0.82499999999999996</v>
      </c>
      <c r="M29" s="141">
        <f>feedin_motorcycle!M29</f>
        <v>0</v>
      </c>
      <c r="N29" s="142">
        <f>feedin_motorcycle!N29</f>
        <v>0</v>
      </c>
      <c r="O29" s="141">
        <f>feedin_motorcycle!O29</f>
        <v>0</v>
      </c>
      <c r="P29" s="142">
        <f>feedin_motorcycle!P29</f>
        <v>0</v>
      </c>
      <c r="Q29" s="141">
        <f>feedin_motorcycle!Q29</f>
        <v>0</v>
      </c>
      <c r="R29" s="142">
        <f>feedin_motorcycle!R29</f>
        <v>0</v>
      </c>
      <c r="S29" s="141">
        <f>feedin_motorcycle!S29</f>
        <v>0</v>
      </c>
      <c r="T29" s="142">
        <f>feedin_motorcycle!T29</f>
        <v>0</v>
      </c>
      <c r="U29" s="141">
        <f>feedin_motorcycle!U29</f>
        <v>0</v>
      </c>
      <c r="V29" s="142">
        <f>feedin_motorcycle!V29</f>
        <v>0</v>
      </c>
      <c r="W29" s="141">
        <f>feedin_motorcycle!W29</f>
        <v>0</v>
      </c>
      <c r="X29" s="142">
        <f>feedin_motorcycle!X29</f>
        <v>0</v>
      </c>
      <c r="Y29" s="141">
        <f>feedin_motorcycle!Y29</f>
        <v>0.9</v>
      </c>
      <c r="Z29" s="142">
        <f>feedin_motorcycle!Z29</f>
        <v>0.1</v>
      </c>
      <c r="AA29" s="141">
        <f>feedin_motorcycle!AA29</f>
        <v>0</v>
      </c>
      <c r="AB29" s="142">
        <f>feedin_motorcycle!AB29</f>
        <v>0</v>
      </c>
      <c r="AC29" s="36">
        <f t="shared" si="5"/>
        <v>1</v>
      </c>
      <c r="AD29" s="36">
        <f t="shared" si="6"/>
        <v>2</v>
      </c>
      <c r="AF29" s="60">
        <f t="shared" si="4"/>
        <v>0.20255000000000001</v>
      </c>
      <c r="AG29" s="60">
        <f t="shared" si="2"/>
        <v>0.79744999999999999</v>
      </c>
      <c r="AI29" s="60">
        <f t="shared" si="3"/>
        <v>1</v>
      </c>
    </row>
    <row r="30" spans="1:35" x14ac:dyDescent="0.2">
      <c r="A30" s="12">
        <v>2024</v>
      </c>
      <c r="B30" s="100">
        <f t="shared" si="10"/>
        <v>0.95599999999999996</v>
      </c>
      <c r="C30" s="66">
        <f t="shared" si="10"/>
        <v>0</v>
      </c>
      <c r="D30" s="66">
        <f t="shared" si="10"/>
        <v>0</v>
      </c>
      <c r="E30" s="66">
        <f t="shared" si="10"/>
        <v>0</v>
      </c>
      <c r="F30" s="66">
        <f t="shared" si="10"/>
        <v>0</v>
      </c>
      <c r="G30" s="66">
        <f t="shared" si="10"/>
        <v>0</v>
      </c>
      <c r="H30" s="66">
        <f t="shared" si="10"/>
        <v>0</v>
      </c>
      <c r="I30" s="66">
        <f t="shared" si="8"/>
        <v>4.4000000000000039E-2</v>
      </c>
      <c r="J30" s="66">
        <f t="shared" si="10"/>
        <v>0</v>
      </c>
      <c r="K30" s="141">
        <f>feedin_motorcycle!K30</f>
        <v>0.17499999999999999</v>
      </c>
      <c r="L30" s="142">
        <f>feedin_motorcycle!L30</f>
        <v>0.82499999999999996</v>
      </c>
      <c r="M30" s="141">
        <f>feedin_motorcycle!M30</f>
        <v>0</v>
      </c>
      <c r="N30" s="142">
        <f>feedin_motorcycle!N30</f>
        <v>0</v>
      </c>
      <c r="O30" s="141">
        <f>feedin_motorcycle!O30</f>
        <v>0</v>
      </c>
      <c r="P30" s="142">
        <f>feedin_motorcycle!P30</f>
        <v>0</v>
      </c>
      <c r="Q30" s="141">
        <f>feedin_motorcycle!Q30</f>
        <v>0</v>
      </c>
      <c r="R30" s="142">
        <f>feedin_motorcycle!R30</f>
        <v>0</v>
      </c>
      <c r="S30" s="141">
        <f>feedin_motorcycle!S30</f>
        <v>0</v>
      </c>
      <c r="T30" s="142">
        <f>feedin_motorcycle!T30</f>
        <v>0</v>
      </c>
      <c r="U30" s="141">
        <f>feedin_motorcycle!U30</f>
        <v>0</v>
      </c>
      <c r="V30" s="142">
        <f>feedin_motorcycle!V30</f>
        <v>0</v>
      </c>
      <c r="W30" s="141">
        <f>feedin_motorcycle!W30</f>
        <v>0</v>
      </c>
      <c r="X30" s="142">
        <f>feedin_motorcycle!X30</f>
        <v>0</v>
      </c>
      <c r="Y30" s="141">
        <f>feedin_motorcycle!Y30</f>
        <v>0.9</v>
      </c>
      <c r="Z30" s="142">
        <f>feedin_motorcycle!Z30</f>
        <v>0.1</v>
      </c>
      <c r="AA30" s="141">
        <f>feedin_motorcycle!AA30</f>
        <v>0</v>
      </c>
      <c r="AB30" s="142">
        <f>feedin_motorcycle!AB30</f>
        <v>0</v>
      </c>
      <c r="AC30" s="36">
        <f t="shared" si="5"/>
        <v>1</v>
      </c>
      <c r="AD30" s="36">
        <f t="shared" si="6"/>
        <v>2</v>
      </c>
      <c r="AF30" s="60">
        <f t="shared" si="4"/>
        <v>0.20690000000000003</v>
      </c>
      <c r="AG30" s="60">
        <f t="shared" si="2"/>
        <v>0.79309999999999992</v>
      </c>
      <c r="AI30" s="60">
        <f t="shared" si="3"/>
        <v>1</v>
      </c>
    </row>
    <row r="31" spans="1:35" x14ac:dyDescent="0.2">
      <c r="A31" s="51">
        <v>2025</v>
      </c>
      <c r="B31" s="176">
        <v>0.95</v>
      </c>
      <c r="C31" s="65">
        <v>0</v>
      </c>
      <c r="D31" s="65">
        <v>0</v>
      </c>
      <c r="E31" s="65">
        <v>0</v>
      </c>
      <c r="F31" s="65">
        <v>0</v>
      </c>
      <c r="G31" s="65">
        <v>0</v>
      </c>
      <c r="H31" s="65">
        <v>0</v>
      </c>
      <c r="I31" s="177">
        <f t="shared" si="8"/>
        <v>5.0000000000000044E-2</v>
      </c>
      <c r="J31" s="65">
        <v>0</v>
      </c>
      <c r="K31" s="143">
        <f>feedin_motorcycle!K31</f>
        <v>0.17499999999999999</v>
      </c>
      <c r="L31" s="144">
        <f>feedin_motorcycle!L31</f>
        <v>0.82499999999999996</v>
      </c>
      <c r="M31" s="143">
        <f>feedin_motorcycle!M31</f>
        <v>0</v>
      </c>
      <c r="N31" s="144">
        <f>feedin_motorcycle!N31</f>
        <v>0</v>
      </c>
      <c r="O31" s="143">
        <f>feedin_motorcycle!O31</f>
        <v>0</v>
      </c>
      <c r="P31" s="144">
        <f>feedin_motorcycle!P31</f>
        <v>0</v>
      </c>
      <c r="Q31" s="143">
        <f>feedin_motorcycle!Q31</f>
        <v>0</v>
      </c>
      <c r="R31" s="144">
        <f>feedin_motorcycle!R31</f>
        <v>0</v>
      </c>
      <c r="S31" s="143">
        <f>feedin_motorcycle!S31</f>
        <v>0</v>
      </c>
      <c r="T31" s="144">
        <f>feedin_motorcycle!T31</f>
        <v>0</v>
      </c>
      <c r="U31" s="143">
        <f>feedin_motorcycle!U31</f>
        <v>0</v>
      </c>
      <c r="V31" s="144">
        <f>feedin_motorcycle!V31</f>
        <v>0</v>
      </c>
      <c r="W31" s="143">
        <f>feedin_motorcycle!W31</f>
        <v>0</v>
      </c>
      <c r="X31" s="144">
        <f>feedin_motorcycle!X31</f>
        <v>0</v>
      </c>
      <c r="Y31" s="143">
        <f>feedin_motorcycle!Y31</f>
        <v>0.9</v>
      </c>
      <c r="Z31" s="144">
        <f>feedin_motorcycle!Z31</f>
        <v>0.1</v>
      </c>
      <c r="AA31" s="143">
        <f>feedin_motorcycle!AA31</f>
        <v>0</v>
      </c>
      <c r="AB31" s="144">
        <f>feedin_motorcycle!AB31</f>
        <v>0</v>
      </c>
      <c r="AC31" s="52">
        <f t="shared" si="5"/>
        <v>1</v>
      </c>
      <c r="AD31" s="52">
        <f t="shared" si="6"/>
        <v>2</v>
      </c>
      <c r="AE31" s="55"/>
      <c r="AF31" s="61">
        <f t="shared" si="4"/>
        <v>0.21125000000000002</v>
      </c>
      <c r="AG31" s="61">
        <f t="shared" si="2"/>
        <v>0.78874999999999995</v>
      </c>
      <c r="AH31" s="55"/>
      <c r="AI31" s="61">
        <f t="shared" si="3"/>
        <v>1</v>
      </c>
    </row>
    <row r="32" spans="1:35" x14ac:dyDescent="0.2">
      <c r="A32" s="12">
        <v>2026</v>
      </c>
      <c r="B32" s="100">
        <f>B31+(B$36-B$31)*0.2</f>
        <v>0.94</v>
      </c>
      <c r="C32" s="66">
        <f t="shared" ref="C32:J35" si="11">C31+(C$36-C$31)*0.2</f>
        <v>0</v>
      </c>
      <c r="D32" s="66">
        <f t="shared" si="11"/>
        <v>0</v>
      </c>
      <c r="E32" s="66">
        <f t="shared" si="11"/>
        <v>0</v>
      </c>
      <c r="F32" s="66">
        <f t="shared" si="11"/>
        <v>0</v>
      </c>
      <c r="G32" s="66">
        <f t="shared" si="11"/>
        <v>0</v>
      </c>
      <c r="H32" s="66">
        <f t="shared" si="11"/>
        <v>0</v>
      </c>
      <c r="I32" s="66">
        <f t="shared" si="8"/>
        <v>6.0000000000000053E-2</v>
      </c>
      <c r="J32" s="66">
        <f t="shared" si="11"/>
        <v>0</v>
      </c>
      <c r="K32" s="141">
        <f>feedin_motorcycle!K32</f>
        <v>0.15</v>
      </c>
      <c r="L32" s="142">
        <f>feedin_motorcycle!L32</f>
        <v>0.85</v>
      </c>
      <c r="M32" s="141">
        <f>feedin_motorcycle!M32</f>
        <v>0</v>
      </c>
      <c r="N32" s="142">
        <f>feedin_motorcycle!N32</f>
        <v>0</v>
      </c>
      <c r="O32" s="141">
        <f>feedin_motorcycle!O32</f>
        <v>0</v>
      </c>
      <c r="P32" s="142">
        <f>feedin_motorcycle!P32</f>
        <v>0</v>
      </c>
      <c r="Q32" s="141">
        <f>feedin_motorcycle!Q32</f>
        <v>0</v>
      </c>
      <c r="R32" s="142">
        <f>feedin_motorcycle!R32</f>
        <v>0</v>
      </c>
      <c r="S32" s="141">
        <f>feedin_motorcycle!S32</f>
        <v>0</v>
      </c>
      <c r="T32" s="142">
        <f>feedin_motorcycle!T32</f>
        <v>0</v>
      </c>
      <c r="U32" s="141">
        <f>feedin_motorcycle!U32</f>
        <v>0</v>
      </c>
      <c r="V32" s="142">
        <f>feedin_motorcycle!V32</f>
        <v>0</v>
      </c>
      <c r="W32" s="141">
        <f>feedin_motorcycle!W32</f>
        <v>0</v>
      </c>
      <c r="X32" s="142">
        <f>feedin_motorcycle!X32</f>
        <v>0</v>
      </c>
      <c r="Y32" s="141">
        <f>feedin_motorcycle!Y32</f>
        <v>0.85</v>
      </c>
      <c r="Z32" s="142">
        <f>feedin_motorcycle!Z32</f>
        <v>0.15</v>
      </c>
      <c r="AA32" s="141">
        <f>feedin_motorcycle!AA32</f>
        <v>0</v>
      </c>
      <c r="AB32" s="142">
        <f>feedin_motorcycle!AB32</f>
        <v>0</v>
      </c>
      <c r="AC32" s="36">
        <f t="shared" si="5"/>
        <v>1</v>
      </c>
      <c r="AD32" s="36">
        <f t="shared" si="6"/>
        <v>2</v>
      </c>
      <c r="AF32" s="60">
        <f t="shared" si="4"/>
        <v>0.19200000000000003</v>
      </c>
      <c r="AG32" s="60">
        <f t="shared" si="2"/>
        <v>0.80799999999999994</v>
      </c>
      <c r="AI32" s="60">
        <f t="shared" si="3"/>
        <v>1</v>
      </c>
    </row>
    <row r="33" spans="1:35" x14ac:dyDescent="0.2">
      <c r="A33" s="12">
        <v>2027</v>
      </c>
      <c r="B33" s="100">
        <f t="shared" ref="B33:B35" si="12">B32+(B$36-B$31)*0.2</f>
        <v>0.92999999999999994</v>
      </c>
      <c r="C33" s="66">
        <f t="shared" si="11"/>
        <v>0</v>
      </c>
      <c r="D33" s="66">
        <f t="shared" si="11"/>
        <v>0</v>
      </c>
      <c r="E33" s="66">
        <f t="shared" si="11"/>
        <v>0</v>
      </c>
      <c r="F33" s="66">
        <f t="shared" si="11"/>
        <v>0</v>
      </c>
      <c r="G33" s="66">
        <f t="shared" si="11"/>
        <v>0</v>
      </c>
      <c r="H33" s="66">
        <f t="shared" si="11"/>
        <v>0</v>
      </c>
      <c r="I33" s="66">
        <f t="shared" si="8"/>
        <v>7.0000000000000062E-2</v>
      </c>
      <c r="J33" s="66">
        <f t="shared" si="11"/>
        <v>0</v>
      </c>
      <c r="K33" s="141">
        <f>feedin_motorcycle!K33</f>
        <v>0.15</v>
      </c>
      <c r="L33" s="142">
        <f>feedin_motorcycle!L33</f>
        <v>0.85</v>
      </c>
      <c r="M33" s="141">
        <f>feedin_motorcycle!M33</f>
        <v>0</v>
      </c>
      <c r="N33" s="142">
        <f>feedin_motorcycle!N33</f>
        <v>0</v>
      </c>
      <c r="O33" s="141">
        <f>feedin_motorcycle!O33</f>
        <v>0</v>
      </c>
      <c r="P33" s="142">
        <f>feedin_motorcycle!P33</f>
        <v>0</v>
      </c>
      <c r="Q33" s="141">
        <f>feedin_motorcycle!Q33</f>
        <v>0</v>
      </c>
      <c r="R33" s="142">
        <f>feedin_motorcycle!R33</f>
        <v>0</v>
      </c>
      <c r="S33" s="141">
        <f>feedin_motorcycle!S33</f>
        <v>0</v>
      </c>
      <c r="T33" s="142">
        <f>feedin_motorcycle!T33</f>
        <v>0</v>
      </c>
      <c r="U33" s="141">
        <f>feedin_motorcycle!U33</f>
        <v>0</v>
      </c>
      <c r="V33" s="142">
        <f>feedin_motorcycle!V33</f>
        <v>0</v>
      </c>
      <c r="W33" s="141">
        <f>feedin_motorcycle!W33</f>
        <v>0</v>
      </c>
      <c r="X33" s="142">
        <f>feedin_motorcycle!X33</f>
        <v>0</v>
      </c>
      <c r="Y33" s="141">
        <f>feedin_motorcycle!Y33</f>
        <v>0.85</v>
      </c>
      <c r="Z33" s="142">
        <f>feedin_motorcycle!Z33</f>
        <v>0.15</v>
      </c>
      <c r="AA33" s="141">
        <f>feedin_motorcycle!AA33</f>
        <v>0</v>
      </c>
      <c r="AB33" s="142">
        <f>feedin_motorcycle!AB33</f>
        <v>0</v>
      </c>
      <c r="AC33" s="36">
        <f t="shared" si="5"/>
        <v>1</v>
      </c>
      <c r="AD33" s="36">
        <f t="shared" si="6"/>
        <v>2</v>
      </c>
      <c r="AF33" s="60">
        <f t="shared" si="4"/>
        <v>0.19900000000000004</v>
      </c>
      <c r="AG33" s="60">
        <f t="shared" si="2"/>
        <v>0.80099999999999993</v>
      </c>
      <c r="AI33" s="60">
        <f t="shared" si="3"/>
        <v>1</v>
      </c>
    </row>
    <row r="34" spans="1:35" x14ac:dyDescent="0.2">
      <c r="A34" s="12">
        <v>2028</v>
      </c>
      <c r="B34" s="100">
        <f t="shared" si="12"/>
        <v>0.91999999999999993</v>
      </c>
      <c r="C34" s="66">
        <f t="shared" si="11"/>
        <v>0</v>
      </c>
      <c r="D34" s="66">
        <f t="shared" si="11"/>
        <v>0</v>
      </c>
      <c r="E34" s="66">
        <f t="shared" si="11"/>
        <v>0</v>
      </c>
      <c r="F34" s="66">
        <f t="shared" si="11"/>
        <v>0</v>
      </c>
      <c r="G34" s="66">
        <f t="shared" si="11"/>
        <v>0</v>
      </c>
      <c r="H34" s="66">
        <f t="shared" si="11"/>
        <v>0</v>
      </c>
      <c r="I34" s="66">
        <f t="shared" si="8"/>
        <v>8.0000000000000071E-2</v>
      </c>
      <c r="J34" s="66">
        <f t="shared" si="11"/>
        <v>0</v>
      </c>
      <c r="K34" s="141">
        <f>feedin_motorcycle!K34</f>
        <v>0.15</v>
      </c>
      <c r="L34" s="142">
        <f>feedin_motorcycle!L34</f>
        <v>0.85</v>
      </c>
      <c r="M34" s="141">
        <f>feedin_motorcycle!M34</f>
        <v>0</v>
      </c>
      <c r="N34" s="142">
        <f>feedin_motorcycle!N34</f>
        <v>0</v>
      </c>
      <c r="O34" s="141">
        <f>feedin_motorcycle!O34</f>
        <v>0</v>
      </c>
      <c r="P34" s="142">
        <f>feedin_motorcycle!P34</f>
        <v>0</v>
      </c>
      <c r="Q34" s="141">
        <f>feedin_motorcycle!Q34</f>
        <v>0</v>
      </c>
      <c r="R34" s="142">
        <f>feedin_motorcycle!R34</f>
        <v>0</v>
      </c>
      <c r="S34" s="141">
        <f>feedin_motorcycle!S34</f>
        <v>0</v>
      </c>
      <c r="T34" s="142">
        <f>feedin_motorcycle!T34</f>
        <v>0</v>
      </c>
      <c r="U34" s="141">
        <f>feedin_motorcycle!U34</f>
        <v>0</v>
      </c>
      <c r="V34" s="142">
        <f>feedin_motorcycle!V34</f>
        <v>0</v>
      </c>
      <c r="W34" s="141">
        <f>feedin_motorcycle!W34</f>
        <v>0</v>
      </c>
      <c r="X34" s="142">
        <f>feedin_motorcycle!X34</f>
        <v>0</v>
      </c>
      <c r="Y34" s="141">
        <f>feedin_motorcycle!Y34</f>
        <v>0.85</v>
      </c>
      <c r="Z34" s="142">
        <f>feedin_motorcycle!Z34</f>
        <v>0.15</v>
      </c>
      <c r="AA34" s="141">
        <f>feedin_motorcycle!AA34</f>
        <v>0</v>
      </c>
      <c r="AB34" s="142">
        <f>feedin_motorcycle!AB34</f>
        <v>0</v>
      </c>
      <c r="AC34" s="36">
        <f t="shared" si="5"/>
        <v>1</v>
      </c>
      <c r="AD34" s="36">
        <f t="shared" si="6"/>
        <v>2</v>
      </c>
      <c r="AF34" s="60">
        <f t="shared" si="4"/>
        <v>0.20600000000000004</v>
      </c>
      <c r="AG34" s="60">
        <f t="shared" si="2"/>
        <v>0.79399999999999993</v>
      </c>
      <c r="AI34" s="60">
        <f t="shared" si="3"/>
        <v>1</v>
      </c>
    </row>
    <row r="35" spans="1:35" x14ac:dyDescent="0.2">
      <c r="A35" s="12">
        <v>2029</v>
      </c>
      <c r="B35" s="100">
        <f t="shared" si="12"/>
        <v>0.90999999999999992</v>
      </c>
      <c r="C35" s="66">
        <f t="shared" si="11"/>
        <v>0</v>
      </c>
      <c r="D35" s="66">
        <f t="shared" si="11"/>
        <v>0</v>
      </c>
      <c r="E35" s="66">
        <f t="shared" si="11"/>
        <v>0</v>
      </c>
      <c r="F35" s="66">
        <f t="shared" si="11"/>
        <v>0</v>
      </c>
      <c r="G35" s="66">
        <f t="shared" si="11"/>
        <v>0</v>
      </c>
      <c r="H35" s="66">
        <f t="shared" si="11"/>
        <v>0</v>
      </c>
      <c r="I35" s="66">
        <f t="shared" si="8"/>
        <v>9.000000000000008E-2</v>
      </c>
      <c r="J35" s="66">
        <f t="shared" si="11"/>
        <v>0</v>
      </c>
      <c r="K35" s="141">
        <f>feedin_motorcycle!K35</f>
        <v>0.15</v>
      </c>
      <c r="L35" s="142">
        <f>feedin_motorcycle!L35</f>
        <v>0.85</v>
      </c>
      <c r="M35" s="141">
        <f>feedin_motorcycle!M35</f>
        <v>0</v>
      </c>
      <c r="N35" s="142">
        <f>feedin_motorcycle!N35</f>
        <v>0</v>
      </c>
      <c r="O35" s="141">
        <f>feedin_motorcycle!O35</f>
        <v>0</v>
      </c>
      <c r="P35" s="142">
        <f>feedin_motorcycle!P35</f>
        <v>0</v>
      </c>
      <c r="Q35" s="141">
        <f>feedin_motorcycle!Q35</f>
        <v>0</v>
      </c>
      <c r="R35" s="142">
        <f>feedin_motorcycle!R35</f>
        <v>0</v>
      </c>
      <c r="S35" s="141">
        <f>feedin_motorcycle!S35</f>
        <v>0</v>
      </c>
      <c r="T35" s="142">
        <f>feedin_motorcycle!T35</f>
        <v>0</v>
      </c>
      <c r="U35" s="141">
        <f>feedin_motorcycle!U35</f>
        <v>0</v>
      </c>
      <c r="V35" s="142">
        <f>feedin_motorcycle!V35</f>
        <v>0</v>
      </c>
      <c r="W35" s="141">
        <f>feedin_motorcycle!W35</f>
        <v>0</v>
      </c>
      <c r="X35" s="142">
        <f>feedin_motorcycle!X35</f>
        <v>0</v>
      </c>
      <c r="Y35" s="141">
        <f>feedin_motorcycle!Y35</f>
        <v>0.85</v>
      </c>
      <c r="Z35" s="142">
        <f>feedin_motorcycle!Z35</f>
        <v>0.15</v>
      </c>
      <c r="AA35" s="141">
        <f>feedin_motorcycle!AA35</f>
        <v>0</v>
      </c>
      <c r="AB35" s="142">
        <f>feedin_motorcycle!AB35</f>
        <v>0</v>
      </c>
      <c r="AC35" s="36">
        <f t="shared" si="5"/>
        <v>1</v>
      </c>
      <c r="AD35" s="36">
        <f t="shared" si="6"/>
        <v>2</v>
      </c>
      <c r="AF35" s="60">
        <f t="shared" si="4"/>
        <v>0.21300000000000005</v>
      </c>
      <c r="AG35" s="60">
        <f t="shared" si="2"/>
        <v>0.78699999999999992</v>
      </c>
      <c r="AI35" s="60">
        <f t="shared" si="3"/>
        <v>1</v>
      </c>
    </row>
    <row r="36" spans="1:35" x14ac:dyDescent="0.2">
      <c r="A36" s="51">
        <v>2030</v>
      </c>
      <c r="B36" s="176">
        <v>0.9</v>
      </c>
      <c r="C36" s="65">
        <v>0</v>
      </c>
      <c r="D36" s="65">
        <v>0</v>
      </c>
      <c r="E36" s="65">
        <v>0</v>
      </c>
      <c r="F36" s="65">
        <v>0</v>
      </c>
      <c r="G36" s="65">
        <v>0</v>
      </c>
      <c r="H36" s="65">
        <v>0</v>
      </c>
      <c r="I36" s="177">
        <f t="shared" si="8"/>
        <v>9.9999999999999978E-2</v>
      </c>
      <c r="J36" s="65">
        <v>0</v>
      </c>
      <c r="K36" s="143">
        <f>feedin_motorcycle!K36</f>
        <v>0.15</v>
      </c>
      <c r="L36" s="144">
        <f>feedin_motorcycle!L36</f>
        <v>0.85</v>
      </c>
      <c r="M36" s="143">
        <f>feedin_motorcycle!M36</f>
        <v>0</v>
      </c>
      <c r="N36" s="144">
        <f>feedin_motorcycle!N36</f>
        <v>0</v>
      </c>
      <c r="O36" s="143">
        <f>feedin_motorcycle!O36</f>
        <v>0</v>
      </c>
      <c r="P36" s="144">
        <f>feedin_motorcycle!P36</f>
        <v>0</v>
      </c>
      <c r="Q36" s="143">
        <f>feedin_motorcycle!Q36</f>
        <v>0</v>
      </c>
      <c r="R36" s="144">
        <f>feedin_motorcycle!R36</f>
        <v>0</v>
      </c>
      <c r="S36" s="143">
        <f>feedin_motorcycle!S36</f>
        <v>0</v>
      </c>
      <c r="T36" s="144">
        <f>feedin_motorcycle!T36</f>
        <v>0</v>
      </c>
      <c r="U36" s="143">
        <f>feedin_motorcycle!U36</f>
        <v>0</v>
      </c>
      <c r="V36" s="144">
        <f>feedin_motorcycle!V36</f>
        <v>0</v>
      </c>
      <c r="W36" s="143">
        <f>feedin_motorcycle!W36</f>
        <v>0</v>
      </c>
      <c r="X36" s="144">
        <f>feedin_motorcycle!X36</f>
        <v>0</v>
      </c>
      <c r="Y36" s="143">
        <f>feedin_motorcycle!Y36</f>
        <v>0.85</v>
      </c>
      <c r="Z36" s="144">
        <f>feedin_motorcycle!Z36</f>
        <v>0.15</v>
      </c>
      <c r="AA36" s="143">
        <f>feedin_motorcycle!AA36</f>
        <v>0</v>
      </c>
      <c r="AB36" s="144">
        <f>feedin_motorcycle!AB36</f>
        <v>0</v>
      </c>
      <c r="AC36" s="52">
        <f t="shared" si="5"/>
        <v>1</v>
      </c>
      <c r="AD36" s="52">
        <f t="shared" si="6"/>
        <v>2</v>
      </c>
      <c r="AE36" s="55"/>
      <c r="AF36" s="61">
        <f t="shared" si="4"/>
        <v>0.21999999999999997</v>
      </c>
      <c r="AG36" s="61">
        <f t="shared" si="2"/>
        <v>0.78</v>
      </c>
      <c r="AH36" s="55"/>
      <c r="AI36" s="61">
        <f t="shared" si="3"/>
        <v>1</v>
      </c>
    </row>
    <row r="37" spans="1:35" x14ac:dyDescent="0.2">
      <c r="A37" s="12">
        <v>2031</v>
      </c>
      <c r="B37" s="100">
        <f>B36+(B$41-B$36)*0.2</f>
        <v>0.89</v>
      </c>
      <c r="C37" s="66">
        <f t="shared" ref="C37:J40" si="13">C36+(C$41-C$36)*0.2</f>
        <v>0</v>
      </c>
      <c r="D37" s="66">
        <f t="shared" si="13"/>
        <v>0</v>
      </c>
      <c r="E37" s="66">
        <f t="shared" si="13"/>
        <v>0</v>
      </c>
      <c r="F37" s="66">
        <f t="shared" si="13"/>
        <v>0</v>
      </c>
      <c r="G37" s="66">
        <f t="shared" si="13"/>
        <v>0</v>
      </c>
      <c r="H37" s="66">
        <f t="shared" si="13"/>
        <v>0</v>
      </c>
      <c r="I37" s="66">
        <f t="shared" si="8"/>
        <v>0.10999999999999999</v>
      </c>
      <c r="J37" s="66">
        <f t="shared" si="13"/>
        <v>0</v>
      </c>
      <c r="K37" s="141">
        <f>feedin_motorcycle!K37</f>
        <v>0.1</v>
      </c>
      <c r="L37" s="142">
        <f>feedin_motorcycle!L37</f>
        <v>0.9</v>
      </c>
      <c r="M37" s="141">
        <f>feedin_motorcycle!M37</f>
        <v>0</v>
      </c>
      <c r="N37" s="142">
        <f>feedin_motorcycle!N37</f>
        <v>0</v>
      </c>
      <c r="O37" s="141">
        <f>feedin_motorcycle!O37</f>
        <v>0</v>
      </c>
      <c r="P37" s="142">
        <f>feedin_motorcycle!P37</f>
        <v>0</v>
      </c>
      <c r="Q37" s="141">
        <f>feedin_motorcycle!Q37</f>
        <v>0</v>
      </c>
      <c r="R37" s="142">
        <f>feedin_motorcycle!R37</f>
        <v>0</v>
      </c>
      <c r="S37" s="141">
        <f>feedin_motorcycle!S37</f>
        <v>0</v>
      </c>
      <c r="T37" s="142">
        <f>feedin_motorcycle!T37</f>
        <v>0</v>
      </c>
      <c r="U37" s="141">
        <f>feedin_motorcycle!U37</f>
        <v>0</v>
      </c>
      <c r="V37" s="142">
        <f>feedin_motorcycle!V37</f>
        <v>0</v>
      </c>
      <c r="W37" s="141">
        <f>feedin_motorcycle!W37</f>
        <v>0</v>
      </c>
      <c r="X37" s="142">
        <f>feedin_motorcycle!X37</f>
        <v>0</v>
      </c>
      <c r="Y37" s="141">
        <f>feedin_motorcycle!Y37</f>
        <v>0.8</v>
      </c>
      <c r="Z37" s="142">
        <f>feedin_motorcycle!Z37</f>
        <v>0.2</v>
      </c>
      <c r="AA37" s="141">
        <f>feedin_motorcycle!AA37</f>
        <v>0</v>
      </c>
      <c r="AB37" s="142">
        <f>feedin_motorcycle!AB37</f>
        <v>0</v>
      </c>
      <c r="AC37" s="36">
        <f t="shared" si="5"/>
        <v>1</v>
      </c>
      <c r="AD37" s="36">
        <f t="shared" si="6"/>
        <v>2</v>
      </c>
      <c r="AF37" s="60">
        <f t="shared" si="4"/>
        <v>0.17699999999999999</v>
      </c>
      <c r="AG37" s="60">
        <f t="shared" si="2"/>
        <v>0.82300000000000006</v>
      </c>
      <c r="AI37" s="60">
        <f t="shared" si="3"/>
        <v>1</v>
      </c>
    </row>
    <row r="38" spans="1:35" x14ac:dyDescent="0.2">
      <c r="A38" s="12">
        <v>2032</v>
      </c>
      <c r="B38" s="100">
        <f t="shared" ref="B38:B40" si="14">B37+(B$41-B$36)*0.2</f>
        <v>0.88</v>
      </c>
      <c r="C38" s="66">
        <f t="shared" si="13"/>
        <v>0</v>
      </c>
      <c r="D38" s="66">
        <f t="shared" si="13"/>
        <v>0</v>
      </c>
      <c r="E38" s="66">
        <f t="shared" si="13"/>
        <v>0</v>
      </c>
      <c r="F38" s="66">
        <f t="shared" si="13"/>
        <v>0</v>
      </c>
      <c r="G38" s="66">
        <f t="shared" si="13"/>
        <v>0</v>
      </c>
      <c r="H38" s="66">
        <f t="shared" si="13"/>
        <v>0</v>
      </c>
      <c r="I38" s="66">
        <f t="shared" si="8"/>
        <v>0.12</v>
      </c>
      <c r="J38" s="66">
        <f t="shared" si="13"/>
        <v>0</v>
      </c>
      <c r="K38" s="141">
        <f>feedin_motorcycle!K38</f>
        <v>0.1</v>
      </c>
      <c r="L38" s="142">
        <f>feedin_motorcycle!L38</f>
        <v>0.9</v>
      </c>
      <c r="M38" s="141">
        <f>feedin_motorcycle!M38</f>
        <v>0</v>
      </c>
      <c r="N38" s="142">
        <f>feedin_motorcycle!N38</f>
        <v>0</v>
      </c>
      <c r="O38" s="141">
        <f>feedin_motorcycle!O38</f>
        <v>0</v>
      </c>
      <c r="P38" s="142">
        <f>feedin_motorcycle!P38</f>
        <v>0</v>
      </c>
      <c r="Q38" s="141">
        <f>feedin_motorcycle!Q38</f>
        <v>0</v>
      </c>
      <c r="R38" s="142">
        <f>feedin_motorcycle!R38</f>
        <v>0</v>
      </c>
      <c r="S38" s="141">
        <f>feedin_motorcycle!S38</f>
        <v>0</v>
      </c>
      <c r="T38" s="142">
        <f>feedin_motorcycle!T38</f>
        <v>0</v>
      </c>
      <c r="U38" s="141">
        <f>feedin_motorcycle!U38</f>
        <v>0</v>
      </c>
      <c r="V38" s="142">
        <f>feedin_motorcycle!V38</f>
        <v>0</v>
      </c>
      <c r="W38" s="141">
        <f>feedin_motorcycle!W38</f>
        <v>0</v>
      </c>
      <c r="X38" s="142">
        <f>feedin_motorcycle!X38</f>
        <v>0</v>
      </c>
      <c r="Y38" s="141">
        <f>feedin_motorcycle!Y38</f>
        <v>0.8</v>
      </c>
      <c r="Z38" s="142">
        <f>feedin_motorcycle!Z38</f>
        <v>0.2</v>
      </c>
      <c r="AA38" s="141">
        <f>feedin_motorcycle!AA38</f>
        <v>0</v>
      </c>
      <c r="AB38" s="142">
        <f>feedin_motorcycle!AB38</f>
        <v>0</v>
      </c>
      <c r="AC38" s="36">
        <f t="shared" si="5"/>
        <v>1</v>
      </c>
      <c r="AD38" s="36">
        <f t="shared" si="6"/>
        <v>2</v>
      </c>
      <c r="AF38" s="60">
        <f t="shared" si="4"/>
        <v>0.184</v>
      </c>
      <c r="AG38" s="60">
        <f t="shared" si="2"/>
        <v>0.81600000000000006</v>
      </c>
      <c r="AI38" s="60">
        <f t="shared" si="3"/>
        <v>1</v>
      </c>
    </row>
    <row r="39" spans="1:35" x14ac:dyDescent="0.2">
      <c r="A39" s="12">
        <v>2033</v>
      </c>
      <c r="B39" s="100">
        <f t="shared" si="14"/>
        <v>0.87</v>
      </c>
      <c r="C39" s="66">
        <f t="shared" si="13"/>
        <v>0</v>
      </c>
      <c r="D39" s="66">
        <f t="shared" si="13"/>
        <v>0</v>
      </c>
      <c r="E39" s="66">
        <f t="shared" si="13"/>
        <v>0</v>
      </c>
      <c r="F39" s="66">
        <f t="shared" si="13"/>
        <v>0</v>
      </c>
      <c r="G39" s="66">
        <f t="shared" si="13"/>
        <v>0</v>
      </c>
      <c r="H39" s="66">
        <f t="shared" si="13"/>
        <v>0</v>
      </c>
      <c r="I39" s="66">
        <f t="shared" si="8"/>
        <v>0.13</v>
      </c>
      <c r="J39" s="66">
        <f t="shared" si="13"/>
        <v>0</v>
      </c>
      <c r="K39" s="141">
        <f>feedin_motorcycle!K39</f>
        <v>0.1</v>
      </c>
      <c r="L39" s="142">
        <f>feedin_motorcycle!L39</f>
        <v>0.9</v>
      </c>
      <c r="M39" s="141">
        <f>feedin_motorcycle!M39</f>
        <v>0</v>
      </c>
      <c r="N39" s="142">
        <f>feedin_motorcycle!N39</f>
        <v>0</v>
      </c>
      <c r="O39" s="141">
        <f>feedin_motorcycle!O39</f>
        <v>0</v>
      </c>
      <c r="P39" s="142">
        <f>feedin_motorcycle!P39</f>
        <v>0</v>
      </c>
      <c r="Q39" s="141">
        <f>feedin_motorcycle!Q39</f>
        <v>0</v>
      </c>
      <c r="R39" s="142">
        <f>feedin_motorcycle!R39</f>
        <v>0</v>
      </c>
      <c r="S39" s="141">
        <f>feedin_motorcycle!S39</f>
        <v>0</v>
      </c>
      <c r="T39" s="142">
        <f>feedin_motorcycle!T39</f>
        <v>0</v>
      </c>
      <c r="U39" s="141">
        <f>feedin_motorcycle!U39</f>
        <v>0</v>
      </c>
      <c r="V39" s="142">
        <f>feedin_motorcycle!V39</f>
        <v>0</v>
      </c>
      <c r="W39" s="141">
        <f>feedin_motorcycle!W39</f>
        <v>0</v>
      </c>
      <c r="X39" s="142">
        <f>feedin_motorcycle!X39</f>
        <v>0</v>
      </c>
      <c r="Y39" s="141">
        <f>feedin_motorcycle!Y39</f>
        <v>0.8</v>
      </c>
      <c r="Z39" s="142">
        <f>feedin_motorcycle!Z39</f>
        <v>0.2</v>
      </c>
      <c r="AA39" s="141">
        <f>feedin_motorcycle!AA39</f>
        <v>0</v>
      </c>
      <c r="AB39" s="142">
        <f>feedin_motorcycle!AB39</f>
        <v>0</v>
      </c>
      <c r="AC39" s="36">
        <f t="shared" si="5"/>
        <v>1</v>
      </c>
      <c r="AD39" s="36">
        <f t="shared" si="6"/>
        <v>2</v>
      </c>
      <c r="AF39" s="60">
        <f t="shared" si="4"/>
        <v>0.191</v>
      </c>
      <c r="AG39" s="60">
        <f t="shared" si="2"/>
        <v>0.80900000000000005</v>
      </c>
      <c r="AI39" s="60">
        <f t="shared" si="3"/>
        <v>1</v>
      </c>
    </row>
    <row r="40" spans="1:35" x14ac:dyDescent="0.2">
      <c r="A40" s="12">
        <v>2034</v>
      </c>
      <c r="B40" s="100">
        <f t="shared" si="14"/>
        <v>0.86</v>
      </c>
      <c r="C40" s="66">
        <f t="shared" si="13"/>
        <v>0</v>
      </c>
      <c r="D40" s="66">
        <f t="shared" si="13"/>
        <v>0</v>
      </c>
      <c r="E40" s="66">
        <f t="shared" si="13"/>
        <v>0</v>
      </c>
      <c r="F40" s="66">
        <f t="shared" si="13"/>
        <v>0</v>
      </c>
      <c r="G40" s="66">
        <f t="shared" si="13"/>
        <v>0</v>
      </c>
      <c r="H40" s="66">
        <f t="shared" si="13"/>
        <v>0</v>
      </c>
      <c r="I40" s="66">
        <f t="shared" si="8"/>
        <v>0.14000000000000001</v>
      </c>
      <c r="J40" s="66">
        <f t="shared" si="13"/>
        <v>0</v>
      </c>
      <c r="K40" s="141">
        <f>feedin_motorcycle!K40</f>
        <v>0.1</v>
      </c>
      <c r="L40" s="142">
        <f>feedin_motorcycle!L40</f>
        <v>0.9</v>
      </c>
      <c r="M40" s="141">
        <f>feedin_motorcycle!M40</f>
        <v>0</v>
      </c>
      <c r="N40" s="142">
        <f>feedin_motorcycle!N40</f>
        <v>0</v>
      </c>
      <c r="O40" s="141">
        <f>feedin_motorcycle!O40</f>
        <v>0</v>
      </c>
      <c r="P40" s="142">
        <f>feedin_motorcycle!P40</f>
        <v>0</v>
      </c>
      <c r="Q40" s="141">
        <f>feedin_motorcycle!Q40</f>
        <v>0</v>
      </c>
      <c r="R40" s="142">
        <f>feedin_motorcycle!R40</f>
        <v>0</v>
      </c>
      <c r="S40" s="141">
        <f>feedin_motorcycle!S40</f>
        <v>0</v>
      </c>
      <c r="T40" s="142">
        <f>feedin_motorcycle!T40</f>
        <v>0</v>
      </c>
      <c r="U40" s="141">
        <f>feedin_motorcycle!U40</f>
        <v>0</v>
      </c>
      <c r="V40" s="142">
        <f>feedin_motorcycle!V40</f>
        <v>0</v>
      </c>
      <c r="W40" s="141">
        <f>feedin_motorcycle!W40</f>
        <v>0</v>
      </c>
      <c r="X40" s="142">
        <f>feedin_motorcycle!X40</f>
        <v>0</v>
      </c>
      <c r="Y40" s="141">
        <f>feedin_motorcycle!Y40</f>
        <v>0.8</v>
      </c>
      <c r="Z40" s="142">
        <f>feedin_motorcycle!Z40</f>
        <v>0.2</v>
      </c>
      <c r="AA40" s="141">
        <f>feedin_motorcycle!AA40</f>
        <v>0</v>
      </c>
      <c r="AB40" s="142">
        <f>feedin_motorcycle!AB40</f>
        <v>0</v>
      </c>
      <c r="AC40" s="36">
        <f t="shared" si="5"/>
        <v>1</v>
      </c>
      <c r="AD40" s="36">
        <f t="shared" si="6"/>
        <v>2</v>
      </c>
      <c r="AF40" s="60">
        <f t="shared" si="4"/>
        <v>0.19800000000000001</v>
      </c>
      <c r="AG40" s="60">
        <f t="shared" si="2"/>
        <v>0.80200000000000005</v>
      </c>
      <c r="AI40" s="60">
        <f t="shared" si="3"/>
        <v>1</v>
      </c>
    </row>
    <row r="41" spans="1:35" x14ac:dyDescent="0.2">
      <c r="A41" s="51">
        <v>2035</v>
      </c>
      <c r="B41" s="176">
        <v>0.85</v>
      </c>
      <c r="C41" s="65">
        <v>0</v>
      </c>
      <c r="D41" s="65">
        <v>0</v>
      </c>
      <c r="E41" s="65">
        <v>0</v>
      </c>
      <c r="F41" s="65">
        <v>0</v>
      </c>
      <c r="G41" s="65">
        <v>0</v>
      </c>
      <c r="H41" s="65">
        <v>0</v>
      </c>
      <c r="I41" s="177">
        <f t="shared" si="8"/>
        <v>0.15000000000000002</v>
      </c>
      <c r="J41" s="65">
        <v>0</v>
      </c>
      <c r="K41" s="143">
        <f>feedin_motorcycle!K41</f>
        <v>0.1</v>
      </c>
      <c r="L41" s="144">
        <f>feedin_motorcycle!L41</f>
        <v>0.9</v>
      </c>
      <c r="M41" s="143">
        <f>feedin_motorcycle!M41</f>
        <v>0</v>
      </c>
      <c r="N41" s="144">
        <f>feedin_motorcycle!N41</f>
        <v>0</v>
      </c>
      <c r="O41" s="143">
        <f>feedin_motorcycle!O41</f>
        <v>0</v>
      </c>
      <c r="P41" s="144">
        <f>feedin_motorcycle!P41</f>
        <v>0</v>
      </c>
      <c r="Q41" s="143">
        <f>feedin_motorcycle!Q41</f>
        <v>0</v>
      </c>
      <c r="R41" s="144">
        <f>feedin_motorcycle!R41</f>
        <v>0</v>
      </c>
      <c r="S41" s="143">
        <f>feedin_motorcycle!S41</f>
        <v>0</v>
      </c>
      <c r="T41" s="144">
        <f>feedin_motorcycle!T41</f>
        <v>0</v>
      </c>
      <c r="U41" s="143">
        <f>feedin_motorcycle!U41</f>
        <v>0</v>
      </c>
      <c r="V41" s="144">
        <f>feedin_motorcycle!V41</f>
        <v>0</v>
      </c>
      <c r="W41" s="143">
        <f>feedin_motorcycle!W41</f>
        <v>0</v>
      </c>
      <c r="X41" s="144">
        <f>feedin_motorcycle!X41</f>
        <v>0</v>
      </c>
      <c r="Y41" s="143">
        <f>feedin_motorcycle!Y41</f>
        <v>0.8</v>
      </c>
      <c r="Z41" s="144">
        <f>feedin_motorcycle!Z41</f>
        <v>0.2</v>
      </c>
      <c r="AA41" s="143">
        <f>feedin_motorcycle!AA41</f>
        <v>0</v>
      </c>
      <c r="AB41" s="144">
        <f>feedin_motorcycle!AB41</f>
        <v>0</v>
      </c>
      <c r="AC41" s="52">
        <f t="shared" si="5"/>
        <v>1</v>
      </c>
      <c r="AD41" s="52">
        <f t="shared" si="6"/>
        <v>2</v>
      </c>
      <c r="AE41" s="55"/>
      <c r="AF41" s="61">
        <f t="shared" si="4"/>
        <v>0.20500000000000002</v>
      </c>
      <c r="AG41" s="61">
        <f t="shared" si="2"/>
        <v>0.79500000000000004</v>
      </c>
      <c r="AH41" s="55"/>
      <c r="AI41" s="61">
        <f t="shared" si="3"/>
        <v>1</v>
      </c>
    </row>
    <row r="42" spans="1:35" x14ac:dyDescent="0.2">
      <c r="A42" s="12">
        <v>2036</v>
      </c>
      <c r="B42" s="100">
        <f>B41+(B$46-B$41)*0.2</f>
        <v>0.84</v>
      </c>
      <c r="C42" s="66">
        <f t="shared" ref="C42:J45" si="15">C41+(C$46-C$41)*0.2</f>
        <v>0</v>
      </c>
      <c r="D42" s="66">
        <f t="shared" si="15"/>
        <v>0</v>
      </c>
      <c r="E42" s="66">
        <f t="shared" si="15"/>
        <v>0</v>
      </c>
      <c r="F42" s="66">
        <f t="shared" si="15"/>
        <v>0</v>
      </c>
      <c r="G42" s="66">
        <f t="shared" si="15"/>
        <v>0</v>
      </c>
      <c r="H42" s="66">
        <f t="shared" si="15"/>
        <v>0</v>
      </c>
      <c r="I42" s="66">
        <f t="shared" si="8"/>
        <v>0.16000000000000003</v>
      </c>
      <c r="J42" s="66">
        <f t="shared" si="15"/>
        <v>0</v>
      </c>
      <c r="K42" s="141">
        <f>feedin_motorcycle!K42</f>
        <v>0.05</v>
      </c>
      <c r="L42" s="142">
        <f>feedin_motorcycle!L42</f>
        <v>0.95</v>
      </c>
      <c r="M42" s="141">
        <f>feedin_motorcycle!M42</f>
        <v>0</v>
      </c>
      <c r="N42" s="142">
        <f>feedin_motorcycle!N42</f>
        <v>0</v>
      </c>
      <c r="O42" s="141">
        <f>feedin_motorcycle!O42</f>
        <v>0</v>
      </c>
      <c r="P42" s="142">
        <f>feedin_motorcycle!P42</f>
        <v>0</v>
      </c>
      <c r="Q42" s="141">
        <f>feedin_motorcycle!Q42</f>
        <v>0</v>
      </c>
      <c r="R42" s="142">
        <f>feedin_motorcycle!R42</f>
        <v>0</v>
      </c>
      <c r="S42" s="141">
        <f>feedin_motorcycle!S42</f>
        <v>0</v>
      </c>
      <c r="T42" s="142">
        <f>feedin_motorcycle!T42</f>
        <v>0</v>
      </c>
      <c r="U42" s="141">
        <f>feedin_motorcycle!U42</f>
        <v>0</v>
      </c>
      <c r="V42" s="142">
        <f>feedin_motorcycle!V42</f>
        <v>0</v>
      </c>
      <c r="W42" s="141">
        <f>feedin_motorcycle!W42</f>
        <v>0</v>
      </c>
      <c r="X42" s="142">
        <f>feedin_motorcycle!X42</f>
        <v>0</v>
      </c>
      <c r="Y42" s="141">
        <f>feedin_motorcycle!Y42</f>
        <v>0.8</v>
      </c>
      <c r="Z42" s="142">
        <f>feedin_motorcycle!Z42</f>
        <v>0.2</v>
      </c>
      <c r="AA42" s="141">
        <f>feedin_motorcycle!AA42</f>
        <v>0</v>
      </c>
      <c r="AB42" s="142">
        <f>feedin_motorcycle!AB42</f>
        <v>0</v>
      </c>
      <c r="AC42" s="36">
        <f t="shared" si="5"/>
        <v>1</v>
      </c>
      <c r="AD42" s="36">
        <f t="shared" si="6"/>
        <v>2</v>
      </c>
      <c r="AF42" s="60">
        <f t="shared" si="4"/>
        <v>0.17000000000000004</v>
      </c>
      <c r="AG42" s="60">
        <f t="shared" si="2"/>
        <v>0.83</v>
      </c>
      <c r="AI42" s="60">
        <f t="shared" si="3"/>
        <v>1</v>
      </c>
    </row>
    <row r="43" spans="1:35" x14ac:dyDescent="0.2">
      <c r="A43" s="12">
        <v>2037</v>
      </c>
      <c r="B43" s="100">
        <f t="shared" ref="B43:B45" si="16">B42+(B$46-B$41)*0.2</f>
        <v>0.83</v>
      </c>
      <c r="C43" s="66">
        <f t="shared" si="15"/>
        <v>0</v>
      </c>
      <c r="D43" s="66">
        <f t="shared" si="15"/>
        <v>0</v>
      </c>
      <c r="E43" s="66">
        <f t="shared" si="15"/>
        <v>0</v>
      </c>
      <c r="F43" s="66">
        <f t="shared" si="15"/>
        <v>0</v>
      </c>
      <c r="G43" s="66">
        <f t="shared" si="15"/>
        <v>0</v>
      </c>
      <c r="H43" s="66">
        <f t="shared" si="15"/>
        <v>0</v>
      </c>
      <c r="I43" s="66">
        <f t="shared" si="8"/>
        <v>0.17000000000000004</v>
      </c>
      <c r="J43" s="66">
        <f t="shared" si="15"/>
        <v>0</v>
      </c>
      <c r="K43" s="141">
        <f>feedin_motorcycle!K43</f>
        <v>0.05</v>
      </c>
      <c r="L43" s="142">
        <f>feedin_motorcycle!L43</f>
        <v>0.95</v>
      </c>
      <c r="M43" s="141">
        <f>feedin_motorcycle!M43</f>
        <v>0</v>
      </c>
      <c r="N43" s="142">
        <f>feedin_motorcycle!N43</f>
        <v>0</v>
      </c>
      <c r="O43" s="141">
        <f>feedin_motorcycle!O43</f>
        <v>0</v>
      </c>
      <c r="P43" s="142">
        <f>feedin_motorcycle!P43</f>
        <v>0</v>
      </c>
      <c r="Q43" s="141">
        <f>feedin_motorcycle!Q43</f>
        <v>0</v>
      </c>
      <c r="R43" s="142">
        <f>feedin_motorcycle!R43</f>
        <v>0</v>
      </c>
      <c r="S43" s="141">
        <f>feedin_motorcycle!S43</f>
        <v>0</v>
      </c>
      <c r="T43" s="142">
        <f>feedin_motorcycle!T43</f>
        <v>0</v>
      </c>
      <c r="U43" s="141">
        <f>feedin_motorcycle!U43</f>
        <v>0</v>
      </c>
      <c r="V43" s="142">
        <f>feedin_motorcycle!V43</f>
        <v>0</v>
      </c>
      <c r="W43" s="141">
        <f>feedin_motorcycle!W43</f>
        <v>0</v>
      </c>
      <c r="X43" s="142">
        <f>feedin_motorcycle!X43</f>
        <v>0</v>
      </c>
      <c r="Y43" s="141">
        <f>feedin_motorcycle!Y43</f>
        <v>0.8</v>
      </c>
      <c r="Z43" s="142">
        <f>feedin_motorcycle!Z43</f>
        <v>0.2</v>
      </c>
      <c r="AA43" s="141">
        <f>feedin_motorcycle!AA43</f>
        <v>0</v>
      </c>
      <c r="AB43" s="142">
        <f>feedin_motorcycle!AB43</f>
        <v>0</v>
      </c>
      <c r="AC43" s="36">
        <f t="shared" si="5"/>
        <v>1</v>
      </c>
      <c r="AD43" s="36">
        <f t="shared" si="6"/>
        <v>2</v>
      </c>
      <c r="AF43" s="60">
        <f t="shared" si="4"/>
        <v>0.17750000000000005</v>
      </c>
      <c r="AG43" s="60">
        <f t="shared" si="2"/>
        <v>0.82250000000000001</v>
      </c>
      <c r="AI43" s="60">
        <f t="shared" si="3"/>
        <v>1</v>
      </c>
    </row>
    <row r="44" spans="1:35" x14ac:dyDescent="0.2">
      <c r="A44" s="12">
        <v>2038</v>
      </c>
      <c r="B44" s="100">
        <f t="shared" si="16"/>
        <v>0.82</v>
      </c>
      <c r="C44" s="66">
        <f t="shared" si="15"/>
        <v>0</v>
      </c>
      <c r="D44" s="66">
        <f t="shared" si="15"/>
        <v>0</v>
      </c>
      <c r="E44" s="66">
        <f t="shared" si="15"/>
        <v>0</v>
      </c>
      <c r="F44" s="66">
        <f t="shared" si="15"/>
        <v>0</v>
      </c>
      <c r="G44" s="66">
        <f t="shared" si="15"/>
        <v>0</v>
      </c>
      <c r="H44" s="66">
        <f t="shared" si="15"/>
        <v>0</v>
      </c>
      <c r="I44" s="66">
        <f t="shared" si="8"/>
        <v>0.18000000000000005</v>
      </c>
      <c r="J44" s="66">
        <f t="shared" si="15"/>
        <v>0</v>
      </c>
      <c r="K44" s="141">
        <f>feedin_motorcycle!K44</f>
        <v>0.05</v>
      </c>
      <c r="L44" s="142">
        <f>feedin_motorcycle!L44</f>
        <v>0.95</v>
      </c>
      <c r="M44" s="141">
        <f>feedin_motorcycle!M44</f>
        <v>0</v>
      </c>
      <c r="N44" s="142">
        <f>feedin_motorcycle!N44</f>
        <v>0</v>
      </c>
      <c r="O44" s="141">
        <f>feedin_motorcycle!O44</f>
        <v>0</v>
      </c>
      <c r="P44" s="142">
        <f>feedin_motorcycle!P44</f>
        <v>0</v>
      </c>
      <c r="Q44" s="141">
        <f>feedin_motorcycle!Q44</f>
        <v>0</v>
      </c>
      <c r="R44" s="142">
        <f>feedin_motorcycle!R44</f>
        <v>0</v>
      </c>
      <c r="S44" s="141">
        <f>feedin_motorcycle!S44</f>
        <v>0</v>
      </c>
      <c r="T44" s="142">
        <f>feedin_motorcycle!T44</f>
        <v>0</v>
      </c>
      <c r="U44" s="141">
        <f>feedin_motorcycle!U44</f>
        <v>0</v>
      </c>
      <c r="V44" s="142">
        <f>feedin_motorcycle!V44</f>
        <v>0</v>
      </c>
      <c r="W44" s="141">
        <f>feedin_motorcycle!W44</f>
        <v>0</v>
      </c>
      <c r="X44" s="142">
        <f>feedin_motorcycle!X44</f>
        <v>0</v>
      </c>
      <c r="Y44" s="141">
        <f>feedin_motorcycle!Y44</f>
        <v>0.8</v>
      </c>
      <c r="Z44" s="142">
        <f>feedin_motorcycle!Z44</f>
        <v>0.2</v>
      </c>
      <c r="AA44" s="141">
        <f>feedin_motorcycle!AA44</f>
        <v>0</v>
      </c>
      <c r="AB44" s="142">
        <f>feedin_motorcycle!AB44</f>
        <v>0</v>
      </c>
      <c r="AC44" s="36">
        <f t="shared" si="5"/>
        <v>1</v>
      </c>
      <c r="AD44" s="36">
        <f t="shared" si="6"/>
        <v>2</v>
      </c>
      <c r="AF44" s="60">
        <f t="shared" si="4"/>
        <v>0.18500000000000005</v>
      </c>
      <c r="AG44" s="60">
        <f t="shared" si="2"/>
        <v>0.81499999999999995</v>
      </c>
      <c r="AI44" s="60">
        <f t="shared" si="3"/>
        <v>1</v>
      </c>
    </row>
    <row r="45" spans="1:35" x14ac:dyDescent="0.2">
      <c r="A45" s="12">
        <v>2039</v>
      </c>
      <c r="B45" s="100">
        <f t="shared" si="16"/>
        <v>0.80999999999999994</v>
      </c>
      <c r="C45" s="66">
        <f t="shared" si="15"/>
        <v>0</v>
      </c>
      <c r="D45" s="66">
        <f t="shared" si="15"/>
        <v>0</v>
      </c>
      <c r="E45" s="66">
        <f t="shared" si="15"/>
        <v>0</v>
      </c>
      <c r="F45" s="66">
        <f t="shared" si="15"/>
        <v>0</v>
      </c>
      <c r="G45" s="66">
        <f t="shared" si="15"/>
        <v>0</v>
      </c>
      <c r="H45" s="66">
        <f t="shared" si="15"/>
        <v>0</v>
      </c>
      <c r="I45" s="66">
        <f t="shared" si="8"/>
        <v>0.19000000000000006</v>
      </c>
      <c r="J45" s="66">
        <f t="shared" si="15"/>
        <v>0</v>
      </c>
      <c r="K45" s="141">
        <f>feedin_motorcycle!K45</f>
        <v>0.05</v>
      </c>
      <c r="L45" s="142">
        <f>feedin_motorcycle!L45</f>
        <v>0.95</v>
      </c>
      <c r="M45" s="141">
        <f>feedin_motorcycle!M45</f>
        <v>0</v>
      </c>
      <c r="N45" s="142">
        <f>feedin_motorcycle!N45</f>
        <v>0</v>
      </c>
      <c r="O45" s="141">
        <f>feedin_motorcycle!O45</f>
        <v>0</v>
      </c>
      <c r="P45" s="142">
        <f>feedin_motorcycle!P45</f>
        <v>0</v>
      </c>
      <c r="Q45" s="141">
        <f>feedin_motorcycle!Q45</f>
        <v>0</v>
      </c>
      <c r="R45" s="142">
        <f>feedin_motorcycle!R45</f>
        <v>0</v>
      </c>
      <c r="S45" s="141">
        <f>feedin_motorcycle!S45</f>
        <v>0</v>
      </c>
      <c r="T45" s="142">
        <f>feedin_motorcycle!T45</f>
        <v>0</v>
      </c>
      <c r="U45" s="141">
        <f>feedin_motorcycle!U45</f>
        <v>0</v>
      </c>
      <c r="V45" s="142">
        <f>feedin_motorcycle!V45</f>
        <v>0</v>
      </c>
      <c r="W45" s="141">
        <f>feedin_motorcycle!W45</f>
        <v>0</v>
      </c>
      <c r="X45" s="142">
        <f>feedin_motorcycle!X45</f>
        <v>0</v>
      </c>
      <c r="Y45" s="141">
        <f>feedin_motorcycle!Y45</f>
        <v>0.8</v>
      </c>
      <c r="Z45" s="142">
        <f>feedin_motorcycle!Z45</f>
        <v>0.2</v>
      </c>
      <c r="AA45" s="141">
        <f>feedin_motorcycle!AA45</f>
        <v>0</v>
      </c>
      <c r="AB45" s="142">
        <f>feedin_motorcycle!AB45</f>
        <v>0</v>
      </c>
      <c r="AC45" s="36">
        <f t="shared" si="5"/>
        <v>1</v>
      </c>
      <c r="AD45" s="36">
        <f t="shared" si="6"/>
        <v>2</v>
      </c>
      <c r="AF45" s="60">
        <f t="shared" si="4"/>
        <v>0.19250000000000006</v>
      </c>
      <c r="AG45" s="60">
        <f t="shared" si="2"/>
        <v>0.8075</v>
      </c>
      <c r="AI45" s="60">
        <f t="shared" si="3"/>
        <v>1</v>
      </c>
    </row>
    <row r="46" spans="1:35" x14ac:dyDescent="0.2">
      <c r="A46" s="51">
        <v>2040</v>
      </c>
      <c r="B46" s="176">
        <v>0.8</v>
      </c>
      <c r="C46" s="65">
        <v>0</v>
      </c>
      <c r="D46" s="65">
        <v>0</v>
      </c>
      <c r="E46" s="65">
        <v>0</v>
      </c>
      <c r="F46" s="65">
        <v>0</v>
      </c>
      <c r="G46" s="65">
        <v>0</v>
      </c>
      <c r="H46" s="65">
        <v>0</v>
      </c>
      <c r="I46" s="177">
        <f t="shared" si="8"/>
        <v>0.19999999999999996</v>
      </c>
      <c r="J46" s="65">
        <v>0</v>
      </c>
      <c r="K46" s="143">
        <f>feedin_motorcycle!K46</f>
        <v>0.05</v>
      </c>
      <c r="L46" s="144">
        <f>feedin_motorcycle!L46</f>
        <v>0.95</v>
      </c>
      <c r="M46" s="143">
        <f>feedin_motorcycle!M46</f>
        <v>0</v>
      </c>
      <c r="N46" s="144">
        <f>feedin_motorcycle!N46</f>
        <v>0</v>
      </c>
      <c r="O46" s="143">
        <f>feedin_motorcycle!O46</f>
        <v>0</v>
      </c>
      <c r="P46" s="144">
        <f>feedin_motorcycle!P46</f>
        <v>0</v>
      </c>
      <c r="Q46" s="143">
        <f>feedin_motorcycle!Q46</f>
        <v>0</v>
      </c>
      <c r="R46" s="144">
        <f>feedin_motorcycle!R46</f>
        <v>0</v>
      </c>
      <c r="S46" s="143">
        <f>feedin_motorcycle!S46</f>
        <v>0</v>
      </c>
      <c r="T46" s="144">
        <f>feedin_motorcycle!T46</f>
        <v>0</v>
      </c>
      <c r="U46" s="143">
        <f>feedin_motorcycle!U46</f>
        <v>0</v>
      </c>
      <c r="V46" s="144">
        <f>feedin_motorcycle!V46</f>
        <v>0</v>
      </c>
      <c r="W46" s="143">
        <f>feedin_motorcycle!W46</f>
        <v>0</v>
      </c>
      <c r="X46" s="144">
        <f>feedin_motorcycle!X46</f>
        <v>0</v>
      </c>
      <c r="Y46" s="143">
        <f>feedin_motorcycle!Y46</f>
        <v>0.8</v>
      </c>
      <c r="Z46" s="144">
        <f>feedin_motorcycle!Z46</f>
        <v>0.2</v>
      </c>
      <c r="AA46" s="143">
        <f>feedin_motorcycle!AA46</f>
        <v>0</v>
      </c>
      <c r="AB46" s="144">
        <f>feedin_motorcycle!AB46</f>
        <v>0</v>
      </c>
      <c r="AC46" s="52">
        <f t="shared" si="5"/>
        <v>1</v>
      </c>
      <c r="AD46" s="52">
        <f t="shared" si="6"/>
        <v>2</v>
      </c>
      <c r="AE46" s="55"/>
      <c r="AF46" s="61">
        <f t="shared" si="4"/>
        <v>0.19999999999999998</v>
      </c>
      <c r="AG46" s="61">
        <f t="shared" si="2"/>
        <v>0.8</v>
      </c>
      <c r="AH46" s="55"/>
      <c r="AI46" s="61">
        <f t="shared" si="3"/>
        <v>1</v>
      </c>
    </row>
    <row r="47" spans="1:35" x14ac:dyDescent="0.2">
      <c r="A47" s="12">
        <v>2041</v>
      </c>
      <c r="B47" s="100">
        <f>B46+(B$51-B$46)*0.2</f>
        <v>0.79</v>
      </c>
      <c r="C47" s="66">
        <f t="shared" ref="C47:H47" si="17">C46+(C$51-C$46)*0.2</f>
        <v>0</v>
      </c>
      <c r="D47" s="66">
        <f t="shared" si="17"/>
        <v>0</v>
      </c>
      <c r="E47" s="66">
        <f t="shared" si="17"/>
        <v>0</v>
      </c>
      <c r="F47" s="66">
        <f t="shared" si="17"/>
        <v>0</v>
      </c>
      <c r="G47" s="66">
        <f t="shared" si="17"/>
        <v>0</v>
      </c>
      <c r="H47" s="66">
        <f t="shared" si="17"/>
        <v>0</v>
      </c>
      <c r="I47" s="66">
        <f t="shared" ref="I47:I51" si="18">1-SUM(B47:H47,J47)</f>
        <v>0.20999999999999996</v>
      </c>
      <c r="J47" s="66">
        <f t="shared" ref="J47" si="19">J46+(J$46-J$41)*0.2</f>
        <v>0</v>
      </c>
      <c r="K47" s="141">
        <f>feedin_motorcycle!K47</f>
        <v>0.05</v>
      </c>
      <c r="L47" s="142">
        <f>feedin_motorcycle!L47</f>
        <v>0.95</v>
      </c>
      <c r="M47" s="141">
        <f>feedin_motorcycle!M47</f>
        <v>0</v>
      </c>
      <c r="N47" s="142">
        <f>feedin_motorcycle!N47</f>
        <v>0</v>
      </c>
      <c r="O47" s="141">
        <f>feedin_motorcycle!O47</f>
        <v>0</v>
      </c>
      <c r="P47" s="142">
        <f>feedin_motorcycle!P47</f>
        <v>0</v>
      </c>
      <c r="Q47" s="141">
        <f>feedin_motorcycle!Q47</f>
        <v>0</v>
      </c>
      <c r="R47" s="142">
        <f>feedin_motorcycle!R47</f>
        <v>0</v>
      </c>
      <c r="S47" s="141">
        <f>feedin_motorcycle!S47</f>
        <v>0</v>
      </c>
      <c r="T47" s="142">
        <f>feedin_motorcycle!T47</f>
        <v>0</v>
      </c>
      <c r="U47" s="141">
        <f>feedin_motorcycle!U47</f>
        <v>0</v>
      </c>
      <c r="V47" s="142">
        <f>feedin_motorcycle!V47</f>
        <v>0</v>
      </c>
      <c r="W47" s="141">
        <f>feedin_motorcycle!W47</f>
        <v>0</v>
      </c>
      <c r="X47" s="142">
        <f>feedin_motorcycle!X47</f>
        <v>0</v>
      </c>
      <c r="Y47" s="141">
        <f>feedin_motorcycle!Y47</f>
        <v>0.8</v>
      </c>
      <c r="Z47" s="142">
        <f>feedin_motorcycle!Z47</f>
        <v>0.2</v>
      </c>
      <c r="AA47" s="141">
        <f>feedin_motorcycle!AA47</f>
        <v>0</v>
      </c>
      <c r="AB47" s="142">
        <f>feedin_motorcycle!AB47</f>
        <v>0</v>
      </c>
      <c r="AC47" s="36">
        <f t="shared" ref="AC47:AC61" si="20">SUM(B47:J47)</f>
        <v>1</v>
      </c>
      <c r="AD47" s="36">
        <f t="shared" ref="AD47:AD61" si="21">SUM(K47:AB47)</f>
        <v>2</v>
      </c>
    </row>
    <row r="48" spans="1:35" x14ac:dyDescent="0.2">
      <c r="A48" s="12">
        <v>2042</v>
      </c>
      <c r="B48" s="100">
        <f t="shared" ref="B48:B50" si="22">B47+(B$51-B$46)*0.2</f>
        <v>0.78</v>
      </c>
      <c r="C48" s="66">
        <f t="shared" ref="C48:C50" si="23">C47+(C$51-C$46)*0.2</f>
        <v>0</v>
      </c>
      <c r="D48" s="66">
        <f t="shared" ref="D48:D50" si="24">D47+(D$51-D$46)*0.2</f>
        <v>0</v>
      </c>
      <c r="E48" s="66">
        <f t="shared" ref="E48:E50" si="25">E47+(E$51-E$46)*0.2</f>
        <v>0</v>
      </c>
      <c r="F48" s="66">
        <f t="shared" ref="F48:F50" si="26">F47+(F$51-F$46)*0.2</f>
        <v>0</v>
      </c>
      <c r="G48" s="66">
        <f t="shared" ref="G48:G50" si="27">G47+(G$51-G$46)*0.2</f>
        <v>0</v>
      </c>
      <c r="H48" s="66">
        <f t="shared" ref="H48:H50" si="28">H47+(H$51-H$46)*0.2</f>
        <v>0</v>
      </c>
      <c r="I48" s="66">
        <f t="shared" si="18"/>
        <v>0.21999999999999997</v>
      </c>
      <c r="J48" s="66">
        <f t="shared" ref="J48" si="29">J47+(J$46-J$41)*0.2</f>
        <v>0</v>
      </c>
      <c r="K48" s="141">
        <f>feedin_motorcycle!K48</f>
        <v>0.05</v>
      </c>
      <c r="L48" s="142">
        <f>feedin_motorcycle!L48</f>
        <v>0.95</v>
      </c>
      <c r="M48" s="141">
        <f>feedin_motorcycle!M48</f>
        <v>0</v>
      </c>
      <c r="N48" s="142">
        <f>feedin_motorcycle!N48</f>
        <v>0</v>
      </c>
      <c r="O48" s="141">
        <f>feedin_motorcycle!O48</f>
        <v>0</v>
      </c>
      <c r="P48" s="142">
        <f>feedin_motorcycle!P48</f>
        <v>0</v>
      </c>
      <c r="Q48" s="141">
        <f>feedin_motorcycle!Q48</f>
        <v>0</v>
      </c>
      <c r="R48" s="142">
        <f>feedin_motorcycle!R48</f>
        <v>0</v>
      </c>
      <c r="S48" s="141">
        <f>feedin_motorcycle!S48</f>
        <v>0</v>
      </c>
      <c r="T48" s="142">
        <f>feedin_motorcycle!T48</f>
        <v>0</v>
      </c>
      <c r="U48" s="141">
        <f>feedin_motorcycle!U48</f>
        <v>0</v>
      </c>
      <c r="V48" s="142">
        <f>feedin_motorcycle!V48</f>
        <v>0</v>
      </c>
      <c r="W48" s="141">
        <f>feedin_motorcycle!W48</f>
        <v>0</v>
      </c>
      <c r="X48" s="142">
        <f>feedin_motorcycle!X48</f>
        <v>0</v>
      </c>
      <c r="Y48" s="141">
        <f>feedin_motorcycle!Y48</f>
        <v>0.8</v>
      </c>
      <c r="Z48" s="142">
        <f>feedin_motorcycle!Z48</f>
        <v>0.2</v>
      </c>
      <c r="AA48" s="141">
        <f>feedin_motorcycle!AA48</f>
        <v>0</v>
      </c>
      <c r="AB48" s="142">
        <f>feedin_motorcycle!AB48</f>
        <v>0</v>
      </c>
      <c r="AC48" s="36">
        <f t="shared" si="20"/>
        <v>1</v>
      </c>
      <c r="AD48" s="36">
        <f t="shared" si="21"/>
        <v>2</v>
      </c>
    </row>
    <row r="49" spans="1:30" x14ac:dyDescent="0.2">
      <c r="A49" s="12">
        <v>2043</v>
      </c>
      <c r="B49" s="100">
        <f t="shared" si="22"/>
        <v>0.77</v>
      </c>
      <c r="C49" s="66">
        <f t="shared" si="23"/>
        <v>0</v>
      </c>
      <c r="D49" s="66">
        <f t="shared" si="24"/>
        <v>0</v>
      </c>
      <c r="E49" s="66">
        <f t="shared" si="25"/>
        <v>0</v>
      </c>
      <c r="F49" s="66">
        <f t="shared" si="26"/>
        <v>0</v>
      </c>
      <c r="G49" s="66">
        <f t="shared" si="27"/>
        <v>0</v>
      </c>
      <c r="H49" s="66">
        <f t="shared" si="28"/>
        <v>0</v>
      </c>
      <c r="I49" s="66">
        <f t="shared" si="18"/>
        <v>0.22999999999999998</v>
      </c>
      <c r="J49" s="66">
        <f t="shared" ref="J49" si="30">J48+(J$46-J$41)*0.2</f>
        <v>0</v>
      </c>
      <c r="K49" s="141">
        <f>feedin_motorcycle!K49</f>
        <v>0.05</v>
      </c>
      <c r="L49" s="142">
        <f>feedin_motorcycle!L49</f>
        <v>0.95</v>
      </c>
      <c r="M49" s="141">
        <f>feedin_motorcycle!M49</f>
        <v>0</v>
      </c>
      <c r="N49" s="142">
        <f>feedin_motorcycle!N49</f>
        <v>0</v>
      </c>
      <c r="O49" s="141">
        <f>feedin_motorcycle!O49</f>
        <v>0</v>
      </c>
      <c r="P49" s="142">
        <f>feedin_motorcycle!P49</f>
        <v>0</v>
      </c>
      <c r="Q49" s="141">
        <f>feedin_motorcycle!Q49</f>
        <v>0</v>
      </c>
      <c r="R49" s="142">
        <f>feedin_motorcycle!R49</f>
        <v>0</v>
      </c>
      <c r="S49" s="141">
        <f>feedin_motorcycle!S49</f>
        <v>0</v>
      </c>
      <c r="T49" s="142">
        <f>feedin_motorcycle!T49</f>
        <v>0</v>
      </c>
      <c r="U49" s="141">
        <f>feedin_motorcycle!U49</f>
        <v>0</v>
      </c>
      <c r="V49" s="142">
        <f>feedin_motorcycle!V49</f>
        <v>0</v>
      </c>
      <c r="W49" s="141">
        <f>feedin_motorcycle!W49</f>
        <v>0</v>
      </c>
      <c r="X49" s="142">
        <f>feedin_motorcycle!X49</f>
        <v>0</v>
      </c>
      <c r="Y49" s="141">
        <f>feedin_motorcycle!Y49</f>
        <v>0.8</v>
      </c>
      <c r="Z49" s="142">
        <f>feedin_motorcycle!Z49</f>
        <v>0.2</v>
      </c>
      <c r="AA49" s="141">
        <f>feedin_motorcycle!AA49</f>
        <v>0</v>
      </c>
      <c r="AB49" s="142">
        <f>feedin_motorcycle!AB49</f>
        <v>0</v>
      </c>
      <c r="AC49" s="36">
        <f t="shared" si="20"/>
        <v>1</v>
      </c>
      <c r="AD49" s="36">
        <f t="shared" si="21"/>
        <v>2</v>
      </c>
    </row>
    <row r="50" spans="1:30" x14ac:dyDescent="0.2">
      <c r="A50" s="12">
        <v>2044</v>
      </c>
      <c r="B50" s="100">
        <f t="shared" si="22"/>
        <v>0.76</v>
      </c>
      <c r="C50" s="66">
        <f t="shared" si="23"/>
        <v>0</v>
      </c>
      <c r="D50" s="66">
        <f t="shared" si="24"/>
        <v>0</v>
      </c>
      <c r="E50" s="66">
        <f t="shared" si="25"/>
        <v>0</v>
      </c>
      <c r="F50" s="66">
        <f t="shared" si="26"/>
        <v>0</v>
      </c>
      <c r="G50" s="66">
        <f t="shared" si="27"/>
        <v>0</v>
      </c>
      <c r="H50" s="66">
        <f t="shared" si="28"/>
        <v>0</v>
      </c>
      <c r="I50" s="66">
        <f t="shared" si="18"/>
        <v>0.24</v>
      </c>
      <c r="J50" s="66">
        <f t="shared" ref="J50" si="31">J49+(J$46-J$41)*0.2</f>
        <v>0</v>
      </c>
      <c r="K50" s="141">
        <f>feedin_motorcycle!K50</f>
        <v>0.05</v>
      </c>
      <c r="L50" s="142">
        <f>feedin_motorcycle!L50</f>
        <v>0.95</v>
      </c>
      <c r="M50" s="141">
        <f>feedin_motorcycle!M50</f>
        <v>0</v>
      </c>
      <c r="N50" s="142">
        <f>feedin_motorcycle!N50</f>
        <v>0</v>
      </c>
      <c r="O50" s="141">
        <f>feedin_motorcycle!O50</f>
        <v>0</v>
      </c>
      <c r="P50" s="142">
        <f>feedin_motorcycle!P50</f>
        <v>0</v>
      </c>
      <c r="Q50" s="141">
        <f>feedin_motorcycle!Q50</f>
        <v>0</v>
      </c>
      <c r="R50" s="142">
        <f>feedin_motorcycle!R50</f>
        <v>0</v>
      </c>
      <c r="S50" s="141">
        <f>feedin_motorcycle!S50</f>
        <v>0</v>
      </c>
      <c r="T50" s="142">
        <f>feedin_motorcycle!T50</f>
        <v>0</v>
      </c>
      <c r="U50" s="141">
        <f>feedin_motorcycle!U50</f>
        <v>0</v>
      </c>
      <c r="V50" s="142">
        <f>feedin_motorcycle!V50</f>
        <v>0</v>
      </c>
      <c r="W50" s="141">
        <f>feedin_motorcycle!W50</f>
        <v>0</v>
      </c>
      <c r="X50" s="142">
        <f>feedin_motorcycle!X50</f>
        <v>0</v>
      </c>
      <c r="Y50" s="141">
        <f>feedin_motorcycle!Y50</f>
        <v>0.8</v>
      </c>
      <c r="Z50" s="142">
        <f>feedin_motorcycle!Z50</f>
        <v>0.2</v>
      </c>
      <c r="AA50" s="141">
        <f>feedin_motorcycle!AA50</f>
        <v>0</v>
      </c>
      <c r="AB50" s="142">
        <f>feedin_motorcycle!AB50</f>
        <v>0</v>
      </c>
      <c r="AC50" s="36">
        <f t="shared" si="20"/>
        <v>1</v>
      </c>
      <c r="AD50" s="36">
        <f t="shared" si="21"/>
        <v>2</v>
      </c>
    </row>
    <row r="51" spans="1:30" x14ac:dyDescent="0.2">
      <c r="A51" s="51">
        <v>2045</v>
      </c>
      <c r="B51" s="176">
        <v>0.75</v>
      </c>
      <c r="C51" s="74">
        <v>0</v>
      </c>
      <c r="D51" s="74">
        <v>0</v>
      </c>
      <c r="E51" s="74">
        <v>0</v>
      </c>
      <c r="F51" s="74">
        <v>0</v>
      </c>
      <c r="G51" s="74">
        <v>0</v>
      </c>
      <c r="H51" s="65">
        <v>0</v>
      </c>
      <c r="I51" s="177">
        <f t="shared" si="18"/>
        <v>0.25</v>
      </c>
      <c r="J51" s="65">
        <v>0</v>
      </c>
      <c r="K51" s="143">
        <f>feedin_motorcycle!K51</f>
        <v>0.05</v>
      </c>
      <c r="L51" s="144">
        <f>feedin_motorcycle!L51</f>
        <v>0.95</v>
      </c>
      <c r="M51" s="143">
        <f>feedin_motorcycle!M51</f>
        <v>0</v>
      </c>
      <c r="N51" s="144">
        <f>feedin_motorcycle!N51</f>
        <v>0</v>
      </c>
      <c r="O51" s="143">
        <f>feedin_motorcycle!O51</f>
        <v>0</v>
      </c>
      <c r="P51" s="144">
        <f>feedin_motorcycle!P51</f>
        <v>0</v>
      </c>
      <c r="Q51" s="143">
        <f>feedin_motorcycle!Q51</f>
        <v>0</v>
      </c>
      <c r="R51" s="144">
        <f>feedin_motorcycle!R51</f>
        <v>0</v>
      </c>
      <c r="S51" s="143">
        <f>feedin_motorcycle!S51</f>
        <v>0</v>
      </c>
      <c r="T51" s="144">
        <f>feedin_motorcycle!T51</f>
        <v>0</v>
      </c>
      <c r="U51" s="143">
        <f>feedin_motorcycle!U51</f>
        <v>0</v>
      </c>
      <c r="V51" s="144">
        <f>feedin_motorcycle!V51</f>
        <v>0</v>
      </c>
      <c r="W51" s="143">
        <f>feedin_motorcycle!W51</f>
        <v>0</v>
      </c>
      <c r="X51" s="144">
        <f>feedin_motorcycle!X51</f>
        <v>0</v>
      </c>
      <c r="Y51" s="143">
        <f>feedin_motorcycle!Y51</f>
        <v>0.8</v>
      </c>
      <c r="Z51" s="144">
        <f>feedin_motorcycle!Z51</f>
        <v>0.2</v>
      </c>
      <c r="AA51" s="143">
        <f>feedin_motorcycle!AA51</f>
        <v>0</v>
      </c>
      <c r="AB51" s="144">
        <f>feedin_motorcycle!AB51</f>
        <v>0</v>
      </c>
      <c r="AC51" s="52">
        <f t="shared" si="20"/>
        <v>1</v>
      </c>
      <c r="AD51" s="52">
        <f t="shared" si="21"/>
        <v>2</v>
      </c>
    </row>
    <row r="52" spans="1:30" x14ac:dyDescent="0.2">
      <c r="A52" s="12">
        <v>2046</v>
      </c>
      <c r="B52" s="100">
        <f>B51+(B$56-B$51)*0.2</f>
        <v>0.74</v>
      </c>
      <c r="C52" s="66">
        <f t="shared" ref="C52:H52" si="32">C51+(C$56-C$51)*0.2</f>
        <v>0</v>
      </c>
      <c r="D52" s="66">
        <f t="shared" si="32"/>
        <v>0</v>
      </c>
      <c r="E52" s="66">
        <f t="shared" si="32"/>
        <v>0</v>
      </c>
      <c r="F52" s="66">
        <f t="shared" si="32"/>
        <v>0</v>
      </c>
      <c r="G52" s="66">
        <f t="shared" si="32"/>
        <v>0</v>
      </c>
      <c r="H52" s="66">
        <f t="shared" si="32"/>
        <v>0</v>
      </c>
      <c r="I52" s="66">
        <f t="shared" ref="I52:I55" si="33">1-SUM(B52:H52,J52)</f>
        <v>0.26</v>
      </c>
      <c r="J52" s="66">
        <f t="shared" ref="J52" si="34">J51+(J$46-J$41)*0.2</f>
        <v>0</v>
      </c>
      <c r="K52" s="141">
        <f>feedin_motorcycle!K52</f>
        <v>0.05</v>
      </c>
      <c r="L52" s="142">
        <f>feedin_motorcycle!L52</f>
        <v>0.95</v>
      </c>
      <c r="M52" s="141">
        <f>feedin_motorcycle!M52</f>
        <v>0</v>
      </c>
      <c r="N52" s="142">
        <f>feedin_motorcycle!N52</f>
        <v>0</v>
      </c>
      <c r="O52" s="141">
        <f>feedin_motorcycle!O52</f>
        <v>0</v>
      </c>
      <c r="P52" s="142">
        <f>feedin_motorcycle!P52</f>
        <v>0</v>
      </c>
      <c r="Q52" s="141">
        <f>feedin_motorcycle!Q52</f>
        <v>0</v>
      </c>
      <c r="R52" s="142">
        <f>feedin_motorcycle!R52</f>
        <v>0</v>
      </c>
      <c r="S52" s="141">
        <f>feedin_motorcycle!S52</f>
        <v>0</v>
      </c>
      <c r="T52" s="142">
        <f>feedin_motorcycle!T52</f>
        <v>0</v>
      </c>
      <c r="U52" s="141">
        <f>feedin_motorcycle!U52</f>
        <v>0</v>
      </c>
      <c r="V52" s="142">
        <f>feedin_motorcycle!V52</f>
        <v>0</v>
      </c>
      <c r="W52" s="141">
        <f>feedin_motorcycle!W52</f>
        <v>0</v>
      </c>
      <c r="X52" s="142">
        <f>feedin_motorcycle!X52</f>
        <v>0</v>
      </c>
      <c r="Y52" s="141">
        <f>feedin_motorcycle!Y52</f>
        <v>0.8</v>
      </c>
      <c r="Z52" s="142">
        <f>feedin_motorcycle!Z52</f>
        <v>0.2</v>
      </c>
      <c r="AA52" s="141">
        <f>feedin_motorcycle!AA52</f>
        <v>0</v>
      </c>
      <c r="AB52" s="142">
        <f>feedin_motorcycle!AB52</f>
        <v>0</v>
      </c>
      <c r="AC52" s="36">
        <f t="shared" si="20"/>
        <v>1</v>
      </c>
      <c r="AD52" s="36">
        <f t="shared" si="21"/>
        <v>2</v>
      </c>
    </row>
    <row r="53" spans="1:30" x14ac:dyDescent="0.2">
      <c r="A53" s="12">
        <v>2047</v>
      </c>
      <c r="B53" s="100">
        <f t="shared" ref="B53:B55" si="35">B52+(B$56-B$51)*0.2</f>
        <v>0.73</v>
      </c>
      <c r="C53" s="66">
        <f t="shared" ref="C53:C55" si="36">C52+(C$56-C$51)*0.2</f>
        <v>0</v>
      </c>
      <c r="D53" s="66">
        <f t="shared" ref="D53:D55" si="37">D52+(D$56-D$51)*0.2</f>
        <v>0</v>
      </c>
      <c r="E53" s="66">
        <f t="shared" ref="E53:E55" si="38">E52+(E$56-E$51)*0.2</f>
        <v>0</v>
      </c>
      <c r="F53" s="66">
        <f t="shared" ref="F53:F55" si="39">F52+(F$56-F$51)*0.2</f>
        <v>0</v>
      </c>
      <c r="G53" s="66">
        <f t="shared" ref="G53:G55" si="40">G52+(G$56-G$51)*0.2</f>
        <v>0</v>
      </c>
      <c r="H53" s="66">
        <f t="shared" ref="H53:H55" si="41">H52+(H$56-H$51)*0.2</f>
        <v>0</v>
      </c>
      <c r="I53" s="66">
        <f t="shared" si="33"/>
        <v>0.27</v>
      </c>
      <c r="J53" s="66">
        <f t="shared" ref="J53" si="42">J52+(J$46-J$41)*0.2</f>
        <v>0</v>
      </c>
      <c r="K53" s="141">
        <f>feedin_motorcycle!K53</f>
        <v>0.05</v>
      </c>
      <c r="L53" s="142">
        <f>feedin_motorcycle!L53</f>
        <v>0.95</v>
      </c>
      <c r="M53" s="141">
        <f>feedin_motorcycle!M53</f>
        <v>0</v>
      </c>
      <c r="N53" s="142">
        <f>feedin_motorcycle!N53</f>
        <v>0</v>
      </c>
      <c r="O53" s="141">
        <f>feedin_motorcycle!O53</f>
        <v>0</v>
      </c>
      <c r="P53" s="142">
        <f>feedin_motorcycle!P53</f>
        <v>0</v>
      </c>
      <c r="Q53" s="141">
        <f>feedin_motorcycle!Q53</f>
        <v>0</v>
      </c>
      <c r="R53" s="142">
        <f>feedin_motorcycle!R53</f>
        <v>0</v>
      </c>
      <c r="S53" s="141">
        <f>feedin_motorcycle!S53</f>
        <v>0</v>
      </c>
      <c r="T53" s="142">
        <f>feedin_motorcycle!T53</f>
        <v>0</v>
      </c>
      <c r="U53" s="141">
        <f>feedin_motorcycle!U53</f>
        <v>0</v>
      </c>
      <c r="V53" s="142">
        <f>feedin_motorcycle!V53</f>
        <v>0</v>
      </c>
      <c r="W53" s="141">
        <f>feedin_motorcycle!W53</f>
        <v>0</v>
      </c>
      <c r="X53" s="142">
        <f>feedin_motorcycle!X53</f>
        <v>0</v>
      </c>
      <c r="Y53" s="141">
        <f>feedin_motorcycle!Y53</f>
        <v>0.8</v>
      </c>
      <c r="Z53" s="142">
        <f>feedin_motorcycle!Z53</f>
        <v>0.2</v>
      </c>
      <c r="AA53" s="141">
        <f>feedin_motorcycle!AA53</f>
        <v>0</v>
      </c>
      <c r="AB53" s="142">
        <f>feedin_motorcycle!AB53</f>
        <v>0</v>
      </c>
      <c r="AC53" s="36">
        <f t="shared" si="20"/>
        <v>1</v>
      </c>
      <c r="AD53" s="36">
        <f t="shared" si="21"/>
        <v>2</v>
      </c>
    </row>
    <row r="54" spans="1:30" x14ac:dyDescent="0.2">
      <c r="A54" s="12">
        <v>2048</v>
      </c>
      <c r="B54" s="100">
        <f t="shared" si="35"/>
        <v>0.72</v>
      </c>
      <c r="C54" s="66">
        <f t="shared" si="36"/>
        <v>0</v>
      </c>
      <c r="D54" s="66">
        <f t="shared" si="37"/>
        <v>0</v>
      </c>
      <c r="E54" s="66">
        <f t="shared" si="38"/>
        <v>0</v>
      </c>
      <c r="F54" s="66">
        <f t="shared" si="39"/>
        <v>0</v>
      </c>
      <c r="G54" s="66">
        <f t="shared" si="40"/>
        <v>0</v>
      </c>
      <c r="H54" s="66">
        <f t="shared" si="41"/>
        <v>0</v>
      </c>
      <c r="I54" s="66">
        <f t="shared" si="33"/>
        <v>0.28000000000000003</v>
      </c>
      <c r="J54" s="66">
        <f t="shared" ref="J54" si="43">J53+(J$46-J$41)*0.2</f>
        <v>0</v>
      </c>
      <c r="K54" s="141">
        <f>feedin_motorcycle!K54</f>
        <v>0.05</v>
      </c>
      <c r="L54" s="142">
        <f>feedin_motorcycle!L54</f>
        <v>0.95</v>
      </c>
      <c r="M54" s="141">
        <f>feedin_motorcycle!M54</f>
        <v>0</v>
      </c>
      <c r="N54" s="142">
        <f>feedin_motorcycle!N54</f>
        <v>0</v>
      </c>
      <c r="O54" s="141">
        <f>feedin_motorcycle!O54</f>
        <v>0</v>
      </c>
      <c r="P54" s="142">
        <f>feedin_motorcycle!P54</f>
        <v>0</v>
      </c>
      <c r="Q54" s="141">
        <f>feedin_motorcycle!Q54</f>
        <v>0</v>
      </c>
      <c r="R54" s="142">
        <f>feedin_motorcycle!R54</f>
        <v>0</v>
      </c>
      <c r="S54" s="141">
        <f>feedin_motorcycle!S54</f>
        <v>0</v>
      </c>
      <c r="T54" s="142">
        <f>feedin_motorcycle!T54</f>
        <v>0</v>
      </c>
      <c r="U54" s="141">
        <f>feedin_motorcycle!U54</f>
        <v>0</v>
      </c>
      <c r="V54" s="142">
        <f>feedin_motorcycle!V54</f>
        <v>0</v>
      </c>
      <c r="W54" s="141">
        <f>feedin_motorcycle!W54</f>
        <v>0</v>
      </c>
      <c r="X54" s="142">
        <f>feedin_motorcycle!X54</f>
        <v>0</v>
      </c>
      <c r="Y54" s="141">
        <f>feedin_motorcycle!Y54</f>
        <v>0.8</v>
      </c>
      <c r="Z54" s="142">
        <f>feedin_motorcycle!Z54</f>
        <v>0.2</v>
      </c>
      <c r="AA54" s="141">
        <f>feedin_motorcycle!AA54</f>
        <v>0</v>
      </c>
      <c r="AB54" s="142">
        <f>feedin_motorcycle!AB54</f>
        <v>0</v>
      </c>
      <c r="AC54" s="36">
        <f t="shared" si="20"/>
        <v>1</v>
      </c>
      <c r="AD54" s="36">
        <f t="shared" si="21"/>
        <v>2</v>
      </c>
    </row>
    <row r="55" spans="1:30" x14ac:dyDescent="0.2">
      <c r="A55" s="12">
        <v>2049</v>
      </c>
      <c r="B55" s="100">
        <f t="shared" si="35"/>
        <v>0.71</v>
      </c>
      <c r="C55" s="66">
        <f t="shared" si="36"/>
        <v>0</v>
      </c>
      <c r="D55" s="66">
        <f t="shared" si="37"/>
        <v>0</v>
      </c>
      <c r="E55" s="66">
        <f t="shared" si="38"/>
        <v>0</v>
      </c>
      <c r="F55" s="66">
        <f t="shared" si="39"/>
        <v>0</v>
      </c>
      <c r="G55" s="66">
        <f t="shared" si="40"/>
        <v>0</v>
      </c>
      <c r="H55" s="66">
        <f t="shared" si="41"/>
        <v>0</v>
      </c>
      <c r="I55" s="66">
        <f t="shared" si="33"/>
        <v>0.29000000000000004</v>
      </c>
      <c r="J55" s="66">
        <f t="shared" ref="J55" si="44">J54+(J$46-J$41)*0.2</f>
        <v>0</v>
      </c>
      <c r="K55" s="141">
        <f>feedin_motorcycle!K55</f>
        <v>0.05</v>
      </c>
      <c r="L55" s="142">
        <f>feedin_motorcycle!L55</f>
        <v>0.95</v>
      </c>
      <c r="M55" s="141">
        <f>feedin_motorcycle!M55</f>
        <v>0</v>
      </c>
      <c r="N55" s="142">
        <f>feedin_motorcycle!N55</f>
        <v>0</v>
      </c>
      <c r="O55" s="141">
        <f>feedin_motorcycle!O55</f>
        <v>0</v>
      </c>
      <c r="P55" s="142">
        <f>feedin_motorcycle!P55</f>
        <v>0</v>
      </c>
      <c r="Q55" s="141">
        <f>feedin_motorcycle!Q55</f>
        <v>0</v>
      </c>
      <c r="R55" s="142">
        <f>feedin_motorcycle!R55</f>
        <v>0</v>
      </c>
      <c r="S55" s="141">
        <f>feedin_motorcycle!S55</f>
        <v>0</v>
      </c>
      <c r="T55" s="142">
        <f>feedin_motorcycle!T55</f>
        <v>0</v>
      </c>
      <c r="U55" s="141">
        <f>feedin_motorcycle!U55</f>
        <v>0</v>
      </c>
      <c r="V55" s="142">
        <f>feedin_motorcycle!V55</f>
        <v>0</v>
      </c>
      <c r="W55" s="141">
        <f>feedin_motorcycle!W55</f>
        <v>0</v>
      </c>
      <c r="X55" s="142">
        <f>feedin_motorcycle!X55</f>
        <v>0</v>
      </c>
      <c r="Y55" s="141">
        <f>feedin_motorcycle!Y55</f>
        <v>0.8</v>
      </c>
      <c r="Z55" s="142">
        <f>feedin_motorcycle!Z55</f>
        <v>0.2</v>
      </c>
      <c r="AA55" s="141">
        <f>feedin_motorcycle!AA55</f>
        <v>0</v>
      </c>
      <c r="AB55" s="142">
        <f>feedin_motorcycle!AB55</f>
        <v>0</v>
      </c>
      <c r="AC55" s="36">
        <f t="shared" si="20"/>
        <v>1</v>
      </c>
      <c r="AD55" s="36">
        <f t="shared" si="21"/>
        <v>2</v>
      </c>
    </row>
    <row r="56" spans="1:30" x14ac:dyDescent="0.2">
      <c r="A56" s="51">
        <v>2050</v>
      </c>
      <c r="B56" s="176">
        <v>0.7</v>
      </c>
      <c r="C56" s="74">
        <v>0</v>
      </c>
      <c r="D56" s="74">
        <v>0</v>
      </c>
      <c r="E56" s="74">
        <v>0</v>
      </c>
      <c r="F56" s="74">
        <v>0</v>
      </c>
      <c r="G56" s="74">
        <v>0</v>
      </c>
      <c r="H56" s="65">
        <v>0</v>
      </c>
      <c r="I56" s="177">
        <f>1-SUM(B56:H56,J56)</f>
        <v>0.30000000000000004</v>
      </c>
      <c r="J56" s="65">
        <v>0</v>
      </c>
      <c r="K56" s="143">
        <f>feedin_motorcycle!K56</f>
        <v>0.05</v>
      </c>
      <c r="L56" s="144">
        <f>feedin_motorcycle!L56</f>
        <v>0.95</v>
      </c>
      <c r="M56" s="143">
        <f>feedin_motorcycle!M56</f>
        <v>0</v>
      </c>
      <c r="N56" s="144">
        <f>feedin_motorcycle!N56</f>
        <v>0</v>
      </c>
      <c r="O56" s="143">
        <f>feedin_motorcycle!O56</f>
        <v>0</v>
      </c>
      <c r="P56" s="144">
        <f>feedin_motorcycle!P56</f>
        <v>0</v>
      </c>
      <c r="Q56" s="143">
        <f>feedin_motorcycle!Q56</f>
        <v>0</v>
      </c>
      <c r="R56" s="144">
        <f>feedin_motorcycle!R56</f>
        <v>0</v>
      </c>
      <c r="S56" s="143">
        <f>feedin_motorcycle!S56</f>
        <v>0</v>
      </c>
      <c r="T56" s="144">
        <f>feedin_motorcycle!T56</f>
        <v>0</v>
      </c>
      <c r="U56" s="143">
        <f>feedin_motorcycle!U56</f>
        <v>0</v>
      </c>
      <c r="V56" s="144">
        <f>feedin_motorcycle!V56</f>
        <v>0</v>
      </c>
      <c r="W56" s="143">
        <f>feedin_motorcycle!W56</f>
        <v>0</v>
      </c>
      <c r="X56" s="144">
        <f>feedin_motorcycle!X56</f>
        <v>0</v>
      </c>
      <c r="Y56" s="143">
        <f>feedin_motorcycle!Y56</f>
        <v>0.8</v>
      </c>
      <c r="Z56" s="144">
        <f>feedin_motorcycle!Z56</f>
        <v>0.2</v>
      </c>
      <c r="AA56" s="143">
        <f>feedin_motorcycle!AA56</f>
        <v>0</v>
      </c>
      <c r="AB56" s="144">
        <f>feedin_motorcycle!AB56</f>
        <v>0</v>
      </c>
      <c r="AC56" s="52">
        <f t="shared" si="20"/>
        <v>1</v>
      </c>
      <c r="AD56" s="52">
        <f t="shared" si="21"/>
        <v>2</v>
      </c>
    </row>
    <row r="57" spans="1:30" x14ac:dyDescent="0.2">
      <c r="A57" s="12">
        <v>2051</v>
      </c>
      <c r="B57" s="100">
        <f>B56+(B$61-B$56)*0.2</f>
        <v>0.69</v>
      </c>
      <c r="C57" s="66">
        <f t="shared" ref="C57:H57" si="45">C56+(C$61-C$56)*0.2</f>
        <v>0</v>
      </c>
      <c r="D57" s="66">
        <f t="shared" si="45"/>
        <v>0</v>
      </c>
      <c r="E57" s="66">
        <f t="shared" si="45"/>
        <v>0</v>
      </c>
      <c r="F57" s="66">
        <f t="shared" si="45"/>
        <v>0</v>
      </c>
      <c r="G57" s="66">
        <f t="shared" si="45"/>
        <v>0</v>
      </c>
      <c r="H57" s="66">
        <f t="shared" si="45"/>
        <v>0</v>
      </c>
      <c r="I57" s="66">
        <f t="shared" ref="I57:I61" si="46">1-SUM(B57:H57,J57)</f>
        <v>0.31000000000000005</v>
      </c>
      <c r="J57" s="66">
        <f t="shared" ref="J57" si="47">J56+(J$46-J$41)*0.2</f>
        <v>0</v>
      </c>
      <c r="K57" s="141">
        <f>feedin_motorcycle!K57</f>
        <v>0.05</v>
      </c>
      <c r="L57" s="142">
        <f>feedin_motorcycle!L57</f>
        <v>0.95</v>
      </c>
      <c r="M57" s="141">
        <f>feedin_motorcycle!M57</f>
        <v>0</v>
      </c>
      <c r="N57" s="142">
        <f>feedin_motorcycle!N57</f>
        <v>0</v>
      </c>
      <c r="O57" s="141">
        <f>feedin_motorcycle!O57</f>
        <v>0</v>
      </c>
      <c r="P57" s="142">
        <f>feedin_motorcycle!P57</f>
        <v>0</v>
      </c>
      <c r="Q57" s="141">
        <f>feedin_motorcycle!Q57</f>
        <v>0</v>
      </c>
      <c r="R57" s="142">
        <f>feedin_motorcycle!R57</f>
        <v>0</v>
      </c>
      <c r="S57" s="141">
        <f>feedin_motorcycle!S57</f>
        <v>0</v>
      </c>
      <c r="T57" s="142">
        <f>feedin_motorcycle!T57</f>
        <v>0</v>
      </c>
      <c r="U57" s="141">
        <f>feedin_motorcycle!U57</f>
        <v>0</v>
      </c>
      <c r="V57" s="142">
        <f>feedin_motorcycle!V57</f>
        <v>0</v>
      </c>
      <c r="W57" s="141">
        <f>feedin_motorcycle!W57</f>
        <v>0</v>
      </c>
      <c r="X57" s="142">
        <f>feedin_motorcycle!X57</f>
        <v>0</v>
      </c>
      <c r="Y57" s="141">
        <f>feedin_motorcycle!Y57</f>
        <v>0.8</v>
      </c>
      <c r="Z57" s="142">
        <f>feedin_motorcycle!Z57</f>
        <v>0.2</v>
      </c>
      <c r="AA57" s="141">
        <f>feedin_motorcycle!AA57</f>
        <v>0</v>
      </c>
      <c r="AB57" s="142">
        <f>feedin_motorcycle!AB57</f>
        <v>0</v>
      </c>
      <c r="AC57" s="36">
        <f t="shared" si="20"/>
        <v>1</v>
      </c>
      <c r="AD57" s="36">
        <f t="shared" si="21"/>
        <v>2</v>
      </c>
    </row>
    <row r="58" spans="1:30" x14ac:dyDescent="0.2">
      <c r="A58" s="12">
        <v>2052</v>
      </c>
      <c r="B58" s="100">
        <f t="shared" ref="B58:B60" si="48">B57+(B$61-B$56)*0.2</f>
        <v>0.67999999999999994</v>
      </c>
      <c r="C58" s="66">
        <f t="shared" ref="C58:C60" si="49">C57+(C$61-C$56)*0.2</f>
        <v>0</v>
      </c>
      <c r="D58" s="66">
        <f t="shared" ref="D58:D60" si="50">D57+(D$61-D$56)*0.2</f>
        <v>0</v>
      </c>
      <c r="E58" s="66">
        <f t="shared" ref="E58:E60" si="51">E57+(E$61-E$56)*0.2</f>
        <v>0</v>
      </c>
      <c r="F58" s="66">
        <f t="shared" ref="F58:F60" si="52">F57+(F$61-F$56)*0.2</f>
        <v>0</v>
      </c>
      <c r="G58" s="66">
        <f t="shared" ref="G58:G60" si="53">G57+(G$61-G$56)*0.2</f>
        <v>0</v>
      </c>
      <c r="H58" s="66">
        <f t="shared" ref="H58:H60" si="54">H57+(H$61-H$56)*0.2</f>
        <v>0</v>
      </c>
      <c r="I58" s="66">
        <f t="shared" si="46"/>
        <v>0.32000000000000006</v>
      </c>
      <c r="J58" s="66">
        <f t="shared" ref="J58" si="55">J57+(J$46-J$41)*0.2</f>
        <v>0</v>
      </c>
      <c r="K58" s="141">
        <f>feedin_motorcycle!K58</f>
        <v>0.05</v>
      </c>
      <c r="L58" s="142">
        <f>feedin_motorcycle!L58</f>
        <v>0.95</v>
      </c>
      <c r="M58" s="141">
        <f>feedin_motorcycle!M58</f>
        <v>0</v>
      </c>
      <c r="N58" s="142">
        <f>feedin_motorcycle!N58</f>
        <v>0</v>
      </c>
      <c r="O58" s="141">
        <f>feedin_motorcycle!O58</f>
        <v>0</v>
      </c>
      <c r="P58" s="142">
        <f>feedin_motorcycle!P58</f>
        <v>0</v>
      </c>
      <c r="Q58" s="141">
        <f>feedin_motorcycle!Q58</f>
        <v>0</v>
      </c>
      <c r="R58" s="142">
        <f>feedin_motorcycle!R58</f>
        <v>0</v>
      </c>
      <c r="S58" s="141">
        <f>feedin_motorcycle!S58</f>
        <v>0</v>
      </c>
      <c r="T58" s="142">
        <f>feedin_motorcycle!T58</f>
        <v>0</v>
      </c>
      <c r="U58" s="141">
        <f>feedin_motorcycle!U58</f>
        <v>0</v>
      </c>
      <c r="V58" s="142">
        <f>feedin_motorcycle!V58</f>
        <v>0</v>
      </c>
      <c r="W58" s="141">
        <f>feedin_motorcycle!W58</f>
        <v>0</v>
      </c>
      <c r="X58" s="142">
        <f>feedin_motorcycle!X58</f>
        <v>0</v>
      </c>
      <c r="Y58" s="141">
        <f>feedin_motorcycle!Y58</f>
        <v>0.8</v>
      </c>
      <c r="Z58" s="142">
        <f>feedin_motorcycle!Z58</f>
        <v>0.2</v>
      </c>
      <c r="AA58" s="141">
        <f>feedin_motorcycle!AA58</f>
        <v>0</v>
      </c>
      <c r="AB58" s="142">
        <f>feedin_motorcycle!AB58</f>
        <v>0</v>
      </c>
      <c r="AC58" s="36">
        <f t="shared" si="20"/>
        <v>1</v>
      </c>
      <c r="AD58" s="36">
        <f t="shared" si="21"/>
        <v>2</v>
      </c>
    </row>
    <row r="59" spans="1:30" x14ac:dyDescent="0.2">
      <c r="A59" s="12">
        <v>2053</v>
      </c>
      <c r="B59" s="100">
        <f t="shared" si="48"/>
        <v>0.66999999999999993</v>
      </c>
      <c r="C59" s="66">
        <f t="shared" si="49"/>
        <v>0</v>
      </c>
      <c r="D59" s="66">
        <f t="shared" si="50"/>
        <v>0</v>
      </c>
      <c r="E59" s="66">
        <f t="shared" si="51"/>
        <v>0</v>
      </c>
      <c r="F59" s="66">
        <f t="shared" si="52"/>
        <v>0</v>
      </c>
      <c r="G59" s="66">
        <f t="shared" si="53"/>
        <v>0</v>
      </c>
      <c r="H59" s="66">
        <f t="shared" si="54"/>
        <v>0</v>
      </c>
      <c r="I59" s="66">
        <f t="shared" si="46"/>
        <v>0.33000000000000007</v>
      </c>
      <c r="J59" s="66">
        <f t="shared" ref="J59" si="56">J58+(J$46-J$41)*0.2</f>
        <v>0</v>
      </c>
      <c r="K59" s="141">
        <f>feedin_motorcycle!K59</f>
        <v>0.05</v>
      </c>
      <c r="L59" s="142">
        <f>feedin_motorcycle!L59</f>
        <v>0.95</v>
      </c>
      <c r="M59" s="141">
        <f>feedin_motorcycle!M59</f>
        <v>0</v>
      </c>
      <c r="N59" s="142">
        <f>feedin_motorcycle!N59</f>
        <v>0</v>
      </c>
      <c r="O59" s="141">
        <f>feedin_motorcycle!O59</f>
        <v>0</v>
      </c>
      <c r="P59" s="142">
        <f>feedin_motorcycle!P59</f>
        <v>0</v>
      </c>
      <c r="Q59" s="141">
        <f>feedin_motorcycle!Q59</f>
        <v>0</v>
      </c>
      <c r="R59" s="142">
        <f>feedin_motorcycle!R59</f>
        <v>0</v>
      </c>
      <c r="S59" s="141">
        <f>feedin_motorcycle!S59</f>
        <v>0</v>
      </c>
      <c r="T59" s="142">
        <f>feedin_motorcycle!T59</f>
        <v>0</v>
      </c>
      <c r="U59" s="141">
        <f>feedin_motorcycle!U59</f>
        <v>0</v>
      </c>
      <c r="V59" s="142">
        <f>feedin_motorcycle!V59</f>
        <v>0</v>
      </c>
      <c r="W59" s="141">
        <f>feedin_motorcycle!W59</f>
        <v>0</v>
      </c>
      <c r="X59" s="142">
        <f>feedin_motorcycle!X59</f>
        <v>0</v>
      </c>
      <c r="Y59" s="141">
        <f>feedin_motorcycle!Y59</f>
        <v>0.8</v>
      </c>
      <c r="Z59" s="142">
        <f>feedin_motorcycle!Z59</f>
        <v>0.2</v>
      </c>
      <c r="AA59" s="141">
        <f>feedin_motorcycle!AA59</f>
        <v>0</v>
      </c>
      <c r="AB59" s="142">
        <f>feedin_motorcycle!AB59</f>
        <v>0</v>
      </c>
      <c r="AC59" s="36">
        <f t="shared" si="20"/>
        <v>1</v>
      </c>
      <c r="AD59" s="36">
        <f t="shared" si="21"/>
        <v>2</v>
      </c>
    </row>
    <row r="60" spans="1:30" x14ac:dyDescent="0.2">
      <c r="A60" s="12">
        <v>2054</v>
      </c>
      <c r="B60" s="100">
        <f t="shared" si="48"/>
        <v>0.65999999999999992</v>
      </c>
      <c r="C60" s="66">
        <f t="shared" si="49"/>
        <v>0</v>
      </c>
      <c r="D60" s="66">
        <f t="shared" si="50"/>
        <v>0</v>
      </c>
      <c r="E60" s="66">
        <f t="shared" si="51"/>
        <v>0</v>
      </c>
      <c r="F60" s="66">
        <f t="shared" si="52"/>
        <v>0</v>
      </c>
      <c r="G60" s="66">
        <f t="shared" si="53"/>
        <v>0</v>
      </c>
      <c r="H60" s="66">
        <f t="shared" si="54"/>
        <v>0</v>
      </c>
      <c r="I60" s="66">
        <f t="shared" si="46"/>
        <v>0.34000000000000008</v>
      </c>
      <c r="J60" s="66">
        <f t="shared" ref="J60" si="57">J59+(J$46-J$41)*0.2</f>
        <v>0</v>
      </c>
      <c r="K60" s="141">
        <f>feedin_motorcycle!K60</f>
        <v>0.05</v>
      </c>
      <c r="L60" s="142">
        <f>feedin_motorcycle!L60</f>
        <v>0.95</v>
      </c>
      <c r="M60" s="141">
        <f>feedin_motorcycle!M60</f>
        <v>0</v>
      </c>
      <c r="N60" s="142">
        <f>feedin_motorcycle!N60</f>
        <v>0</v>
      </c>
      <c r="O60" s="141">
        <f>feedin_motorcycle!O60</f>
        <v>0</v>
      </c>
      <c r="P60" s="142">
        <f>feedin_motorcycle!P60</f>
        <v>0</v>
      </c>
      <c r="Q60" s="141">
        <f>feedin_motorcycle!Q60</f>
        <v>0</v>
      </c>
      <c r="R60" s="142">
        <f>feedin_motorcycle!R60</f>
        <v>0</v>
      </c>
      <c r="S60" s="141">
        <f>feedin_motorcycle!S60</f>
        <v>0</v>
      </c>
      <c r="T60" s="142">
        <f>feedin_motorcycle!T60</f>
        <v>0</v>
      </c>
      <c r="U60" s="141">
        <f>feedin_motorcycle!U60</f>
        <v>0</v>
      </c>
      <c r="V60" s="142">
        <f>feedin_motorcycle!V60</f>
        <v>0</v>
      </c>
      <c r="W60" s="141">
        <f>feedin_motorcycle!W60</f>
        <v>0</v>
      </c>
      <c r="X60" s="142">
        <f>feedin_motorcycle!X60</f>
        <v>0</v>
      </c>
      <c r="Y60" s="141">
        <f>feedin_motorcycle!Y60</f>
        <v>0.8</v>
      </c>
      <c r="Z60" s="142">
        <f>feedin_motorcycle!Z60</f>
        <v>0.2</v>
      </c>
      <c r="AA60" s="141">
        <f>feedin_motorcycle!AA60</f>
        <v>0</v>
      </c>
      <c r="AB60" s="142">
        <f>feedin_motorcycle!AB60</f>
        <v>0</v>
      </c>
      <c r="AC60" s="36">
        <f t="shared" si="20"/>
        <v>1</v>
      </c>
      <c r="AD60" s="36">
        <f t="shared" si="21"/>
        <v>2</v>
      </c>
    </row>
    <row r="61" spans="1:30" x14ac:dyDescent="0.2">
      <c r="A61" s="51">
        <v>2055</v>
      </c>
      <c r="B61" s="176">
        <v>0.65</v>
      </c>
      <c r="C61" s="65">
        <v>0</v>
      </c>
      <c r="D61" s="65">
        <v>0</v>
      </c>
      <c r="E61" s="65">
        <v>0</v>
      </c>
      <c r="F61" s="65">
        <v>0</v>
      </c>
      <c r="G61" s="65">
        <v>0</v>
      </c>
      <c r="H61" s="65">
        <v>0</v>
      </c>
      <c r="I61" s="177">
        <f t="shared" si="46"/>
        <v>0.35</v>
      </c>
      <c r="J61" s="65">
        <v>0</v>
      </c>
      <c r="K61" s="143">
        <f>feedin_motorcycle!K61</f>
        <v>0.05</v>
      </c>
      <c r="L61" s="144">
        <f>feedin_motorcycle!L61</f>
        <v>0.95</v>
      </c>
      <c r="M61" s="143">
        <f>feedin_motorcycle!M61</f>
        <v>0</v>
      </c>
      <c r="N61" s="144">
        <f>feedin_motorcycle!N61</f>
        <v>0</v>
      </c>
      <c r="O61" s="143">
        <f>feedin_motorcycle!O61</f>
        <v>0</v>
      </c>
      <c r="P61" s="144">
        <f>feedin_motorcycle!P61</f>
        <v>0</v>
      </c>
      <c r="Q61" s="143">
        <f>feedin_motorcycle!Q61</f>
        <v>0</v>
      </c>
      <c r="R61" s="144">
        <f>feedin_motorcycle!R61</f>
        <v>0</v>
      </c>
      <c r="S61" s="143">
        <f>feedin_motorcycle!S61</f>
        <v>0</v>
      </c>
      <c r="T61" s="144">
        <f>feedin_motorcycle!T61</f>
        <v>0</v>
      </c>
      <c r="U61" s="143">
        <f>feedin_motorcycle!U61</f>
        <v>0</v>
      </c>
      <c r="V61" s="144">
        <f>feedin_motorcycle!V61</f>
        <v>0</v>
      </c>
      <c r="W61" s="143">
        <f>feedin_motorcycle!W61</f>
        <v>0</v>
      </c>
      <c r="X61" s="144">
        <f>feedin_motorcycle!X61</f>
        <v>0</v>
      </c>
      <c r="Y61" s="143">
        <f>feedin_motorcycle!Y61</f>
        <v>0.8</v>
      </c>
      <c r="Z61" s="144">
        <f>feedin_motorcycle!Z61</f>
        <v>0.2</v>
      </c>
      <c r="AA61" s="143">
        <f>feedin_motorcycle!AA61</f>
        <v>0</v>
      </c>
      <c r="AB61" s="144">
        <f>feedin_motorcycle!AB61</f>
        <v>0</v>
      </c>
      <c r="AC61" s="52">
        <f t="shared" si="20"/>
        <v>1</v>
      </c>
      <c r="AD61" s="52">
        <f t="shared" si="21"/>
        <v>2</v>
      </c>
    </row>
    <row r="62" spans="1:30" x14ac:dyDescent="0.2">
      <c r="A62" s="12"/>
    </row>
    <row r="63" spans="1:30" x14ac:dyDescent="0.2">
      <c r="A63" s="93"/>
      <c r="B63" s="93"/>
      <c r="C63" s="93"/>
      <c r="D63" s="93"/>
      <c r="E63" s="93"/>
      <c r="F63" s="93"/>
      <c r="G63" s="93"/>
      <c r="H63" s="93"/>
      <c r="I63" s="90">
        <f>A6</f>
        <v>2000</v>
      </c>
      <c r="J63" s="91">
        <f>SUM(B6:J6)</f>
        <v>1</v>
      </c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</row>
    <row r="64" spans="1:30" x14ac:dyDescent="0.2">
      <c r="I64" s="90">
        <f t="shared" ref="I64:I118" si="58">A7</f>
        <v>2001</v>
      </c>
      <c r="J64" s="91">
        <f t="shared" ref="J64:J118" si="59">SUM(B7:J7)</f>
        <v>1</v>
      </c>
    </row>
    <row r="65" spans="9:10" x14ac:dyDescent="0.2">
      <c r="I65" s="90">
        <f t="shared" si="58"/>
        <v>2002</v>
      </c>
      <c r="J65" s="91">
        <f t="shared" si="59"/>
        <v>1</v>
      </c>
    </row>
    <row r="66" spans="9:10" x14ac:dyDescent="0.2">
      <c r="I66" s="90">
        <f t="shared" si="58"/>
        <v>2003</v>
      </c>
      <c r="J66" s="91">
        <f t="shared" si="59"/>
        <v>1</v>
      </c>
    </row>
    <row r="67" spans="9:10" x14ac:dyDescent="0.2">
      <c r="I67" s="90">
        <f t="shared" si="58"/>
        <v>2004</v>
      </c>
      <c r="J67" s="91">
        <f t="shared" si="59"/>
        <v>1</v>
      </c>
    </row>
    <row r="68" spans="9:10" x14ac:dyDescent="0.2">
      <c r="I68" s="90">
        <f t="shared" si="58"/>
        <v>2005</v>
      </c>
      <c r="J68" s="91">
        <f t="shared" si="59"/>
        <v>1</v>
      </c>
    </row>
    <row r="69" spans="9:10" x14ac:dyDescent="0.2">
      <c r="I69" s="90">
        <f t="shared" si="58"/>
        <v>2006</v>
      </c>
      <c r="J69" s="91">
        <f t="shared" si="59"/>
        <v>1</v>
      </c>
    </row>
    <row r="70" spans="9:10" x14ac:dyDescent="0.2">
      <c r="I70" s="90">
        <f t="shared" si="58"/>
        <v>2007</v>
      </c>
      <c r="J70" s="91">
        <f t="shared" si="59"/>
        <v>1</v>
      </c>
    </row>
    <row r="71" spans="9:10" x14ac:dyDescent="0.2">
      <c r="I71" s="90">
        <f t="shared" si="58"/>
        <v>2008</v>
      </c>
      <c r="J71" s="91">
        <f t="shared" si="59"/>
        <v>1</v>
      </c>
    </row>
    <row r="72" spans="9:10" x14ac:dyDescent="0.2">
      <c r="I72" s="90">
        <f t="shared" si="58"/>
        <v>2009</v>
      </c>
      <c r="J72" s="91">
        <f t="shared" si="59"/>
        <v>1</v>
      </c>
    </row>
    <row r="73" spans="9:10" x14ac:dyDescent="0.2">
      <c r="I73" s="90">
        <f t="shared" si="58"/>
        <v>2010</v>
      </c>
      <c r="J73" s="91">
        <f t="shared" si="59"/>
        <v>1</v>
      </c>
    </row>
    <row r="74" spans="9:10" x14ac:dyDescent="0.2">
      <c r="I74" s="90">
        <f t="shared" si="58"/>
        <v>2011</v>
      </c>
      <c r="J74" s="91">
        <f t="shared" si="59"/>
        <v>1</v>
      </c>
    </row>
    <row r="75" spans="9:10" x14ac:dyDescent="0.2">
      <c r="I75" s="90">
        <f t="shared" si="58"/>
        <v>2012</v>
      </c>
      <c r="J75" s="91">
        <f t="shared" si="59"/>
        <v>1</v>
      </c>
    </row>
    <row r="76" spans="9:10" x14ac:dyDescent="0.2">
      <c r="I76" s="90">
        <f t="shared" si="58"/>
        <v>2013</v>
      </c>
      <c r="J76" s="91">
        <f t="shared" si="59"/>
        <v>1</v>
      </c>
    </row>
    <row r="77" spans="9:10" x14ac:dyDescent="0.2">
      <c r="I77" s="90">
        <f t="shared" si="58"/>
        <v>2014</v>
      </c>
      <c r="J77" s="91">
        <f t="shared" si="59"/>
        <v>1</v>
      </c>
    </row>
    <row r="78" spans="9:10" x14ac:dyDescent="0.2">
      <c r="I78" s="90">
        <f t="shared" si="58"/>
        <v>2015</v>
      </c>
      <c r="J78" s="91">
        <f t="shared" si="59"/>
        <v>1</v>
      </c>
    </row>
    <row r="79" spans="9:10" x14ac:dyDescent="0.2">
      <c r="I79" s="90">
        <f t="shared" si="58"/>
        <v>2016</v>
      </c>
      <c r="J79" s="91">
        <f t="shared" si="59"/>
        <v>1</v>
      </c>
    </row>
    <row r="80" spans="9:10" x14ac:dyDescent="0.2">
      <c r="I80" s="90">
        <f t="shared" si="58"/>
        <v>2017</v>
      </c>
      <c r="J80" s="91">
        <f t="shared" si="59"/>
        <v>1</v>
      </c>
    </row>
    <row r="81" spans="9:10" x14ac:dyDescent="0.2">
      <c r="I81" s="90">
        <f t="shared" si="58"/>
        <v>2018</v>
      </c>
      <c r="J81" s="91">
        <f t="shared" si="59"/>
        <v>1</v>
      </c>
    </row>
    <row r="82" spans="9:10" x14ac:dyDescent="0.2">
      <c r="I82" s="90">
        <f t="shared" si="58"/>
        <v>2019</v>
      </c>
      <c r="J82" s="91">
        <f t="shared" si="59"/>
        <v>1</v>
      </c>
    </row>
    <row r="83" spans="9:10" x14ac:dyDescent="0.2">
      <c r="I83" s="90">
        <f t="shared" si="58"/>
        <v>2020</v>
      </c>
      <c r="J83" s="91">
        <f t="shared" si="59"/>
        <v>1</v>
      </c>
    </row>
    <row r="84" spans="9:10" x14ac:dyDescent="0.2">
      <c r="I84" s="90">
        <f t="shared" si="58"/>
        <v>2021</v>
      </c>
      <c r="J84" s="91">
        <f t="shared" si="59"/>
        <v>1</v>
      </c>
    </row>
    <row r="85" spans="9:10" x14ac:dyDescent="0.2">
      <c r="I85" s="90">
        <f t="shared" si="58"/>
        <v>2022</v>
      </c>
      <c r="J85" s="91">
        <f t="shared" si="59"/>
        <v>1</v>
      </c>
    </row>
    <row r="86" spans="9:10" x14ac:dyDescent="0.2">
      <c r="I86" s="90">
        <f t="shared" si="58"/>
        <v>2023</v>
      </c>
      <c r="J86" s="91">
        <f t="shared" si="59"/>
        <v>1</v>
      </c>
    </row>
    <row r="87" spans="9:10" x14ac:dyDescent="0.2">
      <c r="I87" s="90">
        <f t="shared" si="58"/>
        <v>2024</v>
      </c>
      <c r="J87" s="91">
        <f t="shared" si="59"/>
        <v>1</v>
      </c>
    </row>
    <row r="88" spans="9:10" x14ac:dyDescent="0.2">
      <c r="I88" s="90">
        <f t="shared" si="58"/>
        <v>2025</v>
      </c>
      <c r="J88" s="91">
        <f t="shared" si="59"/>
        <v>1</v>
      </c>
    </row>
    <row r="89" spans="9:10" x14ac:dyDescent="0.2">
      <c r="I89" s="90">
        <f t="shared" si="58"/>
        <v>2026</v>
      </c>
      <c r="J89" s="91">
        <f t="shared" si="59"/>
        <v>1</v>
      </c>
    </row>
    <row r="90" spans="9:10" x14ac:dyDescent="0.2">
      <c r="I90" s="90">
        <f t="shared" si="58"/>
        <v>2027</v>
      </c>
      <c r="J90" s="91">
        <f t="shared" si="59"/>
        <v>1</v>
      </c>
    </row>
    <row r="91" spans="9:10" x14ac:dyDescent="0.2">
      <c r="I91" s="90">
        <f t="shared" si="58"/>
        <v>2028</v>
      </c>
      <c r="J91" s="91">
        <f t="shared" si="59"/>
        <v>1</v>
      </c>
    </row>
    <row r="92" spans="9:10" x14ac:dyDescent="0.2">
      <c r="I92" s="90">
        <f t="shared" si="58"/>
        <v>2029</v>
      </c>
      <c r="J92" s="91">
        <f t="shared" si="59"/>
        <v>1</v>
      </c>
    </row>
    <row r="93" spans="9:10" x14ac:dyDescent="0.2">
      <c r="I93" s="90">
        <f t="shared" si="58"/>
        <v>2030</v>
      </c>
      <c r="J93" s="91">
        <f t="shared" si="59"/>
        <v>1</v>
      </c>
    </row>
    <row r="94" spans="9:10" x14ac:dyDescent="0.2">
      <c r="I94" s="90">
        <f t="shared" si="58"/>
        <v>2031</v>
      </c>
      <c r="J94" s="91">
        <f t="shared" si="59"/>
        <v>1</v>
      </c>
    </row>
    <row r="95" spans="9:10" x14ac:dyDescent="0.2">
      <c r="I95" s="90">
        <f t="shared" si="58"/>
        <v>2032</v>
      </c>
      <c r="J95" s="91">
        <f t="shared" si="59"/>
        <v>1</v>
      </c>
    </row>
    <row r="96" spans="9:10" x14ac:dyDescent="0.2">
      <c r="I96" s="90">
        <f t="shared" si="58"/>
        <v>2033</v>
      </c>
      <c r="J96" s="91">
        <f t="shared" si="59"/>
        <v>1</v>
      </c>
    </row>
    <row r="97" spans="9:10" x14ac:dyDescent="0.2">
      <c r="I97" s="90">
        <f t="shared" si="58"/>
        <v>2034</v>
      </c>
      <c r="J97" s="91">
        <f t="shared" si="59"/>
        <v>1</v>
      </c>
    </row>
    <row r="98" spans="9:10" x14ac:dyDescent="0.2">
      <c r="I98" s="90">
        <f t="shared" si="58"/>
        <v>2035</v>
      </c>
      <c r="J98" s="91">
        <f t="shared" si="59"/>
        <v>1</v>
      </c>
    </row>
    <row r="99" spans="9:10" x14ac:dyDescent="0.2">
      <c r="I99" s="90">
        <f t="shared" si="58"/>
        <v>2036</v>
      </c>
      <c r="J99" s="91">
        <f t="shared" si="59"/>
        <v>1</v>
      </c>
    </row>
    <row r="100" spans="9:10" x14ac:dyDescent="0.2">
      <c r="I100" s="90">
        <f t="shared" si="58"/>
        <v>2037</v>
      </c>
      <c r="J100" s="91">
        <f t="shared" si="59"/>
        <v>1</v>
      </c>
    </row>
    <row r="101" spans="9:10" x14ac:dyDescent="0.2">
      <c r="I101" s="90">
        <f t="shared" si="58"/>
        <v>2038</v>
      </c>
      <c r="J101" s="91">
        <f t="shared" si="59"/>
        <v>1</v>
      </c>
    </row>
    <row r="102" spans="9:10" x14ac:dyDescent="0.2">
      <c r="I102" s="90">
        <f t="shared" si="58"/>
        <v>2039</v>
      </c>
      <c r="J102" s="91">
        <f t="shared" si="59"/>
        <v>1</v>
      </c>
    </row>
    <row r="103" spans="9:10" x14ac:dyDescent="0.2">
      <c r="I103" s="90">
        <f t="shared" si="58"/>
        <v>2040</v>
      </c>
      <c r="J103" s="91">
        <f t="shared" si="59"/>
        <v>1</v>
      </c>
    </row>
    <row r="104" spans="9:10" x14ac:dyDescent="0.2">
      <c r="I104" s="90">
        <f t="shared" si="58"/>
        <v>2041</v>
      </c>
      <c r="J104" s="91">
        <f t="shared" si="59"/>
        <v>1</v>
      </c>
    </row>
    <row r="105" spans="9:10" x14ac:dyDescent="0.2">
      <c r="I105" s="90">
        <f t="shared" si="58"/>
        <v>2042</v>
      </c>
      <c r="J105" s="91">
        <f t="shared" si="59"/>
        <v>1</v>
      </c>
    </row>
    <row r="106" spans="9:10" x14ac:dyDescent="0.2">
      <c r="I106" s="90">
        <f t="shared" si="58"/>
        <v>2043</v>
      </c>
      <c r="J106" s="91">
        <f t="shared" si="59"/>
        <v>1</v>
      </c>
    </row>
    <row r="107" spans="9:10" x14ac:dyDescent="0.2">
      <c r="I107" s="90">
        <f t="shared" si="58"/>
        <v>2044</v>
      </c>
      <c r="J107" s="91">
        <f t="shared" si="59"/>
        <v>1</v>
      </c>
    </row>
    <row r="108" spans="9:10" x14ac:dyDescent="0.2">
      <c r="I108" s="90">
        <f t="shared" si="58"/>
        <v>2045</v>
      </c>
      <c r="J108" s="91">
        <f t="shared" si="59"/>
        <v>1</v>
      </c>
    </row>
    <row r="109" spans="9:10" x14ac:dyDescent="0.2">
      <c r="I109" s="90">
        <f t="shared" si="58"/>
        <v>2046</v>
      </c>
      <c r="J109" s="91">
        <f t="shared" si="59"/>
        <v>1</v>
      </c>
    </row>
    <row r="110" spans="9:10" x14ac:dyDescent="0.2">
      <c r="I110" s="90">
        <f t="shared" si="58"/>
        <v>2047</v>
      </c>
      <c r="J110" s="91">
        <f t="shared" si="59"/>
        <v>1</v>
      </c>
    </row>
    <row r="111" spans="9:10" x14ac:dyDescent="0.2">
      <c r="I111" s="90">
        <f t="shared" si="58"/>
        <v>2048</v>
      </c>
      <c r="J111" s="91">
        <f t="shared" si="59"/>
        <v>1</v>
      </c>
    </row>
    <row r="112" spans="9:10" x14ac:dyDescent="0.2">
      <c r="I112" s="90">
        <f t="shared" si="58"/>
        <v>2049</v>
      </c>
      <c r="J112" s="91">
        <f t="shared" si="59"/>
        <v>1</v>
      </c>
    </row>
    <row r="113" spans="9:10" x14ac:dyDescent="0.2">
      <c r="I113" s="90">
        <f t="shared" si="58"/>
        <v>2050</v>
      </c>
      <c r="J113" s="91">
        <f t="shared" si="59"/>
        <v>1</v>
      </c>
    </row>
    <row r="114" spans="9:10" x14ac:dyDescent="0.2">
      <c r="I114" s="90">
        <f t="shared" si="58"/>
        <v>2051</v>
      </c>
      <c r="J114" s="91">
        <f t="shared" si="59"/>
        <v>1</v>
      </c>
    </row>
    <row r="115" spans="9:10" x14ac:dyDescent="0.2">
      <c r="I115" s="90">
        <f t="shared" si="58"/>
        <v>2052</v>
      </c>
      <c r="J115" s="91">
        <f t="shared" si="59"/>
        <v>1</v>
      </c>
    </row>
    <row r="116" spans="9:10" x14ac:dyDescent="0.2">
      <c r="I116" s="90">
        <f t="shared" si="58"/>
        <v>2053</v>
      </c>
      <c r="J116" s="91">
        <f t="shared" si="59"/>
        <v>1</v>
      </c>
    </row>
    <row r="117" spans="9:10" x14ac:dyDescent="0.2">
      <c r="I117" s="90">
        <f t="shared" si="58"/>
        <v>2054</v>
      </c>
      <c r="J117" s="91">
        <f t="shared" si="59"/>
        <v>1</v>
      </c>
    </row>
    <row r="118" spans="9:10" x14ac:dyDescent="0.2">
      <c r="I118" s="90">
        <f t="shared" si="58"/>
        <v>2055</v>
      </c>
      <c r="J118" s="91">
        <f t="shared" si="59"/>
        <v>1</v>
      </c>
    </row>
  </sheetData>
  <conditionalFormatting sqref="AF8">
    <cfRule type="expression" dxfId="50" priority="1">
      <formula>"&lt; 0"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118"/>
  <sheetViews>
    <sheetView topLeftCell="A16" workbookViewId="0">
      <selection activeCell="H60" sqref="H60"/>
    </sheetView>
  </sheetViews>
  <sheetFormatPr defaultRowHeight="12.75" x14ac:dyDescent="0.2"/>
  <cols>
    <col min="2" max="2" width="9" customWidth="1"/>
  </cols>
  <sheetData>
    <row r="1" spans="1:35" x14ac:dyDescent="0.2">
      <c r="A1" s="18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20"/>
      <c r="AA1" s="19"/>
      <c r="AB1" s="19"/>
      <c r="AC1" s="31"/>
      <c r="AF1" s="1"/>
      <c r="AG1" s="1"/>
    </row>
    <row r="2" spans="1:35" x14ac:dyDescent="0.2">
      <c r="A2" s="6"/>
      <c r="B2" s="29" t="s">
        <v>11</v>
      </c>
      <c r="C2" s="3"/>
      <c r="D2" s="3"/>
      <c r="E2" s="3"/>
      <c r="F2" s="3"/>
      <c r="G2" s="3"/>
      <c r="H2" s="3"/>
      <c r="I2" s="3"/>
      <c r="J2" s="3"/>
      <c r="K2" s="30" t="s">
        <v>10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A2" s="7"/>
      <c r="AB2" s="7"/>
      <c r="AC2" s="21"/>
      <c r="AF2" s="1"/>
      <c r="AG2" s="1"/>
    </row>
    <row r="3" spans="1:35" x14ac:dyDescent="0.2">
      <c r="A3" s="1"/>
      <c r="B3" s="17"/>
      <c r="C3" s="16"/>
      <c r="D3" s="16"/>
      <c r="E3" s="16"/>
      <c r="F3" s="16"/>
      <c r="G3" s="16"/>
      <c r="H3" s="16"/>
      <c r="I3" s="16"/>
      <c r="J3" s="16"/>
      <c r="K3" s="9" t="s">
        <v>0</v>
      </c>
      <c r="L3" s="10"/>
      <c r="M3" s="9" t="s">
        <v>1</v>
      </c>
      <c r="N3" s="10"/>
      <c r="O3" s="9" t="s">
        <v>3</v>
      </c>
      <c r="P3" s="10"/>
      <c r="Q3" s="9" t="s">
        <v>4</v>
      </c>
      <c r="R3" s="10"/>
      <c r="S3" s="9" t="s">
        <v>5</v>
      </c>
      <c r="T3" s="10"/>
      <c r="U3" s="9" t="s">
        <v>6</v>
      </c>
      <c r="V3" s="10"/>
      <c r="W3" s="9" t="s">
        <v>7</v>
      </c>
      <c r="X3" s="10"/>
      <c r="Y3" s="9" t="s">
        <v>2</v>
      </c>
      <c r="Z3" s="11"/>
      <c r="AA3" s="9" t="s">
        <v>8</v>
      </c>
      <c r="AB3" s="10"/>
      <c r="AC3" s="22"/>
      <c r="AF3" s="1"/>
      <c r="AG3" s="1"/>
    </row>
    <row r="4" spans="1:35" ht="85.5" x14ac:dyDescent="0.2">
      <c r="A4" s="24" t="s">
        <v>60</v>
      </c>
      <c r="B4" s="25" t="s">
        <v>0</v>
      </c>
      <c r="C4" s="26" t="s">
        <v>1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2</v>
      </c>
      <c r="J4" s="26" t="s">
        <v>8</v>
      </c>
      <c r="K4" s="27" t="s">
        <v>61</v>
      </c>
      <c r="L4" s="28" t="s">
        <v>62</v>
      </c>
      <c r="M4" s="27" t="s">
        <v>63</v>
      </c>
      <c r="N4" s="28" t="s">
        <v>64</v>
      </c>
      <c r="O4" s="27" t="s">
        <v>65</v>
      </c>
      <c r="P4" s="28" t="s">
        <v>66</v>
      </c>
      <c r="Q4" s="27" t="s">
        <v>67</v>
      </c>
      <c r="R4" s="28" t="s">
        <v>68</v>
      </c>
      <c r="S4" s="27" t="s">
        <v>69</v>
      </c>
      <c r="T4" s="28" t="s">
        <v>70</v>
      </c>
      <c r="U4" s="27" t="s">
        <v>71</v>
      </c>
      <c r="V4" s="28" t="s">
        <v>72</v>
      </c>
      <c r="W4" s="27" t="s">
        <v>73</v>
      </c>
      <c r="X4" s="28" t="s">
        <v>74</v>
      </c>
      <c r="Y4" s="27" t="s">
        <v>75</v>
      </c>
      <c r="Z4" s="28" t="s">
        <v>76</v>
      </c>
      <c r="AA4" s="27" t="s">
        <v>77</v>
      </c>
      <c r="AB4" s="28" t="s">
        <v>78</v>
      </c>
      <c r="AC4" s="35" t="s">
        <v>15</v>
      </c>
      <c r="AD4" s="35" t="s">
        <v>16</v>
      </c>
      <c r="AF4" s="27" t="s">
        <v>229</v>
      </c>
      <c r="AG4" s="28" t="s">
        <v>230</v>
      </c>
    </row>
    <row r="5" spans="1:35" x14ac:dyDescent="0.2">
      <c r="A5" s="42" t="s">
        <v>60</v>
      </c>
      <c r="B5" s="43" t="s">
        <v>163</v>
      </c>
      <c r="C5" s="44" t="s">
        <v>164</v>
      </c>
      <c r="D5" s="44" t="s">
        <v>165</v>
      </c>
      <c r="E5" s="44" t="s">
        <v>166</v>
      </c>
      <c r="F5" s="44" t="s">
        <v>167</v>
      </c>
      <c r="G5" s="44" t="s">
        <v>168</v>
      </c>
      <c r="H5" s="44" t="s">
        <v>169</v>
      </c>
      <c r="I5" s="44" t="s">
        <v>170</v>
      </c>
      <c r="J5" s="44" t="s">
        <v>171</v>
      </c>
      <c r="K5" s="45" t="s">
        <v>172</v>
      </c>
      <c r="L5" s="46" t="s">
        <v>173</v>
      </c>
      <c r="M5" s="45" t="s">
        <v>177</v>
      </c>
      <c r="N5" s="46" t="s">
        <v>178</v>
      </c>
      <c r="O5" s="45" t="s">
        <v>182</v>
      </c>
      <c r="P5" s="46" t="s">
        <v>183</v>
      </c>
      <c r="Q5" s="45" t="s">
        <v>187</v>
      </c>
      <c r="R5" s="46" t="s">
        <v>188</v>
      </c>
      <c r="S5" s="45" t="s">
        <v>192</v>
      </c>
      <c r="T5" s="46" t="s">
        <v>193</v>
      </c>
      <c r="U5" s="45" t="s">
        <v>197</v>
      </c>
      <c r="V5" s="46" t="s">
        <v>198</v>
      </c>
      <c r="W5" s="45" t="s">
        <v>202</v>
      </c>
      <c r="X5" s="46" t="s">
        <v>203</v>
      </c>
      <c r="Y5" s="45" t="s">
        <v>207</v>
      </c>
      <c r="Z5" s="46" t="s">
        <v>208</v>
      </c>
      <c r="AA5" s="45" t="s">
        <v>212</v>
      </c>
      <c r="AB5" s="46" t="s">
        <v>213</v>
      </c>
      <c r="AC5" s="41"/>
      <c r="AD5" s="41"/>
      <c r="AF5" s="1"/>
      <c r="AG5" s="1"/>
    </row>
    <row r="6" spans="1:35" x14ac:dyDescent="0.2">
      <c r="A6" s="2">
        <v>2000</v>
      </c>
      <c r="B6" s="95">
        <f>feedin_motorcycle!B6</f>
        <v>0.99963174369999996</v>
      </c>
      <c r="C6" s="80">
        <f>feedin_motorcycle!C6</f>
        <v>0</v>
      </c>
      <c r="D6" s="80">
        <f>feedin_motorcycle!D6</f>
        <v>0</v>
      </c>
      <c r="E6" s="80">
        <f>feedin_motorcycle!E6</f>
        <v>0</v>
      </c>
      <c r="F6" s="80">
        <f>feedin_motorcycle!F6</f>
        <v>0</v>
      </c>
      <c r="G6" s="80">
        <f>feedin_motorcycle!G6</f>
        <v>0</v>
      </c>
      <c r="H6" s="80">
        <f>feedin_motorcycle!H6</f>
        <v>0</v>
      </c>
      <c r="I6" s="80">
        <f>feedin_motorcycle!I6</f>
        <v>3.6825630000000001E-4</v>
      </c>
      <c r="J6" s="80">
        <f>feedin_motorcycle!J6</f>
        <v>0</v>
      </c>
      <c r="K6" s="99">
        <f>feedin_motorcycle!K6</f>
        <v>0.2486645791</v>
      </c>
      <c r="L6" s="102">
        <f>feedin_motorcycle!L6</f>
        <v>0.75133542090000005</v>
      </c>
      <c r="M6" s="99">
        <f>feedin_motorcycle!M6</f>
        <v>0</v>
      </c>
      <c r="N6" s="102">
        <f>feedin_motorcycle!N6</f>
        <v>0</v>
      </c>
      <c r="O6" s="99">
        <f>feedin_motorcycle!O6</f>
        <v>0</v>
      </c>
      <c r="P6" s="102">
        <f>feedin_motorcycle!P6</f>
        <v>0</v>
      </c>
      <c r="Q6" s="99">
        <f>feedin_motorcycle!Q6</f>
        <v>0</v>
      </c>
      <c r="R6" s="102">
        <f>feedin_motorcycle!R6</f>
        <v>0</v>
      </c>
      <c r="S6" s="99">
        <f>feedin_motorcycle!S6</f>
        <v>0</v>
      </c>
      <c r="T6" s="102">
        <f>feedin_motorcycle!T6</f>
        <v>0</v>
      </c>
      <c r="U6" s="99">
        <f>feedin_motorcycle!U6</f>
        <v>0</v>
      </c>
      <c r="V6" s="102">
        <f>feedin_motorcycle!V6</f>
        <v>0</v>
      </c>
      <c r="W6" s="99">
        <f>feedin_motorcycle!W6</f>
        <v>0</v>
      </c>
      <c r="X6" s="102">
        <f>feedin_motorcycle!X6</f>
        <v>0</v>
      </c>
      <c r="Y6" s="99">
        <f>feedin_motorcycle!Y6</f>
        <v>0.5</v>
      </c>
      <c r="Z6" s="102">
        <f>feedin_motorcycle!Z6</f>
        <v>0.5</v>
      </c>
      <c r="AA6" s="99">
        <f>feedin_motorcycle!AA6</f>
        <v>0</v>
      </c>
      <c r="AB6" s="102">
        <f>feedin_motorcycle!AB6</f>
        <v>0</v>
      </c>
      <c r="AC6" s="36">
        <f t="shared" ref="AC6:AC61" si="0">SUM(B6:J6)</f>
        <v>1</v>
      </c>
      <c r="AD6" s="36">
        <f t="shared" ref="AD6:AD61" si="1">SUM(K6:AB6)</f>
        <v>2</v>
      </c>
      <c r="AF6" s="60">
        <f>$B6*K6+$C6*M6+$D6*O6+$E6*Q6+$F6*S6+$G6*U6+$H6*W6+$I6*Y6+$J6*AA6</f>
        <v>0.24875713495215956</v>
      </c>
      <c r="AG6" s="60">
        <f t="shared" ref="AG6:AG46" si="2">$B6*L6+$C6*N6+$D6*P6+$E6*R6+$F6*T6+$G6*V6+$H6*X6+$I6*Z6+$J6*AB6</f>
        <v>0.75124286504784044</v>
      </c>
      <c r="AI6" s="60">
        <f t="shared" ref="AI6:AI46" si="3">SUM(AF6:AH6)</f>
        <v>1</v>
      </c>
    </row>
    <row r="7" spans="1:35" x14ac:dyDescent="0.2">
      <c r="A7" s="2">
        <v>2001</v>
      </c>
      <c r="B7" s="95">
        <f>feedin_motorcycle!B7</f>
        <v>0.99982085269999998</v>
      </c>
      <c r="C7" s="80">
        <f>feedin_motorcycle!C7</f>
        <v>0</v>
      </c>
      <c r="D7" s="80">
        <f>feedin_motorcycle!D7</f>
        <v>0</v>
      </c>
      <c r="E7" s="80">
        <f>feedin_motorcycle!E7</f>
        <v>0</v>
      </c>
      <c r="F7" s="80">
        <f>feedin_motorcycle!F7</f>
        <v>0</v>
      </c>
      <c r="G7" s="80">
        <f>feedin_motorcycle!G7</f>
        <v>0</v>
      </c>
      <c r="H7" s="80">
        <f>feedin_motorcycle!H7</f>
        <v>0</v>
      </c>
      <c r="I7" s="80">
        <f>feedin_motorcycle!I7</f>
        <v>1.7914729999999999E-4</v>
      </c>
      <c r="J7" s="80">
        <f>feedin_motorcycle!J7</f>
        <v>0</v>
      </c>
      <c r="K7" s="99">
        <f>feedin_motorcycle!K7</f>
        <v>0.26805232039999999</v>
      </c>
      <c r="L7" s="102">
        <f>feedin_motorcycle!L7</f>
        <v>0.73194767959999996</v>
      </c>
      <c r="M7" s="99">
        <f>feedin_motorcycle!M7</f>
        <v>0</v>
      </c>
      <c r="N7" s="102">
        <f>feedin_motorcycle!N7</f>
        <v>0</v>
      </c>
      <c r="O7" s="99">
        <f>feedin_motorcycle!O7</f>
        <v>0</v>
      </c>
      <c r="P7" s="102">
        <f>feedin_motorcycle!P7</f>
        <v>0</v>
      </c>
      <c r="Q7" s="99">
        <f>feedin_motorcycle!Q7</f>
        <v>0</v>
      </c>
      <c r="R7" s="102">
        <f>feedin_motorcycle!R7</f>
        <v>0</v>
      </c>
      <c r="S7" s="99">
        <f>feedin_motorcycle!S7</f>
        <v>0</v>
      </c>
      <c r="T7" s="102">
        <f>feedin_motorcycle!T7</f>
        <v>0</v>
      </c>
      <c r="U7" s="99">
        <f>feedin_motorcycle!U7</f>
        <v>0</v>
      </c>
      <c r="V7" s="102">
        <f>feedin_motorcycle!V7</f>
        <v>0</v>
      </c>
      <c r="W7" s="99">
        <f>feedin_motorcycle!W7</f>
        <v>0</v>
      </c>
      <c r="X7" s="102">
        <f>feedin_motorcycle!X7</f>
        <v>0</v>
      </c>
      <c r="Y7" s="99">
        <f>feedin_motorcycle!Y7</f>
        <v>1</v>
      </c>
      <c r="Z7" s="102">
        <f>feedin_motorcycle!Z7</f>
        <v>0</v>
      </c>
      <c r="AA7" s="99">
        <f>feedin_motorcycle!AA7</f>
        <v>0</v>
      </c>
      <c r="AB7" s="102">
        <f>feedin_motorcycle!AB7</f>
        <v>0</v>
      </c>
      <c r="AC7" s="36">
        <f t="shared" si="0"/>
        <v>1</v>
      </c>
      <c r="AD7" s="36">
        <f t="shared" si="1"/>
        <v>2</v>
      </c>
      <c r="AF7" s="60">
        <f t="shared" ref="AF7:AF46" si="4">$B7*K7+$C7*M7+$D7*O7+$E7*Q7+$F7*S7+$G7*U7+$H7*W7+$I7*Y7+$J7*AA7</f>
        <v>0.26818344685054163</v>
      </c>
      <c r="AG7" s="60">
        <f t="shared" si="2"/>
        <v>0.73181655314945837</v>
      </c>
      <c r="AI7" s="60">
        <f t="shared" si="3"/>
        <v>1</v>
      </c>
    </row>
    <row r="8" spans="1:35" x14ac:dyDescent="0.2">
      <c r="A8" s="2">
        <v>2002</v>
      </c>
      <c r="B8" s="95">
        <f>feedin_motorcycle!B8</f>
        <v>0.99904412939999998</v>
      </c>
      <c r="C8" s="80">
        <f>feedin_motorcycle!C8</f>
        <v>0</v>
      </c>
      <c r="D8" s="80">
        <f>feedin_motorcycle!D8</f>
        <v>0</v>
      </c>
      <c r="E8" s="80">
        <f>feedin_motorcycle!E8</f>
        <v>0</v>
      </c>
      <c r="F8" s="80">
        <f>feedin_motorcycle!F8</f>
        <v>0</v>
      </c>
      <c r="G8" s="80">
        <f>feedin_motorcycle!G8</f>
        <v>0</v>
      </c>
      <c r="H8" s="80">
        <f>feedin_motorcycle!H8</f>
        <v>0</v>
      </c>
      <c r="I8" s="80">
        <f>feedin_motorcycle!I8</f>
        <v>9.5587060000000004E-4</v>
      </c>
      <c r="J8" s="80">
        <f>feedin_motorcycle!J8</f>
        <v>0</v>
      </c>
      <c r="K8" s="99">
        <f>feedin_motorcycle!K8</f>
        <v>0.26407271570000002</v>
      </c>
      <c r="L8" s="102">
        <f>feedin_motorcycle!L8</f>
        <v>0.73592728429999998</v>
      </c>
      <c r="M8" s="99">
        <f>feedin_motorcycle!M8</f>
        <v>0</v>
      </c>
      <c r="N8" s="102">
        <f>feedin_motorcycle!N8</f>
        <v>0</v>
      </c>
      <c r="O8" s="99">
        <f>feedin_motorcycle!O8</f>
        <v>0</v>
      </c>
      <c r="P8" s="102">
        <f>feedin_motorcycle!P8</f>
        <v>0</v>
      </c>
      <c r="Q8" s="99">
        <f>feedin_motorcycle!Q8</f>
        <v>0</v>
      </c>
      <c r="R8" s="102">
        <f>feedin_motorcycle!R8</f>
        <v>0</v>
      </c>
      <c r="S8" s="99">
        <f>feedin_motorcycle!S8</f>
        <v>0</v>
      </c>
      <c r="T8" s="102">
        <f>feedin_motorcycle!T8</f>
        <v>0</v>
      </c>
      <c r="U8" s="99">
        <f>feedin_motorcycle!U8</f>
        <v>0</v>
      </c>
      <c r="V8" s="102">
        <f>feedin_motorcycle!V8</f>
        <v>0</v>
      </c>
      <c r="W8" s="99">
        <f>feedin_motorcycle!W8</f>
        <v>0</v>
      </c>
      <c r="X8" s="102">
        <f>feedin_motorcycle!X8</f>
        <v>0</v>
      </c>
      <c r="Y8" s="99">
        <f>feedin_motorcycle!Y8</f>
        <v>1</v>
      </c>
      <c r="Z8" s="102">
        <f>feedin_motorcycle!Z8</f>
        <v>0</v>
      </c>
      <c r="AA8" s="99">
        <f>feedin_motorcycle!AA8</f>
        <v>0</v>
      </c>
      <c r="AB8" s="102">
        <f>feedin_motorcycle!AB8</f>
        <v>0</v>
      </c>
      <c r="AC8" s="36">
        <f t="shared" si="0"/>
        <v>1</v>
      </c>
      <c r="AD8" s="36">
        <f t="shared" si="1"/>
        <v>2</v>
      </c>
      <c r="AF8" s="60">
        <f t="shared" si="4"/>
        <v>0.26477616695480022</v>
      </c>
      <c r="AG8" s="60">
        <f t="shared" si="2"/>
        <v>0.73522383304519978</v>
      </c>
      <c r="AI8" s="60">
        <f t="shared" si="3"/>
        <v>1</v>
      </c>
    </row>
    <row r="9" spans="1:35" x14ac:dyDescent="0.2">
      <c r="A9" s="2">
        <v>2003</v>
      </c>
      <c r="B9" s="95">
        <f>feedin_motorcycle!B9</f>
        <v>0.99910531700000005</v>
      </c>
      <c r="C9" s="80">
        <f>feedin_motorcycle!C9</f>
        <v>0</v>
      </c>
      <c r="D9" s="80">
        <f>feedin_motorcycle!D9</f>
        <v>0</v>
      </c>
      <c r="E9" s="80">
        <f>feedin_motorcycle!E9</f>
        <v>0</v>
      </c>
      <c r="F9" s="80">
        <f>feedin_motorcycle!F9</f>
        <v>0</v>
      </c>
      <c r="G9" s="80">
        <f>feedin_motorcycle!G9</f>
        <v>0</v>
      </c>
      <c r="H9" s="80">
        <f>feedin_motorcycle!H9</f>
        <v>0</v>
      </c>
      <c r="I9" s="80">
        <f>feedin_motorcycle!I9</f>
        <v>8.9468299999999996E-4</v>
      </c>
      <c r="J9" s="80">
        <f>feedin_motorcycle!J9</f>
        <v>0</v>
      </c>
      <c r="K9" s="99">
        <f>feedin_motorcycle!K9</f>
        <v>0.2870666496</v>
      </c>
      <c r="L9" s="102">
        <f>feedin_motorcycle!L9</f>
        <v>0.71293335040000005</v>
      </c>
      <c r="M9" s="99">
        <f>feedin_motorcycle!M9</f>
        <v>0</v>
      </c>
      <c r="N9" s="102">
        <f>feedin_motorcycle!N9</f>
        <v>0</v>
      </c>
      <c r="O9" s="99">
        <f>feedin_motorcycle!O9</f>
        <v>0</v>
      </c>
      <c r="P9" s="102">
        <f>feedin_motorcycle!P9</f>
        <v>0</v>
      </c>
      <c r="Q9" s="99">
        <f>feedin_motorcycle!Q9</f>
        <v>0</v>
      </c>
      <c r="R9" s="102">
        <f>feedin_motorcycle!R9</f>
        <v>0</v>
      </c>
      <c r="S9" s="99">
        <f>feedin_motorcycle!S9</f>
        <v>0</v>
      </c>
      <c r="T9" s="102">
        <f>feedin_motorcycle!T9</f>
        <v>0</v>
      </c>
      <c r="U9" s="99">
        <f>feedin_motorcycle!U9</f>
        <v>0</v>
      </c>
      <c r="V9" s="102">
        <f>feedin_motorcycle!V9</f>
        <v>0</v>
      </c>
      <c r="W9" s="99">
        <f>feedin_motorcycle!W9</f>
        <v>0</v>
      </c>
      <c r="X9" s="102">
        <f>feedin_motorcycle!X9</f>
        <v>0</v>
      </c>
      <c r="Y9" s="99">
        <f>feedin_motorcycle!Y9</f>
        <v>1</v>
      </c>
      <c r="Z9" s="102">
        <f>feedin_motorcycle!Z9</f>
        <v>0</v>
      </c>
      <c r="AA9" s="99">
        <f>feedin_motorcycle!AA9</f>
        <v>0</v>
      </c>
      <c r="AB9" s="102">
        <f>feedin_motorcycle!AB9</f>
        <v>0</v>
      </c>
      <c r="AC9" s="36">
        <f t="shared" si="0"/>
        <v>1</v>
      </c>
      <c r="AD9" s="36">
        <f t="shared" si="1"/>
        <v>2</v>
      </c>
      <c r="AF9" s="60">
        <f t="shared" si="4"/>
        <v>0.28770449894873595</v>
      </c>
      <c r="AG9" s="60">
        <f t="shared" si="2"/>
        <v>0.71229550105126416</v>
      </c>
      <c r="AI9" s="60">
        <f t="shared" si="3"/>
        <v>1</v>
      </c>
    </row>
    <row r="10" spans="1:35" x14ac:dyDescent="0.2">
      <c r="A10" s="2">
        <v>2004</v>
      </c>
      <c r="B10" s="95">
        <f>feedin_motorcycle!B10</f>
        <v>0.9945913462</v>
      </c>
      <c r="C10" s="80">
        <f>feedin_motorcycle!C10</f>
        <v>0</v>
      </c>
      <c r="D10" s="80">
        <f>feedin_motorcycle!D10</f>
        <v>0</v>
      </c>
      <c r="E10" s="80">
        <f>feedin_motorcycle!E10</f>
        <v>0</v>
      </c>
      <c r="F10" s="80">
        <f>feedin_motorcycle!F10</f>
        <v>0</v>
      </c>
      <c r="G10" s="80">
        <f>feedin_motorcycle!G10</f>
        <v>0</v>
      </c>
      <c r="H10" s="80">
        <f>feedin_motorcycle!H10</f>
        <v>0</v>
      </c>
      <c r="I10" s="80">
        <f>feedin_motorcycle!I10</f>
        <v>5.4086537999999997E-3</v>
      </c>
      <c r="J10" s="80">
        <f>feedin_motorcycle!J10</f>
        <v>0</v>
      </c>
      <c r="K10" s="99">
        <f>feedin_motorcycle!K10</f>
        <v>0.28590130920000001</v>
      </c>
      <c r="L10" s="102">
        <f>feedin_motorcycle!L10</f>
        <v>0.71409869079999999</v>
      </c>
      <c r="M10" s="99">
        <f>feedin_motorcycle!M10</f>
        <v>0</v>
      </c>
      <c r="N10" s="102">
        <f>feedin_motorcycle!N10</f>
        <v>0</v>
      </c>
      <c r="O10" s="99">
        <f>feedin_motorcycle!O10</f>
        <v>0</v>
      </c>
      <c r="P10" s="102">
        <f>feedin_motorcycle!P10</f>
        <v>0</v>
      </c>
      <c r="Q10" s="99">
        <f>feedin_motorcycle!Q10</f>
        <v>0</v>
      </c>
      <c r="R10" s="102">
        <f>feedin_motorcycle!R10</f>
        <v>0</v>
      </c>
      <c r="S10" s="99">
        <f>feedin_motorcycle!S10</f>
        <v>0</v>
      </c>
      <c r="T10" s="102">
        <f>feedin_motorcycle!T10</f>
        <v>0</v>
      </c>
      <c r="U10" s="99">
        <f>feedin_motorcycle!U10</f>
        <v>0</v>
      </c>
      <c r="V10" s="102">
        <f>feedin_motorcycle!V10</f>
        <v>0</v>
      </c>
      <c r="W10" s="99">
        <f>feedin_motorcycle!W10</f>
        <v>0</v>
      </c>
      <c r="X10" s="102">
        <f>feedin_motorcycle!X10</f>
        <v>0</v>
      </c>
      <c r="Y10" s="99">
        <f>feedin_motorcycle!Y10</f>
        <v>0.94444444439999997</v>
      </c>
      <c r="Z10" s="102">
        <f>feedin_motorcycle!Z10</f>
        <v>5.5555555600000001E-2</v>
      </c>
      <c r="AA10" s="99">
        <f>feedin_motorcycle!AA10</f>
        <v>0</v>
      </c>
      <c r="AB10" s="102">
        <f>feedin_motorcycle!AB10</f>
        <v>0</v>
      </c>
      <c r="AC10" s="36">
        <f t="shared" si="0"/>
        <v>1</v>
      </c>
      <c r="AD10" s="36">
        <f t="shared" si="1"/>
        <v>2</v>
      </c>
      <c r="AF10" s="60">
        <f t="shared" si="4"/>
        <v>0.2894631410306634</v>
      </c>
      <c r="AG10" s="60">
        <f t="shared" si="2"/>
        <v>0.7105368589693366</v>
      </c>
      <c r="AI10" s="60">
        <f t="shared" si="3"/>
        <v>1</v>
      </c>
    </row>
    <row r="11" spans="1:35" x14ac:dyDescent="0.2">
      <c r="A11" s="2">
        <v>2005</v>
      </c>
      <c r="B11" s="95">
        <f>feedin_motorcycle!B11</f>
        <v>0.99374384930000004</v>
      </c>
      <c r="C11" s="80">
        <f>feedin_motorcycle!C11</f>
        <v>0</v>
      </c>
      <c r="D11" s="80">
        <f>feedin_motorcycle!D11</f>
        <v>0</v>
      </c>
      <c r="E11" s="80">
        <f>feedin_motorcycle!E11</f>
        <v>0</v>
      </c>
      <c r="F11" s="80">
        <f>feedin_motorcycle!F11</f>
        <v>0</v>
      </c>
      <c r="G11" s="80">
        <f>feedin_motorcycle!G11</f>
        <v>0</v>
      </c>
      <c r="H11" s="80">
        <f>feedin_motorcycle!H11</f>
        <v>0</v>
      </c>
      <c r="I11" s="80">
        <f>feedin_motorcycle!I11</f>
        <v>6.2561507000000001E-3</v>
      </c>
      <c r="J11" s="80">
        <f>feedin_motorcycle!J11</f>
        <v>0</v>
      </c>
      <c r="K11" s="99">
        <f>feedin_motorcycle!K11</f>
        <v>0.3930819834</v>
      </c>
      <c r="L11" s="102">
        <f>feedin_motorcycle!L11</f>
        <v>0.6069180166</v>
      </c>
      <c r="M11" s="99">
        <f>feedin_motorcycle!M11</f>
        <v>0</v>
      </c>
      <c r="N11" s="102">
        <f>feedin_motorcycle!N11</f>
        <v>0</v>
      </c>
      <c r="O11" s="99">
        <f>feedin_motorcycle!O11</f>
        <v>0</v>
      </c>
      <c r="P11" s="102">
        <f>feedin_motorcycle!P11</f>
        <v>0</v>
      </c>
      <c r="Q11" s="99">
        <f>feedin_motorcycle!Q11</f>
        <v>0</v>
      </c>
      <c r="R11" s="102">
        <f>feedin_motorcycle!R11</f>
        <v>0</v>
      </c>
      <c r="S11" s="99">
        <f>feedin_motorcycle!S11</f>
        <v>0</v>
      </c>
      <c r="T11" s="102">
        <f>feedin_motorcycle!T11</f>
        <v>0</v>
      </c>
      <c r="U11" s="99">
        <f>feedin_motorcycle!U11</f>
        <v>0</v>
      </c>
      <c r="V11" s="102">
        <f>feedin_motorcycle!V11</f>
        <v>0</v>
      </c>
      <c r="W11" s="99">
        <f>feedin_motorcycle!W11</f>
        <v>0</v>
      </c>
      <c r="X11" s="102">
        <f>feedin_motorcycle!X11</f>
        <v>0</v>
      </c>
      <c r="Y11" s="99">
        <f>feedin_motorcycle!Y11</f>
        <v>0.96629213479999998</v>
      </c>
      <c r="Z11" s="102">
        <f>feedin_motorcycle!Z11</f>
        <v>3.3707865199999999E-2</v>
      </c>
      <c r="AA11" s="99">
        <f>feedin_motorcycle!AA11</f>
        <v>0</v>
      </c>
      <c r="AB11" s="102">
        <f>feedin_motorcycle!AB11</f>
        <v>0</v>
      </c>
      <c r="AC11" s="36">
        <f t="shared" si="0"/>
        <v>1</v>
      </c>
      <c r="AD11" s="36">
        <f t="shared" si="1"/>
        <v>2</v>
      </c>
      <c r="AF11" s="60">
        <f t="shared" si="4"/>
        <v>0.39666807248992819</v>
      </c>
      <c r="AG11" s="60">
        <f t="shared" si="2"/>
        <v>0.60333192751007181</v>
      </c>
      <c r="AI11" s="60">
        <f t="shared" si="3"/>
        <v>1</v>
      </c>
    </row>
    <row r="12" spans="1:35" x14ac:dyDescent="0.2">
      <c r="A12" s="2">
        <v>2006</v>
      </c>
      <c r="B12" s="95">
        <f>feedin_motorcycle!B12</f>
        <v>0.99548493019999995</v>
      </c>
      <c r="C12" s="80">
        <f>feedin_motorcycle!C12</f>
        <v>0</v>
      </c>
      <c r="D12" s="80">
        <f>feedin_motorcycle!D12</f>
        <v>0</v>
      </c>
      <c r="E12" s="80">
        <f>feedin_motorcycle!E12</f>
        <v>0</v>
      </c>
      <c r="F12" s="80">
        <f>feedin_motorcycle!F12</f>
        <v>0</v>
      </c>
      <c r="G12" s="80">
        <f>feedin_motorcycle!G12</f>
        <v>0</v>
      </c>
      <c r="H12" s="80">
        <f>feedin_motorcycle!H12</f>
        <v>0</v>
      </c>
      <c r="I12" s="80">
        <f>feedin_motorcycle!I12</f>
        <v>4.5150698000000003E-3</v>
      </c>
      <c r="J12" s="80">
        <f>feedin_motorcycle!J12</f>
        <v>0</v>
      </c>
      <c r="K12" s="99">
        <f>feedin_motorcycle!K12</f>
        <v>0.35512752549999999</v>
      </c>
      <c r="L12" s="102">
        <f>feedin_motorcycle!L12</f>
        <v>0.64487247449999996</v>
      </c>
      <c r="M12" s="99">
        <f>feedin_motorcycle!M12</f>
        <v>0</v>
      </c>
      <c r="N12" s="102">
        <f>feedin_motorcycle!N12</f>
        <v>0</v>
      </c>
      <c r="O12" s="99">
        <f>feedin_motorcycle!O12</f>
        <v>0</v>
      </c>
      <c r="P12" s="102">
        <f>feedin_motorcycle!P12</f>
        <v>0</v>
      </c>
      <c r="Q12" s="99">
        <f>feedin_motorcycle!Q12</f>
        <v>0</v>
      </c>
      <c r="R12" s="102">
        <f>feedin_motorcycle!R12</f>
        <v>0</v>
      </c>
      <c r="S12" s="99">
        <f>feedin_motorcycle!S12</f>
        <v>0</v>
      </c>
      <c r="T12" s="102">
        <f>feedin_motorcycle!T12</f>
        <v>0</v>
      </c>
      <c r="U12" s="99">
        <f>feedin_motorcycle!U12</f>
        <v>0</v>
      </c>
      <c r="V12" s="102">
        <f>feedin_motorcycle!V12</f>
        <v>0</v>
      </c>
      <c r="W12" s="99">
        <f>feedin_motorcycle!W12</f>
        <v>0</v>
      </c>
      <c r="X12" s="102">
        <f>feedin_motorcycle!X12</f>
        <v>0</v>
      </c>
      <c r="Y12" s="99">
        <f>feedin_motorcycle!Y12</f>
        <v>0.97402597400000002</v>
      </c>
      <c r="Z12" s="102">
        <f>feedin_motorcycle!Z12</f>
        <v>2.5974026000000001E-2</v>
      </c>
      <c r="AA12" s="99">
        <f>feedin_motorcycle!AA12</f>
        <v>0</v>
      </c>
      <c r="AB12" s="102">
        <f>feedin_motorcycle!AB12</f>
        <v>0</v>
      </c>
      <c r="AC12" s="36">
        <f t="shared" si="0"/>
        <v>1</v>
      </c>
      <c r="AD12" s="36">
        <f t="shared" si="1"/>
        <v>2</v>
      </c>
      <c r="AF12" s="60">
        <f t="shared" si="4"/>
        <v>0.35792189519408918</v>
      </c>
      <c r="AG12" s="60">
        <f t="shared" si="2"/>
        <v>0.64207810480591077</v>
      </c>
      <c r="AI12" s="60">
        <f t="shared" si="3"/>
        <v>1</v>
      </c>
    </row>
    <row r="13" spans="1:35" x14ac:dyDescent="0.2">
      <c r="A13" s="2">
        <v>2007</v>
      </c>
      <c r="B13" s="95">
        <f>feedin_motorcycle!B13</f>
        <v>0.99436850740000005</v>
      </c>
      <c r="C13" s="80">
        <f>feedin_motorcycle!C13</f>
        <v>0</v>
      </c>
      <c r="D13" s="80">
        <f>feedin_motorcycle!D13</f>
        <v>0</v>
      </c>
      <c r="E13" s="80">
        <f>feedin_motorcycle!E13</f>
        <v>0</v>
      </c>
      <c r="F13" s="80">
        <f>feedin_motorcycle!F13</f>
        <v>0</v>
      </c>
      <c r="G13" s="80">
        <f>feedin_motorcycle!G13</f>
        <v>0</v>
      </c>
      <c r="H13" s="80">
        <f>feedin_motorcycle!H13</f>
        <v>0</v>
      </c>
      <c r="I13" s="80">
        <f>feedin_motorcycle!I13</f>
        <v>5.6314926000000003E-3</v>
      </c>
      <c r="J13" s="80">
        <f>feedin_motorcycle!J13</f>
        <v>0</v>
      </c>
      <c r="K13" s="99">
        <f>feedin_motorcycle!K13</f>
        <v>0.31473030190000001</v>
      </c>
      <c r="L13" s="102">
        <f>feedin_motorcycle!L13</f>
        <v>0.68526969810000005</v>
      </c>
      <c r="M13" s="99">
        <f>feedin_motorcycle!M13</f>
        <v>0</v>
      </c>
      <c r="N13" s="102">
        <f>feedin_motorcycle!N13</f>
        <v>0</v>
      </c>
      <c r="O13" s="99">
        <f>feedin_motorcycle!O13</f>
        <v>0</v>
      </c>
      <c r="P13" s="102">
        <f>feedin_motorcycle!P13</f>
        <v>0</v>
      </c>
      <c r="Q13" s="99">
        <f>feedin_motorcycle!Q13</f>
        <v>0</v>
      </c>
      <c r="R13" s="102">
        <f>feedin_motorcycle!R13</f>
        <v>0</v>
      </c>
      <c r="S13" s="99">
        <f>feedin_motorcycle!S13</f>
        <v>0</v>
      </c>
      <c r="T13" s="102">
        <f>feedin_motorcycle!T13</f>
        <v>0</v>
      </c>
      <c r="U13" s="99">
        <f>feedin_motorcycle!U13</f>
        <v>0</v>
      </c>
      <c r="V13" s="102">
        <f>feedin_motorcycle!V13</f>
        <v>0</v>
      </c>
      <c r="W13" s="99">
        <f>feedin_motorcycle!W13</f>
        <v>0</v>
      </c>
      <c r="X13" s="102">
        <f>feedin_motorcycle!X13</f>
        <v>0</v>
      </c>
      <c r="Y13" s="99">
        <f>feedin_motorcycle!Y13</f>
        <v>0.95145631070000003</v>
      </c>
      <c r="Z13" s="102">
        <f>feedin_motorcycle!Z13</f>
        <v>4.8543689299999998E-2</v>
      </c>
      <c r="AA13" s="99">
        <f>feedin_motorcycle!AA13</f>
        <v>0</v>
      </c>
      <c r="AB13" s="102">
        <f>feedin_motorcycle!AB13</f>
        <v>0</v>
      </c>
      <c r="AC13" s="36">
        <f t="shared" si="0"/>
        <v>1</v>
      </c>
      <c r="AD13" s="36">
        <f t="shared" si="1"/>
        <v>2</v>
      </c>
      <c r="AF13" s="60">
        <f t="shared" si="4"/>
        <v>0.31831601970678475</v>
      </c>
      <c r="AG13" s="60">
        <f t="shared" si="2"/>
        <v>0.68168398029321542</v>
      </c>
      <c r="AI13" s="60">
        <f t="shared" si="3"/>
        <v>1.0000000000000002</v>
      </c>
    </row>
    <row r="14" spans="1:35" x14ac:dyDescent="0.2">
      <c r="A14" s="2">
        <v>2008</v>
      </c>
      <c r="B14" s="95">
        <f>feedin_motorcycle!B14</f>
        <v>0.9918922832</v>
      </c>
      <c r="C14" s="80">
        <f>feedin_motorcycle!C14</f>
        <v>0</v>
      </c>
      <c r="D14" s="80">
        <f>feedin_motorcycle!D14</f>
        <v>0</v>
      </c>
      <c r="E14" s="80">
        <f>feedin_motorcycle!E14</f>
        <v>0</v>
      </c>
      <c r="F14" s="80">
        <f>feedin_motorcycle!F14</f>
        <v>0</v>
      </c>
      <c r="G14" s="80">
        <f>feedin_motorcycle!G14</f>
        <v>0</v>
      </c>
      <c r="H14" s="80">
        <f>feedin_motorcycle!H14</f>
        <v>0</v>
      </c>
      <c r="I14" s="80">
        <f>feedin_motorcycle!I14</f>
        <v>8.1077167999999995E-3</v>
      </c>
      <c r="J14" s="80">
        <f>feedin_motorcycle!J14</f>
        <v>0</v>
      </c>
      <c r="K14" s="99">
        <f>feedin_motorcycle!K14</f>
        <v>0.35371965160000002</v>
      </c>
      <c r="L14" s="102">
        <f>feedin_motorcycle!L14</f>
        <v>0.64628034840000004</v>
      </c>
      <c r="M14" s="99">
        <f>feedin_motorcycle!M14</f>
        <v>0</v>
      </c>
      <c r="N14" s="102">
        <f>feedin_motorcycle!N14</f>
        <v>0</v>
      </c>
      <c r="O14" s="99">
        <f>feedin_motorcycle!O14</f>
        <v>0</v>
      </c>
      <c r="P14" s="102">
        <f>feedin_motorcycle!P14</f>
        <v>0</v>
      </c>
      <c r="Q14" s="99">
        <f>feedin_motorcycle!Q14</f>
        <v>0</v>
      </c>
      <c r="R14" s="102">
        <f>feedin_motorcycle!R14</f>
        <v>0</v>
      </c>
      <c r="S14" s="99">
        <f>feedin_motorcycle!S14</f>
        <v>0</v>
      </c>
      <c r="T14" s="102">
        <f>feedin_motorcycle!T14</f>
        <v>0</v>
      </c>
      <c r="U14" s="99">
        <f>feedin_motorcycle!U14</f>
        <v>0</v>
      </c>
      <c r="V14" s="102">
        <f>feedin_motorcycle!V14</f>
        <v>0</v>
      </c>
      <c r="W14" s="99">
        <f>feedin_motorcycle!W14</f>
        <v>0</v>
      </c>
      <c r="X14" s="102">
        <f>feedin_motorcycle!X14</f>
        <v>0</v>
      </c>
      <c r="Y14" s="99">
        <f>feedin_motorcycle!Y14</f>
        <v>0.99404761900000005</v>
      </c>
      <c r="Z14" s="102">
        <f>feedin_motorcycle!Z14</f>
        <v>5.9523809999999996E-3</v>
      </c>
      <c r="AA14" s="99">
        <f>feedin_motorcycle!AA14</f>
        <v>0</v>
      </c>
      <c r="AB14" s="102">
        <f>feedin_motorcycle!AB14</f>
        <v>0</v>
      </c>
      <c r="AC14" s="36">
        <f t="shared" si="0"/>
        <v>1</v>
      </c>
      <c r="AD14" s="36">
        <f t="shared" si="1"/>
        <v>2</v>
      </c>
      <c r="AF14" s="60">
        <f t="shared" si="4"/>
        <v>0.35891124941879882</v>
      </c>
      <c r="AG14" s="60">
        <f t="shared" si="2"/>
        <v>0.64108875058120118</v>
      </c>
      <c r="AI14" s="60">
        <f t="shared" si="3"/>
        <v>1</v>
      </c>
    </row>
    <row r="15" spans="1:35" x14ac:dyDescent="0.2">
      <c r="A15" s="2">
        <v>2009</v>
      </c>
      <c r="B15" s="95">
        <f>feedin_motorcycle!B15</f>
        <v>0.99481487479999997</v>
      </c>
      <c r="C15" s="80">
        <f>feedin_motorcycle!C15</f>
        <v>0</v>
      </c>
      <c r="D15" s="80">
        <f>feedin_motorcycle!D15</f>
        <v>0</v>
      </c>
      <c r="E15" s="80">
        <f>feedin_motorcycle!E15</f>
        <v>0</v>
      </c>
      <c r="F15" s="80">
        <f>feedin_motorcycle!F15</f>
        <v>0</v>
      </c>
      <c r="G15" s="80">
        <f>feedin_motorcycle!G15</f>
        <v>0</v>
      </c>
      <c r="H15" s="80">
        <f>feedin_motorcycle!H15</f>
        <v>0</v>
      </c>
      <c r="I15" s="80">
        <f>feedin_motorcycle!I15</f>
        <v>5.1851251999999997E-3</v>
      </c>
      <c r="J15" s="80">
        <f>feedin_motorcycle!J15</f>
        <v>0</v>
      </c>
      <c r="K15" s="99">
        <f>feedin_motorcycle!K15</f>
        <v>0.32608518609999998</v>
      </c>
      <c r="L15" s="102">
        <f>feedin_motorcycle!L15</f>
        <v>0.67391481389999996</v>
      </c>
      <c r="M15" s="99">
        <f>feedin_motorcycle!M15</f>
        <v>0</v>
      </c>
      <c r="N15" s="102">
        <f>feedin_motorcycle!N15</f>
        <v>0</v>
      </c>
      <c r="O15" s="99">
        <f>feedin_motorcycle!O15</f>
        <v>0</v>
      </c>
      <c r="P15" s="102">
        <f>feedin_motorcycle!P15</f>
        <v>0</v>
      </c>
      <c r="Q15" s="99">
        <f>feedin_motorcycle!Q15</f>
        <v>0</v>
      </c>
      <c r="R15" s="102">
        <f>feedin_motorcycle!R15</f>
        <v>0</v>
      </c>
      <c r="S15" s="99">
        <f>feedin_motorcycle!S15</f>
        <v>0</v>
      </c>
      <c r="T15" s="102">
        <f>feedin_motorcycle!T15</f>
        <v>0</v>
      </c>
      <c r="U15" s="99">
        <f>feedin_motorcycle!U15</f>
        <v>0</v>
      </c>
      <c r="V15" s="102">
        <f>feedin_motorcycle!V15</f>
        <v>0</v>
      </c>
      <c r="W15" s="99">
        <f>feedin_motorcycle!W15</f>
        <v>0</v>
      </c>
      <c r="X15" s="102">
        <f>feedin_motorcycle!X15</f>
        <v>0</v>
      </c>
      <c r="Y15" s="99">
        <f>feedin_motorcycle!Y15</f>
        <v>0.984375</v>
      </c>
      <c r="Z15" s="102">
        <f>feedin_motorcycle!Z15</f>
        <v>1.5625E-2</v>
      </c>
      <c r="AA15" s="99">
        <f>feedin_motorcycle!AA15</f>
        <v>0</v>
      </c>
      <c r="AB15" s="102">
        <f>feedin_motorcycle!AB15</f>
        <v>0</v>
      </c>
      <c r="AC15" s="36">
        <f t="shared" si="0"/>
        <v>1</v>
      </c>
      <c r="AD15" s="36">
        <f t="shared" si="1"/>
        <v>2</v>
      </c>
      <c r="AF15" s="60">
        <f t="shared" si="4"/>
        <v>0.32949850120295621</v>
      </c>
      <c r="AG15" s="60">
        <f t="shared" si="2"/>
        <v>0.67050149879704379</v>
      </c>
      <c r="AI15" s="60">
        <f t="shared" si="3"/>
        <v>1</v>
      </c>
    </row>
    <row r="16" spans="1:35" x14ac:dyDescent="0.2">
      <c r="A16" s="2">
        <v>2010</v>
      </c>
      <c r="B16" s="95">
        <f>feedin_motorcycle!B16</f>
        <v>0.99597220819999999</v>
      </c>
      <c r="C16" s="80">
        <f>feedin_motorcycle!C16</f>
        <v>0</v>
      </c>
      <c r="D16" s="80">
        <f>feedin_motorcycle!D16</f>
        <v>0</v>
      </c>
      <c r="E16" s="80">
        <f>feedin_motorcycle!E16</f>
        <v>0</v>
      </c>
      <c r="F16" s="80">
        <f>feedin_motorcycle!F16</f>
        <v>0</v>
      </c>
      <c r="G16" s="80">
        <f>feedin_motorcycle!G16</f>
        <v>0</v>
      </c>
      <c r="H16" s="80">
        <f>feedin_motorcycle!H16</f>
        <v>0</v>
      </c>
      <c r="I16" s="80">
        <f>feedin_motorcycle!I16</f>
        <v>4.0277917999999996E-3</v>
      </c>
      <c r="J16" s="80">
        <f>feedin_motorcycle!J16</f>
        <v>0</v>
      </c>
      <c r="K16" s="99">
        <f>feedin_motorcycle!K16</f>
        <v>0.33757961780000001</v>
      </c>
      <c r="L16" s="102">
        <f>feedin_motorcycle!L16</f>
        <v>0.66242038219999999</v>
      </c>
      <c r="M16" s="99">
        <f>feedin_motorcycle!M16</f>
        <v>0</v>
      </c>
      <c r="N16" s="102">
        <f>feedin_motorcycle!N16</f>
        <v>0</v>
      </c>
      <c r="O16" s="99">
        <f>feedin_motorcycle!O16</f>
        <v>0</v>
      </c>
      <c r="P16" s="102">
        <f>feedin_motorcycle!P16</f>
        <v>0</v>
      </c>
      <c r="Q16" s="99">
        <f>feedin_motorcycle!Q16</f>
        <v>0</v>
      </c>
      <c r="R16" s="102">
        <f>feedin_motorcycle!R16</f>
        <v>0</v>
      </c>
      <c r="S16" s="99">
        <f>feedin_motorcycle!S16</f>
        <v>0</v>
      </c>
      <c r="T16" s="102">
        <f>feedin_motorcycle!T16</f>
        <v>0</v>
      </c>
      <c r="U16" s="99">
        <f>feedin_motorcycle!U16</f>
        <v>0</v>
      </c>
      <c r="V16" s="102">
        <f>feedin_motorcycle!V16</f>
        <v>0</v>
      </c>
      <c r="W16" s="99">
        <f>feedin_motorcycle!W16</f>
        <v>0</v>
      </c>
      <c r="X16" s="102">
        <f>feedin_motorcycle!X16</f>
        <v>0</v>
      </c>
      <c r="Y16" s="99">
        <f>feedin_motorcycle!Y16</f>
        <v>1</v>
      </c>
      <c r="Z16" s="102">
        <f>feedin_motorcycle!Z16</f>
        <v>0</v>
      </c>
      <c r="AA16" s="99">
        <f>feedin_motorcycle!AA16</f>
        <v>0</v>
      </c>
      <c r="AB16" s="102">
        <f>feedin_motorcycle!AB16</f>
        <v>0</v>
      </c>
      <c r="AC16" s="36">
        <f t="shared" si="0"/>
        <v>1</v>
      </c>
      <c r="AD16" s="36">
        <f t="shared" si="1"/>
        <v>2</v>
      </c>
      <c r="AF16" s="60">
        <f t="shared" si="4"/>
        <v>0.34024770918357805</v>
      </c>
      <c r="AG16" s="60">
        <f t="shared" si="2"/>
        <v>0.65975229081642195</v>
      </c>
      <c r="AI16" s="60">
        <f t="shared" si="3"/>
        <v>1</v>
      </c>
    </row>
    <row r="17" spans="1:35" x14ac:dyDescent="0.2">
      <c r="A17" s="2">
        <v>2011</v>
      </c>
      <c r="B17" s="95">
        <f>feedin_motorcycle!B17</f>
        <v>0.99674403950000001</v>
      </c>
      <c r="C17" s="80">
        <f>feedin_motorcycle!C17</f>
        <v>0</v>
      </c>
      <c r="D17" s="80">
        <f>feedin_motorcycle!D17</f>
        <v>0</v>
      </c>
      <c r="E17" s="80">
        <f>feedin_motorcycle!E17</f>
        <v>0</v>
      </c>
      <c r="F17" s="80">
        <f>feedin_motorcycle!F17</f>
        <v>0</v>
      </c>
      <c r="G17" s="80">
        <f>feedin_motorcycle!G17</f>
        <v>0</v>
      </c>
      <c r="H17" s="80">
        <f>feedin_motorcycle!H17</f>
        <v>0</v>
      </c>
      <c r="I17" s="80">
        <f>feedin_motorcycle!I17</f>
        <v>3.2559605000000002E-3</v>
      </c>
      <c r="J17" s="80">
        <f>feedin_motorcycle!J17</f>
        <v>0</v>
      </c>
      <c r="K17" s="99">
        <f>feedin_motorcycle!K17</f>
        <v>0.36048472079999999</v>
      </c>
      <c r="L17" s="102">
        <f>feedin_motorcycle!L17</f>
        <v>0.63951527919999995</v>
      </c>
      <c r="M17" s="99">
        <f>feedin_motorcycle!M17</f>
        <v>0</v>
      </c>
      <c r="N17" s="102">
        <f>feedin_motorcycle!N17</f>
        <v>0</v>
      </c>
      <c r="O17" s="99">
        <f>feedin_motorcycle!O17</f>
        <v>0</v>
      </c>
      <c r="P17" s="102">
        <f>feedin_motorcycle!P17</f>
        <v>0</v>
      </c>
      <c r="Q17" s="99">
        <f>feedin_motorcycle!Q17</f>
        <v>0</v>
      </c>
      <c r="R17" s="102">
        <f>feedin_motorcycle!R17</f>
        <v>0</v>
      </c>
      <c r="S17" s="99">
        <f>feedin_motorcycle!S17</f>
        <v>0</v>
      </c>
      <c r="T17" s="102">
        <f>feedin_motorcycle!T17</f>
        <v>0</v>
      </c>
      <c r="U17" s="99">
        <f>feedin_motorcycle!U17</f>
        <v>0</v>
      </c>
      <c r="V17" s="102">
        <f>feedin_motorcycle!V17</f>
        <v>0</v>
      </c>
      <c r="W17" s="99">
        <f>feedin_motorcycle!W17</f>
        <v>0</v>
      </c>
      <c r="X17" s="102">
        <f>feedin_motorcycle!X17</f>
        <v>0</v>
      </c>
      <c r="Y17" s="99">
        <f>feedin_motorcycle!Y17</f>
        <v>0.96774193549999998</v>
      </c>
      <c r="Z17" s="102">
        <f>feedin_motorcycle!Z17</f>
        <v>3.2258064500000003E-2</v>
      </c>
      <c r="AA17" s="99">
        <f>feedin_motorcycle!AA17</f>
        <v>0</v>
      </c>
      <c r="AB17" s="102">
        <f>feedin_motorcycle!AB17</f>
        <v>0</v>
      </c>
      <c r="AC17" s="36">
        <f t="shared" si="0"/>
        <v>1</v>
      </c>
      <c r="AD17" s="36">
        <f t="shared" si="1"/>
        <v>1.9999999999999998</v>
      </c>
      <c r="AF17" s="60">
        <f t="shared" si="4"/>
        <v>0.36246192630440321</v>
      </c>
      <c r="AG17" s="60">
        <f t="shared" si="2"/>
        <v>0.63753807369559667</v>
      </c>
      <c r="AI17" s="60">
        <f t="shared" si="3"/>
        <v>0.99999999999999989</v>
      </c>
    </row>
    <row r="18" spans="1:35" x14ac:dyDescent="0.2">
      <c r="A18" s="2">
        <v>2012</v>
      </c>
      <c r="B18" s="95">
        <f>feedin_motorcycle!B18</f>
        <v>0.9982352941</v>
      </c>
      <c r="C18" s="80">
        <f>feedin_motorcycle!C18</f>
        <v>0</v>
      </c>
      <c r="D18" s="80">
        <f>feedin_motorcycle!D18</f>
        <v>0</v>
      </c>
      <c r="E18" s="80">
        <f>feedin_motorcycle!E18</f>
        <v>0</v>
      </c>
      <c r="F18" s="80">
        <f>feedin_motorcycle!F18</f>
        <v>0</v>
      </c>
      <c r="G18" s="80">
        <f>feedin_motorcycle!G18</f>
        <v>0</v>
      </c>
      <c r="H18" s="80">
        <f>feedin_motorcycle!H18</f>
        <v>0</v>
      </c>
      <c r="I18" s="80">
        <f>feedin_motorcycle!I18</f>
        <v>1.7647059E-3</v>
      </c>
      <c r="J18" s="80">
        <f>feedin_motorcycle!J18</f>
        <v>0</v>
      </c>
      <c r="K18" s="99">
        <f>feedin_motorcycle!K18</f>
        <v>0.270830878</v>
      </c>
      <c r="L18" s="102">
        <f>feedin_motorcycle!L18</f>
        <v>0.72916912199999995</v>
      </c>
      <c r="M18" s="99">
        <f>feedin_motorcycle!M18</f>
        <v>0</v>
      </c>
      <c r="N18" s="102">
        <f>feedin_motorcycle!N18</f>
        <v>0</v>
      </c>
      <c r="O18" s="99">
        <f>feedin_motorcycle!O18</f>
        <v>0</v>
      </c>
      <c r="P18" s="102">
        <f>feedin_motorcycle!P18</f>
        <v>0</v>
      </c>
      <c r="Q18" s="99">
        <f>feedin_motorcycle!Q18</f>
        <v>0</v>
      </c>
      <c r="R18" s="102">
        <f>feedin_motorcycle!R18</f>
        <v>0</v>
      </c>
      <c r="S18" s="99">
        <f>feedin_motorcycle!S18</f>
        <v>0</v>
      </c>
      <c r="T18" s="102">
        <f>feedin_motorcycle!T18</f>
        <v>0</v>
      </c>
      <c r="U18" s="99">
        <f>feedin_motorcycle!U18</f>
        <v>0</v>
      </c>
      <c r="V18" s="102">
        <f>feedin_motorcycle!V18</f>
        <v>0</v>
      </c>
      <c r="W18" s="99">
        <f>feedin_motorcycle!W18</f>
        <v>0</v>
      </c>
      <c r="X18" s="102">
        <f>feedin_motorcycle!X18</f>
        <v>0</v>
      </c>
      <c r="Y18" s="99">
        <f>feedin_motorcycle!Y18</f>
        <v>1</v>
      </c>
      <c r="Z18" s="102">
        <f>feedin_motorcycle!Z18</f>
        <v>0</v>
      </c>
      <c r="AA18" s="99">
        <f>feedin_motorcycle!AA18</f>
        <v>0</v>
      </c>
      <c r="AB18" s="102">
        <f>feedin_motorcycle!AB18</f>
        <v>0</v>
      </c>
      <c r="AC18" s="36">
        <f t="shared" si="0"/>
        <v>1</v>
      </c>
      <c r="AD18" s="36">
        <f t="shared" si="1"/>
        <v>2</v>
      </c>
      <c r="AF18" s="60">
        <f t="shared" si="4"/>
        <v>0.27211764705169122</v>
      </c>
      <c r="AG18" s="60">
        <f t="shared" si="2"/>
        <v>0.72788235294830872</v>
      </c>
      <c r="AI18" s="60">
        <f t="shared" si="3"/>
        <v>1</v>
      </c>
    </row>
    <row r="19" spans="1:35" x14ac:dyDescent="0.2">
      <c r="A19" s="2">
        <v>2013</v>
      </c>
      <c r="B19" s="95">
        <f>feedin_motorcycle!B19</f>
        <v>0.99792367019999995</v>
      </c>
      <c r="C19" s="80">
        <f>feedin_motorcycle!C19</f>
        <v>0</v>
      </c>
      <c r="D19" s="80">
        <f>feedin_motorcycle!D19</f>
        <v>0</v>
      </c>
      <c r="E19" s="80">
        <f>feedin_motorcycle!E19</f>
        <v>0</v>
      </c>
      <c r="F19" s="80">
        <f>feedin_motorcycle!F19</f>
        <v>0</v>
      </c>
      <c r="G19" s="80">
        <f>feedin_motorcycle!G19</f>
        <v>0</v>
      </c>
      <c r="H19" s="80">
        <f>feedin_motorcycle!H19</f>
        <v>0</v>
      </c>
      <c r="I19" s="80">
        <f>feedin_motorcycle!I19</f>
        <v>2.0763297999999999E-3</v>
      </c>
      <c r="J19" s="80">
        <f>feedin_motorcycle!J19</f>
        <v>0</v>
      </c>
      <c r="K19" s="99">
        <f>feedin_motorcycle!K19</f>
        <v>0.29465966510000002</v>
      </c>
      <c r="L19" s="102">
        <f>feedin_motorcycle!L19</f>
        <v>0.70534033490000003</v>
      </c>
      <c r="M19" s="99">
        <f>feedin_motorcycle!M19</f>
        <v>0</v>
      </c>
      <c r="N19" s="102">
        <f>feedin_motorcycle!N19</f>
        <v>0</v>
      </c>
      <c r="O19" s="99">
        <f>feedin_motorcycle!O19</f>
        <v>0</v>
      </c>
      <c r="P19" s="102">
        <f>feedin_motorcycle!P19</f>
        <v>0</v>
      </c>
      <c r="Q19" s="99">
        <f>feedin_motorcycle!Q19</f>
        <v>0</v>
      </c>
      <c r="R19" s="102">
        <f>feedin_motorcycle!R19</f>
        <v>0</v>
      </c>
      <c r="S19" s="99">
        <f>feedin_motorcycle!S19</f>
        <v>0</v>
      </c>
      <c r="T19" s="102">
        <f>feedin_motorcycle!T19</f>
        <v>0</v>
      </c>
      <c r="U19" s="99">
        <f>feedin_motorcycle!U19</f>
        <v>0</v>
      </c>
      <c r="V19" s="102">
        <f>feedin_motorcycle!V19</f>
        <v>0</v>
      </c>
      <c r="W19" s="99">
        <f>feedin_motorcycle!W19</f>
        <v>0</v>
      </c>
      <c r="X19" s="102">
        <f>feedin_motorcycle!X19</f>
        <v>0</v>
      </c>
      <c r="Y19" s="99">
        <f>feedin_motorcycle!Y19</f>
        <v>0.95238095239999998</v>
      </c>
      <c r="Z19" s="102">
        <f>feedin_motorcycle!Z19</f>
        <v>4.7619047599999999E-2</v>
      </c>
      <c r="AA19" s="99">
        <f>feedin_motorcycle!AA19</f>
        <v>0</v>
      </c>
      <c r="AB19" s="102">
        <f>feedin_motorcycle!AB19</f>
        <v>0</v>
      </c>
      <c r="AC19" s="36">
        <f t="shared" si="0"/>
        <v>1</v>
      </c>
      <c r="AD19" s="36">
        <f t="shared" si="1"/>
        <v>2</v>
      </c>
      <c r="AF19" s="60">
        <f t="shared" si="4"/>
        <v>0.29602531140891536</v>
      </c>
      <c r="AG19" s="60">
        <f t="shared" si="2"/>
        <v>0.70397468859108459</v>
      </c>
      <c r="AI19" s="60">
        <f t="shared" si="3"/>
        <v>1</v>
      </c>
    </row>
    <row r="20" spans="1:35" x14ac:dyDescent="0.2">
      <c r="A20" s="2">
        <v>2014</v>
      </c>
      <c r="B20" s="95">
        <f>feedin_motorcycle!B20</f>
        <v>0.99867256640000002</v>
      </c>
      <c r="C20" s="80">
        <f>feedin_motorcycle!C20</f>
        <v>0</v>
      </c>
      <c r="D20" s="80">
        <f>feedin_motorcycle!D20</f>
        <v>0</v>
      </c>
      <c r="E20" s="80">
        <f>feedin_motorcycle!E20</f>
        <v>0</v>
      </c>
      <c r="F20" s="80">
        <f>feedin_motorcycle!F20</f>
        <v>0</v>
      </c>
      <c r="G20" s="80">
        <f>feedin_motorcycle!G20</f>
        <v>0</v>
      </c>
      <c r="H20" s="80">
        <f>feedin_motorcycle!H20</f>
        <v>0</v>
      </c>
      <c r="I20" s="80">
        <f>feedin_motorcycle!I20</f>
        <v>1.3274336E-3</v>
      </c>
      <c r="J20" s="80">
        <f>feedin_motorcycle!J20</f>
        <v>0</v>
      </c>
      <c r="K20" s="99">
        <f>feedin_motorcycle!K20</f>
        <v>0.28214443950000001</v>
      </c>
      <c r="L20" s="102">
        <f>feedin_motorcycle!L20</f>
        <v>0.71785556049999999</v>
      </c>
      <c r="M20" s="99">
        <f>feedin_motorcycle!M20</f>
        <v>0</v>
      </c>
      <c r="N20" s="102">
        <f>feedin_motorcycle!N20</f>
        <v>0</v>
      </c>
      <c r="O20" s="99">
        <f>feedin_motorcycle!O20</f>
        <v>0</v>
      </c>
      <c r="P20" s="102">
        <f>feedin_motorcycle!P20</f>
        <v>0</v>
      </c>
      <c r="Q20" s="99">
        <f>feedin_motorcycle!Q20</f>
        <v>0</v>
      </c>
      <c r="R20" s="102">
        <f>feedin_motorcycle!R20</f>
        <v>0</v>
      </c>
      <c r="S20" s="99">
        <f>feedin_motorcycle!S20</f>
        <v>0</v>
      </c>
      <c r="T20" s="102">
        <f>feedin_motorcycle!T20</f>
        <v>0</v>
      </c>
      <c r="U20" s="99">
        <f>feedin_motorcycle!U20</f>
        <v>0</v>
      </c>
      <c r="V20" s="102">
        <f>feedin_motorcycle!V20</f>
        <v>0</v>
      </c>
      <c r="W20" s="99">
        <f>feedin_motorcycle!W20</f>
        <v>0</v>
      </c>
      <c r="X20" s="102">
        <f>feedin_motorcycle!X20</f>
        <v>0</v>
      </c>
      <c r="Y20" s="99">
        <f>feedin_motorcycle!Y20</f>
        <v>0.86666666670000003</v>
      </c>
      <c r="Z20" s="102">
        <f>feedin_motorcycle!Z20</f>
        <v>0.1333333333</v>
      </c>
      <c r="AA20" s="99">
        <f>feedin_motorcycle!AA20</f>
        <v>0</v>
      </c>
      <c r="AB20" s="102">
        <f>feedin_motorcycle!AB20</f>
        <v>0</v>
      </c>
      <c r="AC20" s="36">
        <f t="shared" si="0"/>
        <v>1</v>
      </c>
      <c r="AD20" s="36">
        <f t="shared" si="1"/>
        <v>2</v>
      </c>
      <c r="AF20" s="60">
        <f t="shared" si="4"/>
        <v>0.28292035394433213</v>
      </c>
      <c r="AG20" s="60">
        <f t="shared" si="2"/>
        <v>0.71707964605566787</v>
      </c>
      <c r="AI20" s="60">
        <f t="shared" si="3"/>
        <v>1</v>
      </c>
    </row>
    <row r="21" spans="1:35" x14ac:dyDescent="0.2">
      <c r="A21" s="2">
        <v>2015</v>
      </c>
      <c r="B21" s="95">
        <f>feedin_motorcycle!B21</f>
        <v>0.99597633139999997</v>
      </c>
      <c r="C21" s="80">
        <f>feedin_motorcycle!C21</f>
        <v>0</v>
      </c>
      <c r="D21" s="80">
        <f>feedin_motorcycle!D21</f>
        <v>0</v>
      </c>
      <c r="E21" s="80">
        <f>feedin_motorcycle!E21</f>
        <v>0</v>
      </c>
      <c r="F21" s="80">
        <f>feedin_motorcycle!F21</f>
        <v>0</v>
      </c>
      <c r="G21" s="80">
        <f>feedin_motorcycle!G21</f>
        <v>0</v>
      </c>
      <c r="H21" s="80">
        <f>feedin_motorcycle!H21</f>
        <v>0</v>
      </c>
      <c r="I21" s="80">
        <f>feedin_motorcycle!I21</f>
        <v>4.0236686000000004E-3</v>
      </c>
      <c r="J21" s="80">
        <f>feedin_motorcycle!J21</f>
        <v>0</v>
      </c>
      <c r="K21" s="99">
        <f>feedin_motorcycle!K21</f>
        <v>0.2388307985</v>
      </c>
      <c r="L21" s="102">
        <f>feedin_motorcycle!L21</f>
        <v>0.7611692015</v>
      </c>
      <c r="M21" s="99">
        <f>feedin_motorcycle!M21</f>
        <v>0</v>
      </c>
      <c r="N21" s="102">
        <f>feedin_motorcycle!N21</f>
        <v>0</v>
      </c>
      <c r="O21" s="99">
        <f>feedin_motorcycle!O21</f>
        <v>0</v>
      </c>
      <c r="P21" s="102">
        <f>feedin_motorcycle!P21</f>
        <v>0</v>
      </c>
      <c r="Q21" s="99">
        <f>feedin_motorcycle!Q21</f>
        <v>0</v>
      </c>
      <c r="R21" s="102">
        <f>feedin_motorcycle!R21</f>
        <v>0</v>
      </c>
      <c r="S21" s="99">
        <f>feedin_motorcycle!S21</f>
        <v>0</v>
      </c>
      <c r="T21" s="102">
        <f>feedin_motorcycle!T21</f>
        <v>0</v>
      </c>
      <c r="U21" s="99">
        <f>feedin_motorcycle!U21</f>
        <v>0</v>
      </c>
      <c r="V21" s="102">
        <f>feedin_motorcycle!V21</f>
        <v>0</v>
      </c>
      <c r="W21" s="99">
        <f>feedin_motorcycle!W21</f>
        <v>0</v>
      </c>
      <c r="X21" s="102">
        <f>feedin_motorcycle!X21</f>
        <v>0</v>
      </c>
      <c r="Y21" s="99">
        <f>feedin_motorcycle!Y21</f>
        <v>0.96078431369999995</v>
      </c>
      <c r="Z21" s="102">
        <f>feedin_motorcycle!Z21</f>
        <v>3.9215686299999997E-2</v>
      </c>
      <c r="AA21" s="99">
        <f>feedin_motorcycle!AA21</f>
        <v>0</v>
      </c>
      <c r="AB21" s="102">
        <f>feedin_motorcycle!AB21</f>
        <v>0</v>
      </c>
      <c r="AC21" s="36">
        <f t="shared" si="0"/>
        <v>1</v>
      </c>
      <c r="AD21" s="36">
        <f t="shared" si="1"/>
        <v>2</v>
      </c>
      <c r="AF21" s="60">
        <f t="shared" si="4"/>
        <v>0.24173570018976986</v>
      </c>
      <c r="AG21" s="60">
        <f t="shared" si="2"/>
        <v>0.75826429981023014</v>
      </c>
      <c r="AI21" s="60">
        <f t="shared" si="3"/>
        <v>1</v>
      </c>
    </row>
    <row r="22" spans="1:35" x14ac:dyDescent="0.2">
      <c r="A22" s="79">
        <v>2016</v>
      </c>
      <c r="B22" s="95">
        <f>feedin_motorcycle!B22</f>
        <v>0.99861867230000001</v>
      </c>
      <c r="C22" s="80">
        <f>feedin_motorcycle!C22</f>
        <v>0</v>
      </c>
      <c r="D22" s="80">
        <f>feedin_motorcycle!D22</f>
        <v>0</v>
      </c>
      <c r="E22" s="80">
        <f>feedin_motorcycle!E22</f>
        <v>0</v>
      </c>
      <c r="F22" s="80">
        <f>feedin_motorcycle!F22</f>
        <v>0</v>
      </c>
      <c r="G22" s="80">
        <f>feedin_motorcycle!G22</f>
        <v>0</v>
      </c>
      <c r="H22" s="80">
        <f>feedin_motorcycle!H22</f>
        <v>0</v>
      </c>
      <c r="I22" s="80">
        <f>feedin_motorcycle!I22</f>
        <v>1.3813276999999999E-3</v>
      </c>
      <c r="J22" s="80">
        <f>feedin_motorcycle!J22</f>
        <v>0</v>
      </c>
      <c r="K22" s="99">
        <f>feedin_motorcycle!K22</f>
        <v>0.2287225386</v>
      </c>
      <c r="L22" s="102">
        <f>feedin_motorcycle!L22</f>
        <v>0.77127746139999998</v>
      </c>
      <c r="M22" s="99">
        <f>feedin_motorcycle!M22</f>
        <v>0</v>
      </c>
      <c r="N22" s="102">
        <f>feedin_motorcycle!N22</f>
        <v>0</v>
      </c>
      <c r="O22" s="99">
        <f>feedin_motorcycle!O22</f>
        <v>0</v>
      </c>
      <c r="P22" s="102">
        <f>feedin_motorcycle!P22</f>
        <v>0</v>
      </c>
      <c r="Q22" s="99">
        <f>feedin_motorcycle!Q22</f>
        <v>0</v>
      </c>
      <c r="R22" s="102">
        <f>feedin_motorcycle!R22</f>
        <v>0</v>
      </c>
      <c r="S22" s="99">
        <f>feedin_motorcycle!S22</f>
        <v>0</v>
      </c>
      <c r="T22" s="102">
        <f>feedin_motorcycle!T22</f>
        <v>0</v>
      </c>
      <c r="U22" s="99">
        <f>feedin_motorcycle!U22</f>
        <v>0</v>
      </c>
      <c r="V22" s="102">
        <f>feedin_motorcycle!V22</f>
        <v>0</v>
      </c>
      <c r="W22" s="99">
        <f>feedin_motorcycle!W22</f>
        <v>0</v>
      </c>
      <c r="X22" s="102">
        <f>feedin_motorcycle!X22</f>
        <v>0</v>
      </c>
      <c r="Y22" s="99">
        <f>feedin_motorcycle!Y22</f>
        <v>1</v>
      </c>
      <c r="Z22" s="102">
        <f>feedin_motorcycle!Z22</f>
        <v>0</v>
      </c>
      <c r="AA22" s="99">
        <f>feedin_motorcycle!AA22</f>
        <v>0</v>
      </c>
      <c r="AB22" s="102">
        <f>feedin_motorcycle!AB22</f>
        <v>0</v>
      </c>
      <c r="AC22" s="36">
        <f t="shared" si="0"/>
        <v>1</v>
      </c>
      <c r="AD22" s="36">
        <f t="shared" si="1"/>
        <v>2</v>
      </c>
      <c r="AF22" s="60">
        <f t="shared" si="4"/>
        <v>0.22978792552181748</v>
      </c>
      <c r="AG22" s="60">
        <f t="shared" si="2"/>
        <v>0.77021207447818252</v>
      </c>
      <c r="AI22" s="60">
        <f t="shared" si="3"/>
        <v>1</v>
      </c>
    </row>
    <row r="23" spans="1:35" x14ac:dyDescent="0.2">
      <c r="A23" s="2">
        <v>2017</v>
      </c>
      <c r="B23" s="95">
        <f>feedin_motorcycle!B23</f>
        <v>0.99526544549999996</v>
      </c>
      <c r="C23" s="80">
        <f>feedin_motorcycle!C23</f>
        <v>0</v>
      </c>
      <c r="D23" s="80">
        <f>feedin_motorcycle!D23</f>
        <v>0</v>
      </c>
      <c r="E23" s="80">
        <f>feedin_motorcycle!E23</f>
        <v>0</v>
      </c>
      <c r="F23" s="80">
        <f>feedin_motorcycle!F23</f>
        <v>0</v>
      </c>
      <c r="G23" s="80">
        <f>feedin_motorcycle!G23</f>
        <v>0</v>
      </c>
      <c r="H23" s="80">
        <f>feedin_motorcycle!H23</f>
        <v>0</v>
      </c>
      <c r="I23" s="80">
        <f>feedin_motorcycle!I23</f>
        <v>4.7345544999999999E-3</v>
      </c>
      <c r="J23" s="80">
        <f>feedin_motorcycle!J23</f>
        <v>0</v>
      </c>
      <c r="K23" s="99">
        <f>feedin_motorcycle!K23</f>
        <v>0.2045543165</v>
      </c>
      <c r="L23" s="102">
        <f>feedin_motorcycle!L23</f>
        <v>0.7954456835</v>
      </c>
      <c r="M23" s="99">
        <f>feedin_motorcycle!M23</f>
        <v>0</v>
      </c>
      <c r="N23" s="102">
        <f>feedin_motorcycle!N23</f>
        <v>0</v>
      </c>
      <c r="O23" s="99">
        <f>feedin_motorcycle!O23</f>
        <v>0</v>
      </c>
      <c r="P23" s="102">
        <f>feedin_motorcycle!P23</f>
        <v>0</v>
      </c>
      <c r="Q23" s="99">
        <f>feedin_motorcycle!Q23</f>
        <v>0</v>
      </c>
      <c r="R23" s="102">
        <f>feedin_motorcycle!R23</f>
        <v>0</v>
      </c>
      <c r="S23" s="99">
        <f>feedin_motorcycle!S23</f>
        <v>0</v>
      </c>
      <c r="T23" s="102">
        <f>feedin_motorcycle!T23</f>
        <v>0</v>
      </c>
      <c r="U23" s="99">
        <f>feedin_motorcycle!U23</f>
        <v>0</v>
      </c>
      <c r="V23" s="102">
        <f>feedin_motorcycle!V23</f>
        <v>0</v>
      </c>
      <c r="W23" s="99">
        <f>feedin_motorcycle!W23</f>
        <v>0</v>
      </c>
      <c r="X23" s="102">
        <f>feedin_motorcycle!X23</f>
        <v>0</v>
      </c>
      <c r="Y23" s="99">
        <f>feedin_motorcycle!Y23</f>
        <v>0.96721311480000005</v>
      </c>
      <c r="Z23" s="102">
        <f>feedin_motorcycle!Z23</f>
        <v>3.2786885199999997E-2</v>
      </c>
      <c r="AA23" s="99">
        <f>feedin_motorcycle!AA23</f>
        <v>0</v>
      </c>
      <c r="AB23" s="102">
        <f>feedin_motorcycle!AB23</f>
        <v>0</v>
      </c>
      <c r="AC23" s="36">
        <f t="shared" si="0"/>
        <v>1</v>
      </c>
      <c r="AD23" s="36">
        <f t="shared" si="1"/>
        <v>2</v>
      </c>
      <c r="AF23" s="60">
        <f t="shared" si="4"/>
        <v>0.20816516614545585</v>
      </c>
      <c r="AG23" s="60">
        <f t="shared" si="2"/>
        <v>0.79183483385454412</v>
      </c>
      <c r="AI23" s="60">
        <f t="shared" si="3"/>
        <v>1</v>
      </c>
    </row>
    <row r="24" spans="1:35" x14ac:dyDescent="0.2">
      <c r="A24" s="12">
        <v>2018</v>
      </c>
      <c r="B24" s="100">
        <f>B23+(B$26-B$23)/3</f>
        <v>0.96351029700000002</v>
      </c>
      <c r="C24" s="66">
        <f t="shared" ref="C24:H25" si="5">C23+(C$26-C$23)/3</f>
        <v>0</v>
      </c>
      <c r="D24" s="66">
        <f t="shared" si="5"/>
        <v>0</v>
      </c>
      <c r="E24" s="66">
        <f t="shared" si="5"/>
        <v>0</v>
      </c>
      <c r="F24" s="66">
        <f t="shared" si="5"/>
        <v>0</v>
      </c>
      <c r="G24" s="66">
        <f t="shared" si="5"/>
        <v>0</v>
      </c>
      <c r="H24" s="66">
        <f t="shared" si="5"/>
        <v>0</v>
      </c>
      <c r="I24" s="66">
        <f t="shared" ref="I24:I46" si="6">1-SUM(B24:H24,J24)</f>
        <v>3.6489702999999984E-2</v>
      </c>
      <c r="J24" s="66">
        <f t="shared" ref="J24:J25" si="7">J23+(J$26-J$22)/4</f>
        <v>0</v>
      </c>
      <c r="K24" s="141">
        <f>feedin_motorcycle!K24</f>
        <v>0.2</v>
      </c>
      <c r="L24" s="142">
        <f>feedin_motorcycle!L24</f>
        <v>0.8</v>
      </c>
      <c r="M24" s="141">
        <f>feedin_motorcycle!M24</f>
        <v>0</v>
      </c>
      <c r="N24" s="142">
        <f>feedin_motorcycle!N24</f>
        <v>0</v>
      </c>
      <c r="O24" s="141">
        <f>feedin_motorcycle!O24</f>
        <v>0</v>
      </c>
      <c r="P24" s="142">
        <f>feedin_motorcycle!P24</f>
        <v>0</v>
      </c>
      <c r="Q24" s="141">
        <f>feedin_motorcycle!Q24</f>
        <v>0</v>
      </c>
      <c r="R24" s="142">
        <f>feedin_motorcycle!R24</f>
        <v>0</v>
      </c>
      <c r="S24" s="141">
        <f>feedin_motorcycle!S24</f>
        <v>0</v>
      </c>
      <c r="T24" s="142">
        <f>feedin_motorcycle!T24</f>
        <v>0</v>
      </c>
      <c r="U24" s="141">
        <f>feedin_motorcycle!U24</f>
        <v>0</v>
      </c>
      <c r="V24" s="142">
        <f>feedin_motorcycle!V24</f>
        <v>0</v>
      </c>
      <c r="W24" s="141">
        <f>feedin_motorcycle!W24</f>
        <v>0</v>
      </c>
      <c r="X24" s="142">
        <f>feedin_motorcycle!X24</f>
        <v>0</v>
      </c>
      <c r="Y24" s="141">
        <f>feedin_motorcycle!Y24</f>
        <v>0.95</v>
      </c>
      <c r="Z24" s="142">
        <f>feedin_motorcycle!Z24</f>
        <v>0.05</v>
      </c>
      <c r="AA24" s="141">
        <f>feedin_motorcycle!AA24</f>
        <v>0</v>
      </c>
      <c r="AB24" s="142">
        <f>feedin_motorcycle!AB24</f>
        <v>0</v>
      </c>
      <c r="AC24" s="36">
        <f t="shared" si="0"/>
        <v>1</v>
      </c>
      <c r="AD24" s="36">
        <f t="shared" si="1"/>
        <v>2</v>
      </c>
      <c r="AF24" s="60">
        <f t="shared" si="4"/>
        <v>0.22736727725</v>
      </c>
      <c r="AG24" s="60">
        <f t="shared" si="2"/>
        <v>0.77263272275000006</v>
      </c>
      <c r="AI24" s="60">
        <f t="shared" si="3"/>
        <v>1</v>
      </c>
    </row>
    <row r="25" spans="1:35" x14ac:dyDescent="0.2">
      <c r="A25" s="12">
        <v>2019</v>
      </c>
      <c r="B25" s="100">
        <f>B24+(B$26-B$23)/3</f>
        <v>0.93175514850000007</v>
      </c>
      <c r="C25" s="66">
        <f t="shared" si="5"/>
        <v>0</v>
      </c>
      <c r="D25" s="66">
        <f t="shared" si="5"/>
        <v>0</v>
      </c>
      <c r="E25" s="66">
        <f t="shared" si="5"/>
        <v>0</v>
      </c>
      <c r="F25" s="66">
        <f t="shared" si="5"/>
        <v>0</v>
      </c>
      <c r="G25" s="66">
        <f t="shared" si="5"/>
        <v>0</v>
      </c>
      <c r="H25" s="66">
        <f t="shared" si="5"/>
        <v>0</v>
      </c>
      <c r="I25" s="66">
        <f t="shared" si="6"/>
        <v>6.8244851499999926E-2</v>
      </c>
      <c r="J25" s="66">
        <f t="shared" si="7"/>
        <v>0</v>
      </c>
      <c r="K25" s="141">
        <f>feedin_motorcycle!K25</f>
        <v>0.2</v>
      </c>
      <c r="L25" s="142">
        <f>feedin_motorcycle!L25</f>
        <v>0.8</v>
      </c>
      <c r="M25" s="141">
        <f>feedin_motorcycle!M25</f>
        <v>0</v>
      </c>
      <c r="N25" s="142">
        <f>feedin_motorcycle!N25</f>
        <v>0</v>
      </c>
      <c r="O25" s="141">
        <f>feedin_motorcycle!O25</f>
        <v>0</v>
      </c>
      <c r="P25" s="142">
        <f>feedin_motorcycle!P25</f>
        <v>0</v>
      </c>
      <c r="Q25" s="141">
        <f>feedin_motorcycle!Q25</f>
        <v>0</v>
      </c>
      <c r="R25" s="142">
        <f>feedin_motorcycle!R25</f>
        <v>0</v>
      </c>
      <c r="S25" s="141">
        <f>feedin_motorcycle!S25</f>
        <v>0</v>
      </c>
      <c r="T25" s="142">
        <f>feedin_motorcycle!T25</f>
        <v>0</v>
      </c>
      <c r="U25" s="141">
        <f>feedin_motorcycle!U25</f>
        <v>0</v>
      </c>
      <c r="V25" s="142">
        <f>feedin_motorcycle!V25</f>
        <v>0</v>
      </c>
      <c r="W25" s="141">
        <f>feedin_motorcycle!W25</f>
        <v>0</v>
      </c>
      <c r="X25" s="142">
        <f>feedin_motorcycle!X25</f>
        <v>0</v>
      </c>
      <c r="Y25" s="141">
        <f>feedin_motorcycle!Y25</f>
        <v>0.95</v>
      </c>
      <c r="Z25" s="142">
        <f>feedin_motorcycle!Z25</f>
        <v>0.05</v>
      </c>
      <c r="AA25" s="141">
        <f>feedin_motorcycle!AA25</f>
        <v>0</v>
      </c>
      <c r="AB25" s="142">
        <f>feedin_motorcycle!AB25</f>
        <v>0</v>
      </c>
      <c r="AC25" s="36">
        <f t="shared" si="0"/>
        <v>1</v>
      </c>
      <c r="AD25" s="36">
        <f t="shared" si="1"/>
        <v>2</v>
      </c>
      <c r="AF25" s="60">
        <f t="shared" si="4"/>
        <v>0.25118363862499993</v>
      </c>
      <c r="AG25" s="60">
        <f t="shared" si="2"/>
        <v>0.74881636137500007</v>
      </c>
      <c r="AI25" s="60">
        <f t="shared" si="3"/>
        <v>1</v>
      </c>
    </row>
    <row r="26" spans="1:35" x14ac:dyDescent="0.2">
      <c r="A26" s="51">
        <v>2020</v>
      </c>
      <c r="B26" s="176">
        <v>0.9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  <c r="H26" s="65">
        <v>0</v>
      </c>
      <c r="I26" s="177">
        <f t="shared" si="6"/>
        <v>9.9999999999999978E-2</v>
      </c>
      <c r="J26" s="65">
        <v>0</v>
      </c>
      <c r="K26" s="143">
        <f>feedin_motorcycle!K26</f>
        <v>0.2</v>
      </c>
      <c r="L26" s="144">
        <f>feedin_motorcycle!L26</f>
        <v>0.8</v>
      </c>
      <c r="M26" s="143">
        <f>feedin_motorcycle!M26</f>
        <v>0</v>
      </c>
      <c r="N26" s="144">
        <f>feedin_motorcycle!N26</f>
        <v>0</v>
      </c>
      <c r="O26" s="143">
        <f>feedin_motorcycle!O26</f>
        <v>0</v>
      </c>
      <c r="P26" s="144">
        <f>feedin_motorcycle!P26</f>
        <v>0</v>
      </c>
      <c r="Q26" s="143">
        <f>feedin_motorcycle!Q26</f>
        <v>0</v>
      </c>
      <c r="R26" s="144">
        <f>feedin_motorcycle!R26</f>
        <v>0</v>
      </c>
      <c r="S26" s="143">
        <f>feedin_motorcycle!S26</f>
        <v>0</v>
      </c>
      <c r="T26" s="144">
        <f>feedin_motorcycle!T26</f>
        <v>0</v>
      </c>
      <c r="U26" s="143">
        <f>feedin_motorcycle!U26</f>
        <v>0</v>
      </c>
      <c r="V26" s="144">
        <f>feedin_motorcycle!V26</f>
        <v>0</v>
      </c>
      <c r="W26" s="143">
        <f>feedin_motorcycle!W26</f>
        <v>0</v>
      </c>
      <c r="X26" s="144">
        <f>feedin_motorcycle!X26</f>
        <v>0</v>
      </c>
      <c r="Y26" s="143">
        <f>feedin_motorcycle!Y26</f>
        <v>0.95</v>
      </c>
      <c r="Z26" s="144">
        <f>feedin_motorcycle!Z26</f>
        <v>0.05</v>
      </c>
      <c r="AA26" s="143">
        <f>feedin_motorcycle!AA26</f>
        <v>0</v>
      </c>
      <c r="AB26" s="144">
        <f>feedin_motorcycle!AB26</f>
        <v>0</v>
      </c>
      <c r="AC26" s="52">
        <f t="shared" si="0"/>
        <v>1</v>
      </c>
      <c r="AD26" s="52">
        <f t="shared" si="1"/>
        <v>2</v>
      </c>
      <c r="AE26" s="55"/>
      <c r="AF26" s="61">
        <f t="shared" si="4"/>
        <v>0.27500000000000002</v>
      </c>
      <c r="AG26" s="61">
        <f t="shared" si="2"/>
        <v>0.72500000000000009</v>
      </c>
      <c r="AH26" s="55"/>
      <c r="AI26" s="61">
        <f t="shared" si="3"/>
        <v>1</v>
      </c>
    </row>
    <row r="27" spans="1:35" x14ac:dyDescent="0.2">
      <c r="A27" s="12">
        <v>2021</v>
      </c>
      <c r="B27" s="100">
        <f t="shared" ref="B27:J30" si="8">B26+(B$31-B$26)*0.2</f>
        <v>0.86</v>
      </c>
      <c r="C27" s="66">
        <f t="shared" si="8"/>
        <v>0</v>
      </c>
      <c r="D27" s="66">
        <f t="shared" si="8"/>
        <v>0</v>
      </c>
      <c r="E27" s="66">
        <f t="shared" si="8"/>
        <v>0</v>
      </c>
      <c r="F27" s="66">
        <f t="shared" si="8"/>
        <v>0</v>
      </c>
      <c r="G27" s="66">
        <f t="shared" si="8"/>
        <v>0</v>
      </c>
      <c r="H27" s="66">
        <f t="shared" si="8"/>
        <v>0</v>
      </c>
      <c r="I27" s="66">
        <f t="shared" si="6"/>
        <v>0.14000000000000001</v>
      </c>
      <c r="J27" s="66">
        <f t="shared" si="8"/>
        <v>0</v>
      </c>
      <c r="K27" s="141">
        <f>feedin_motorcycle!K27</f>
        <v>0.17499999999999999</v>
      </c>
      <c r="L27" s="142">
        <f>feedin_motorcycle!L27</f>
        <v>0.82499999999999996</v>
      </c>
      <c r="M27" s="141">
        <f>feedin_motorcycle!M27</f>
        <v>0</v>
      </c>
      <c r="N27" s="142">
        <f>feedin_motorcycle!N27</f>
        <v>0</v>
      </c>
      <c r="O27" s="141">
        <f>feedin_motorcycle!O27</f>
        <v>0</v>
      </c>
      <c r="P27" s="142">
        <f>feedin_motorcycle!P27</f>
        <v>0</v>
      </c>
      <c r="Q27" s="141">
        <f>feedin_motorcycle!Q27</f>
        <v>0</v>
      </c>
      <c r="R27" s="142">
        <f>feedin_motorcycle!R27</f>
        <v>0</v>
      </c>
      <c r="S27" s="141">
        <f>feedin_motorcycle!S27</f>
        <v>0</v>
      </c>
      <c r="T27" s="142">
        <f>feedin_motorcycle!T27</f>
        <v>0</v>
      </c>
      <c r="U27" s="141">
        <f>feedin_motorcycle!U27</f>
        <v>0</v>
      </c>
      <c r="V27" s="142">
        <f>feedin_motorcycle!V27</f>
        <v>0</v>
      </c>
      <c r="W27" s="141">
        <f>feedin_motorcycle!W27</f>
        <v>0</v>
      </c>
      <c r="X27" s="142">
        <f>feedin_motorcycle!X27</f>
        <v>0</v>
      </c>
      <c r="Y27" s="141">
        <f>feedin_motorcycle!Y27</f>
        <v>0.9</v>
      </c>
      <c r="Z27" s="142">
        <f>feedin_motorcycle!Z27</f>
        <v>0.1</v>
      </c>
      <c r="AA27" s="141">
        <f>feedin_motorcycle!AA27</f>
        <v>0</v>
      </c>
      <c r="AB27" s="142">
        <f>feedin_motorcycle!AB27</f>
        <v>0</v>
      </c>
      <c r="AC27" s="36">
        <f t="shared" si="0"/>
        <v>1</v>
      </c>
      <c r="AD27" s="36">
        <f t="shared" si="1"/>
        <v>2</v>
      </c>
      <c r="AF27" s="60">
        <f t="shared" si="4"/>
        <v>0.27650000000000002</v>
      </c>
      <c r="AG27" s="60">
        <f t="shared" si="2"/>
        <v>0.72349999999999992</v>
      </c>
      <c r="AI27" s="60">
        <f t="shared" si="3"/>
        <v>1</v>
      </c>
    </row>
    <row r="28" spans="1:35" x14ac:dyDescent="0.2">
      <c r="A28" s="12">
        <v>2022</v>
      </c>
      <c r="B28" s="100">
        <f t="shared" si="8"/>
        <v>0.82</v>
      </c>
      <c r="C28" s="66">
        <f t="shared" si="8"/>
        <v>0</v>
      </c>
      <c r="D28" s="66">
        <f t="shared" si="8"/>
        <v>0</v>
      </c>
      <c r="E28" s="66">
        <f t="shared" si="8"/>
        <v>0</v>
      </c>
      <c r="F28" s="66">
        <f t="shared" si="8"/>
        <v>0</v>
      </c>
      <c r="G28" s="66">
        <f t="shared" si="8"/>
        <v>0</v>
      </c>
      <c r="H28" s="66">
        <f t="shared" si="8"/>
        <v>0</v>
      </c>
      <c r="I28" s="66">
        <f t="shared" si="6"/>
        <v>0.18000000000000005</v>
      </c>
      <c r="J28" s="66">
        <f t="shared" si="8"/>
        <v>0</v>
      </c>
      <c r="K28" s="141">
        <f>feedin_motorcycle!K28</f>
        <v>0.17499999999999999</v>
      </c>
      <c r="L28" s="142">
        <f>feedin_motorcycle!L28</f>
        <v>0.82499999999999996</v>
      </c>
      <c r="M28" s="141">
        <f>feedin_motorcycle!M28</f>
        <v>0</v>
      </c>
      <c r="N28" s="142">
        <f>feedin_motorcycle!N28</f>
        <v>0</v>
      </c>
      <c r="O28" s="141">
        <f>feedin_motorcycle!O28</f>
        <v>0</v>
      </c>
      <c r="P28" s="142">
        <f>feedin_motorcycle!P28</f>
        <v>0</v>
      </c>
      <c r="Q28" s="141">
        <f>feedin_motorcycle!Q28</f>
        <v>0</v>
      </c>
      <c r="R28" s="142">
        <f>feedin_motorcycle!R28</f>
        <v>0</v>
      </c>
      <c r="S28" s="141">
        <f>feedin_motorcycle!S28</f>
        <v>0</v>
      </c>
      <c r="T28" s="142">
        <f>feedin_motorcycle!T28</f>
        <v>0</v>
      </c>
      <c r="U28" s="141">
        <f>feedin_motorcycle!U28</f>
        <v>0</v>
      </c>
      <c r="V28" s="142">
        <f>feedin_motorcycle!V28</f>
        <v>0</v>
      </c>
      <c r="W28" s="141">
        <f>feedin_motorcycle!W28</f>
        <v>0</v>
      </c>
      <c r="X28" s="142">
        <f>feedin_motorcycle!X28</f>
        <v>0</v>
      </c>
      <c r="Y28" s="141">
        <f>feedin_motorcycle!Y28</f>
        <v>0.9</v>
      </c>
      <c r="Z28" s="142">
        <f>feedin_motorcycle!Z28</f>
        <v>0.1</v>
      </c>
      <c r="AA28" s="141">
        <f>feedin_motorcycle!AA28</f>
        <v>0</v>
      </c>
      <c r="AB28" s="142">
        <f>feedin_motorcycle!AB28</f>
        <v>0</v>
      </c>
      <c r="AC28" s="36">
        <f t="shared" si="0"/>
        <v>1</v>
      </c>
      <c r="AD28" s="36">
        <f t="shared" si="1"/>
        <v>2</v>
      </c>
      <c r="AF28" s="60">
        <f t="shared" si="4"/>
        <v>0.30550000000000005</v>
      </c>
      <c r="AG28" s="60">
        <f t="shared" si="2"/>
        <v>0.6944999999999999</v>
      </c>
      <c r="AI28" s="60">
        <f t="shared" si="3"/>
        <v>1</v>
      </c>
    </row>
    <row r="29" spans="1:35" x14ac:dyDescent="0.2">
      <c r="A29" s="12">
        <v>2023</v>
      </c>
      <c r="B29" s="100">
        <f t="shared" si="8"/>
        <v>0.77999999999999992</v>
      </c>
      <c r="C29" s="66">
        <f t="shared" si="8"/>
        <v>0</v>
      </c>
      <c r="D29" s="66">
        <f t="shared" si="8"/>
        <v>0</v>
      </c>
      <c r="E29" s="66">
        <f t="shared" si="8"/>
        <v>0</v>
      </c>
      <c r="F29" s="66">
        <f t="shared" si="8"/>
        <v>0</v>
      </c>
      <c r="G29" s="66">
        <f t="shared" si="8"/>
        <v>0</v>
      </c>
      <c r="H29" s="66">
        <f t="shared" si="8"/>
        <v>0</v>
      </c>
      <c r="I29" s="66">
        <f t="shared" si="6"/>
        <v>0.22000000000000008</v>
      </c>
      <c r="J29" s="66">
        <f t="shared" si="8"/>
        <v>0</v>
      </c>
      <c r="K29" s="141">
        <f>feedin_motorcycle!K29</f>
        <v>0.17499999999999999</v>
      </c>
      <c r="L29" s="142">
        <f>feedin_motorcycle!L29</f>
        <v>0.82499999999999996</v>
      </c>
      <c r="M29" s="141">
        <f>feedin_motorcycle!M29</f>
        <v>0</v>
      </c>
      <c r="N29" s="142">
        <f>feedin_motorcycle!N29</f>
        <v>0</v>
      </c>
      <c r="O29" s="141">
        <f>feedin_motorcycle!O29</f>
        <v>0</v>
      </c>
      <c r="P29" s="142">
        <f>feedin_motorcycle!P29</f>
        <v>0</v>
      </c>
      <c r="Q29" s="141">
        <f>feedin_motorcycle!Q29</f>
        <v>0</v>
      </c>
      <c r="R29" s="142">
        <f>feedin_motorcycle!R29</f>
        <v>0</v>
      </c>
      <c r="S29" s="141">
        <f>feedin_motorcycle!S29</f>
        <v>0</v>
      </c>
      <c r="T29" s="142">
        <f>feedin_motorcycle!T29</f>
        <v>0</v>
      </c>
      <c r="U29" s="141">
        <f>feedin_motorcycle!U29</f>
        <v>0</v>
      </c>
      <c r="V29" s="142">
        <f>feedin_motorcycle!V29</f>
        <v>0</v>
      </c>
      <c r="W29" s="141">
        <f>feedin_motorcycle!W29</f>
        <v>0</v>
      </c>
      <c r="X29" s="142">
        <f>feedin_motorcycle!X29</f>
        <v>0</v>
      </c>
      <c r="Y29" s="141">
        <f>feedin_motorcycle!Y29</f>
        <v>0.9</v>
      </c>
      <c r="Z29" s="142">
        <f>feedin_motorcycle!Z29</f>
        <v>0.1</v>
      </c>
      <c r="AA29" s="141">
        <f>feedin_motorcycle!AA29</f>
        <v>0</v>
      </c>
      <c r="AB29" s="142">
        <f>feedin_motorcycle!AB29</f>
        <v>0</v>
      </c>
      <c r="AC29" s="36">
        <f t="shared" si="0"/>
        <v>1</v>
      </c>
      <c r="AD29" s="36">
        <f t="shared" si="1"/>
        <v>2</v>
      </c>
      <c r="AF29" s="60">
        <f t="shared" si="4"/>
        <v>0.33450000000000008</v>
      </c>
      <c r="AG29" s="60">
        <f t="shared" si="2"/>
        <v>0.66549999999999987</v>
      </c>
      <c r="AI29" s="60">
        <f t="shared" si="3"/>
        <v>1</v>
      </c>
    </row>
    <row r="30" spans="1:35" x14ac:dyDescent="0.2">
      <c r="A30" s="12">
        <v>2024</v>
      </c>
      <c r="B30" s="100">
        <f t="shared" si="8"/>
        <v>0.73999999999999988</v>
      </c>
      <c r="C30" s="66">
        <f t="shared" si="8"/>
        <v>0</v>
      </c>
      <c r="D30" s="66">
        <f t="shared" si="8"/>
        <v>0</v>
      </c>
      <c r="E30" s="66">
        <f t="shared" si="8"/>
        <v>0</v>
      </c>
      <c r="F30" s="66">
        <f t="shared" si="8"/>
        <v>0</v>
      </c>
      <c r="G30" s="66">
        <f t="shared" si="8"/>
        <v>0</v>
      </c>
      <c r="H30" s="66">
        <f t="shared" si="8"/>
        <v>0</v>
      </c>
      <c r="I30" s="66">
        <f t="shared" si="6"/>
        <v>0.26000000000000012</v>
      </c>
      <c r="J30" s="66">
        <f t="shared" si="8"/>
        <v>0</v>
      </c>
      <c r="K30" s="141">
        <f>feedin_motorcycle!K30</f>
        <v>0.17499999999999999</v>
      </c>
      <c r="L30" s="142">
        <f>feedin_motorcycle!L30</f>
        <v>0.82499999999999996</v>
      </c>
      <c r="M30" s="141">
        <f>feedin_motorcycle!M30</f>
        <v>0</v>
      </c>
      <c r="N30" s="142">
        <f>feedin_motorcycle!N30</f>
        <v>0</v>
      </c>
      <c r="O30" s="141">
        <f>feedin_motorcycle!O30</f>
        <v>0</v>
      </c>
      <c r="P30" s="142">
        <f>feedin_motorcycle!P30</f>
        <v>0</v>
      </c>
      <c r="Q30" s="141">
        <f>feedin_motorcycle!Q30</f>
        <v>0</v>
      </c>
      <c r="R30" s="142">
        <f>feedin_motorcycle!R30</f>
        <v>0</v>
      </c>
      <c r="S30" s="141">
        <f>feedin_motorcycle!S30</f>
        <v>0</v>
      </c>
      <c r="T30" s="142">
        <f>feedin_motorcycle!T30</f>
        <v>0</v>
      </c>
      <c r="U30" s="141">
        <f>feedin_motorcycle!U30</f>
        <v>0</v>
      </c>
      <c r="V30" s="142">
        <f>feedin_motorcycle!V30</f>
        <v>0</v>
      </c>
      <c r="W30" s="141">
        <f>feedin_motorcycle!W30</f>
        <v>0</v>
      </c>
      <c r="X30" s="142">
        <f>feedin_motorcycle!X30</f>
        <v>0</v>
      </c>
      <c r="Y30" s="141">
        <f>feedin_motorcycle!Y30</f>
        <v>0.9</v>
      </c>
      <c r="Z30" s="142">
        <f>feedin_motorcycle!Z30</f>
        <v>0.1</v>
      </c>
      <c r="AA30" s="141">
        <f>feedin_motorcycle!AA30</f>
        <v>0</v>
      </c>
      <c r="AB30" s="142">
        <f>feedin_motorcycle!AB30</f>
        <v>0</v>
      </c>
      <c r="AC30" s="36">
        <f t="shared" si="0"/>
        <v>1</v>
      </c>
      <c r="AD30" s="36">
        <f t="shared" si="1"/>
        <v>2</v>
      </c>
      <c r="AF30" s="60">
        <f t="shared" si="4"/>
        <v>0.3635000000000001</v>
      </c>
      <c r="AG30" s="60">
        <f t="shared" si="2"/>
        <v>0.63649999999999984</v>
      </c>
      <c r="AI30" s="60">
        <f t="shared" si="3"/>
        <v>1</v>
      </c>
    </row>
    <row r="31" spans="1:35" x14ac:dyDescent="0.2">
      <c r="A31" s="51">
        <v>2025</v>
      </c>
      <c r="B31" s="176">
        <v>0.7</v>
      </c>
      <c r="C31" s="65">
        <v>0</v>
      </c>
      <c r="D31" s="65">
        <v>0</v>
      </c>
      <c r="E31" s="65">
        <v>0</v>
      </c>
      <c r="F31" s="65">
        <v>0</v>
      </c>
      <c r="G31" s="65">
        <v>0</v>
      </c>
      <c r="H31" s="65">
        <v>0</v>
      </c>
      <c r="I31" s="177">
        <f t="shared" si="6"/>
        <v>0.30000000000000004</v>
      </c>
      <c r="J31" s="65">
        <v>0</v>
      </c>
      <c r="K31" s="143">
        <f>feedin_motorcycle!K31</f>
        <v>0.17499999999999999</v>
      </c>
      <c r="L31" s="144">
        <f>feedin_motorcycle!L31</f>
        <v>0.82499999999999996</v>
      </c>
      <c r="M31" s="143">
        <f>feedin_motorcycle!M31</f>
        <v>0</v>
      </c>
      <c r="N31" s="144">
        <f>feedin_motorcycle!N31</f>
        <v>0</v>
      </c>
      <c r="O31" s="143">
        <f>feedin_motorcycle!O31</f>
        <v>0</v>
      </c>
      <c r="P31" s="144">
        <f>feedin_motorcycle!P31</f>
        <v>0</v>
      </c>
      <c r="Q31" s="143">
        <f>feedin_motorcycle!Q31</f>
        <v>0</v>
      </c>
      <c r="R31" s="144">
        <f>feedin_motorcycle!R31</f>
        <v>0</v>
      </c>
      <c r="S31" s="143">
        <f>feedin_motorcycle!S31</f>
        <v>0</v>
      </c>
      <c r="T31" s="144">
        <f>feedin_motorcycle!T31</f>
        <v>0</v>
      </c>
      <c r="U31" s="143">
        <f>feedin_motorcycle!U31</f>
        <v>0</v>
      </c>
      <c r="V31" s="144">
        <f>feedin_motorcycle!V31</f>
        <v>0</v>
      </c>
      <c r="W31" s="143">
        <f>feedin_motorcycle!W31</f>
        <v>0</v>
      </c>
      <c r="X31" s="144">
        <f>feedin_motorcycle!X31</f>
        <v>0</v>
      </c>
      <c r="Y31" s="143">
        <f>feedin_motorcycle!Y31</f>
        <v>0.9</v>
      </c>
      <c r="Z31" s="144">
        <f>feedin_motorcycle!Z31</f>
        <v>0.1</v>
      </c>
      <c r="AA31" s="143">
        <f>feedin_motorcycle!AA31</f>
        <v>0</v>
      </c>
      <c r="AB31" s="144">
        <f>feedin_motorcycle!AB31</f>
        <v>0</v>
      </c>
      <c r="AC31" s="52">
        <f t="shared" si="0"/>
        <v>1</v>
      </c>
      <c r="AD31" s="52">
        <f t="shared" si="1"/>
        <v>2</v>
      </c>
      <c r="AE31" s="55"/>
      <c r="AF31" s="61">
        <f t="shared" si="4"/>
        <v>0.39250000000000007</v>
      </c>
      <c r="AG31" s="61">
        <f t="shared" si="2"/>
        <v>0.60749999999999993</v>
      </c>
      <c r="AH31" s="55"/>
      <c r="AI31" s="61">
        <f t="shared" si="3"/>
        <v>1</v>
      </c>
    </row>
    <row r="32" spans="1:35" x14ac:dyDescent="0.2">
      <c r="A32" s="12">
        <v>2026</v>
      </c>
      <c r="B32" s="100">
        <f>B31+(B$36-B$31)*0.2</f>
        <v>0.64</v>
      </c>
      <c r="C32" s="66">
        <f t="shared" ref="C32:J35" si="9">C31+(C$36-C$31)*0.2</f>
        <v>0</v>
      </c>
      <c r="D32" s="66">
        <f t="shared" si="9"/>
        <v>0</v>
      </c>
      <c r="E32" s="66">
        <f t="shared" si="9"/>
        <v>0</v>
      </c>
      <c r="F32" s="66">
        <f t="shared" si="9"/>
        <v>0</v>
      </c>
      <c r="G32" s="66">
        <f t="shared" si="9"/>
        <v>0</v>
      </c>
      <c r="H32" s="66">
        <f t="shared" si="9"/>
        <v>0</v>
      </c>
      <c r="I32" s="66">
        <f t="shared" si="6"/>
        <v>0.36</v>
      </c>
      <c r="J32" s="66">
        <f t="shared" si="9"/>
        <v>0</v>
      </c>
      <c r="K32" s="141">
        <f>feedin_motorcycle!K32</f>
        <v>0.15</v>
      </c>
      <c r="L32" s="142">
        <f>feedin_motorcycle!L32</f>
        <v>0.85</v>
      </c>
      <c r="M32" s="141">
        <f>feedin_motorcycle!M32</f>
        <v>0</v>
      </c>
      <c r="N32" s="142">
        <f>feedin_motorcycle!N32</f>
        <v>0</v>
      </c>
      <c r="O32" s="141">
        <f>feedin_motorcycle!O32</f>
        <v>0</v>
      </c>
      <c r="P32" s="142">
        <f>feedin_motorcycle!P32</f>
        <v>0</v>
      </c>
      <c r="Q32" s="141">
        <f>feedin_motorcycle!Q32</f>
        <v>0</v>
      </c>
      <c r="R32" s="142">
        <f>feedin_motorcycle!R32</f>
        <v>0</v>
      </c>
      <c r="S32" s="141">
        <f>feedin_motorcycle!S32</f>
        <v>0</v>
      </c>
      <c r="T32" s="142">
        <f>feedin_motorcycle!T32</f>
        <v>0</v>
      </c>
      <c r="U32" s="141">
        <f>feedin_motorcycle!U32</f>
        <v>0</v>
      </c>
      <c r="V32" s="142">
        <f>feedin_motorcycle!V32</f>
        <v>0</v>
      </c>
      <c r="W32" s="141">
        <f>feedin_motorcycle!W32</f>
        <v>0</v>
      </c>
      <c r="X32" s="142">
        <f>feedin_motorcycle!X32</f>
        <v>0</v>
      </c>
      <c r="Y32" s="141">
        <f>feedin_motorcycle!Y32</f>
        <v>0.85</v>
      </c>
      <c r="Z32" s="142">
        <f>feedin_motorcycle!Z32</f>
        <v>0.15</v>
      </c>
      <c r="AA32" s="141">
        <f>feedin_motorcycle!AA32</f>
        <v>0</v>
      </c>
      <c r="AB32" s="142">
        <f>feedin_motorcycle!AB32</f>
        <v>0</v>
      </c>
      <c r="AC32" s="36">
        <f t="shared" si="0"/>
        <v>1</v>
      </c>
      <c r="AD32" s="36">
        <f t="shared" si="1"/>
        <v>2</v>
      </c>
      <c r="AF32" s="60">
        <f t="shared" si="4"/>
        <v>0.40200000000000002</v>
      </c>
      <c r="AG32" s="60">
        <f t="shared" si="2"/>
        <v>0.59800000000000009</v>
      </c>
      <c r="AI32" s="60">
        <f t="shared" si="3"/>
        <v>1</v>
      </c>
    </row>
    <row r="33" spans="1:35" x14ac:dyDescent="0.2">
      <c r="A33" s="12">
        <v>2027</v>
      </c>
      <c r="B33" s="100">
        <f t="shared" ref="B33:B35" si="10">B32+(B$36-B$31)*0.2</f>
        <v>0.58000000000000007</v>
      </c>
      <c r="C33" s="66">
        <f t="shared" si="9"/>
        <v>0</v>
      </c>
      <c r="D33" s="66">
        <f t="shared" si="9"/>
        <v>0</v>
      </c>
      <c r="E33" s="66">
        <f t="shared" si="9"/>
        <v>0</v>
      </c>
      <c r="F33" s="66">
        <f t="shared" si="9"/>
        <v>0</v>
      </c>
      <c r="G33" s="66">
        <f t="shared" si="9"/>
        <v>0</v>
      </c>
      <c r="H33" s="66">
        <f t="shared" si="9"/>
        <v>0</v>
      </c>
      <c r="I33" s="66">
        <f t="shared" si="6"/>
        <v>0.41999999999999993</v>
      </c>
      <c r="J33" s="66">
        <f t="shared" si="9"/>
        <v>0</v>
      </c>
      <c r="K33" s="141">
        <f>feedin_motorcycle!K33</f>
        <v>0.15</v>
      </c>
      <c r="L33" s="142">
        <f>feedin_motorcycle!L33</f>
        <v>0.85</v>
      </c>
      <c r="M33" s="141">
        <f>feedin_motorcycle!M33</f>
        <v>0</v>
      </c>
      <c r="N33" s="142">
        <f>feedin_motorcycle!N33</f>
        <v>0</v>
      </c>
      <c r="O33" s="141">
        <f>feedin_motorcycle!O33</f>
        <v>0</v>
      </c>
      <c r="P33" s="142">
        <f>feedin_motorcycle!P33</f>
        <v>0</v>
      </c>
      <c r="Q33" s="141">
        <f>feedin_motorcycle!Q33</f>
        <v>0</v>
      </c>
      <c r="R33" s="142">
        <f>feedin_motorcycle!R33</f>
        <v>0</v>
      </c>
      <c r="S33" s="141">
        <f>feedin_motorcycle!S33</f>
        <v>0</v>
      </c>
      <c r="T33" s="142">
        <f>feedin_motorcycle!T33</f>
        <v>0</v>
      </c>
      <c r="U33" s="141">
        <f>feedin_motorcycle!U33</f>
        <v>0</v>
      </c>
      <c r="V33" s="142">
        <f>feedin_motorcycle!V33</f>
        <v>0</v>
      </c>
      <c r="W33" s="141">
        <f>feedin_motorcycle!W33</f>
        <v>0</v>
      </c>
      <c r="X33" s="142">
        <f>feedin_motorcycle!X33</f>
        <v>0</v>
      </c>
      <c r="Y33" s="141">
        <f>feedin_motorcycle!Y33</f>
        <v>0.85</v>
      </c>
      <c r="Z33" s="142">
        <f>feedin_motorcycle!Z33</f>
        <v>0.15</v>
      </c>
      <c r="AA33" s="141">
        <f>feedin_motorcycle!AA33</f>
        <v>0</v>
      </c>
      <c r="AB33" s="142">
        <f>feedin_motorcycle!AB33</f>
        <v>0</v>
      </c>
      <c r="AC33" s="36">
        <f t="shared" si="0"/>
        <v>1</v>
      </c>
      <c r="AD33" s="36">
        <f t="shared" si="1"/>
        <v>2</v>
      </c>
      <c r="AF33" s="60">
        <f t="shared" si="4"/>
        <v>0.44399999999999995</v>
      </c>
      <c r="AG33" s="60">
        <f t="shared" si="2"/>
        <v>0.55600000000000005</v>
      </c>
      <c r="AI33" s="60">
        <f t="shared" si="3"/>
        <v>1</v>
      </c>
    </row>
    <row r="34" spans="1:35" x14ac:dyDescent="0.2">
      <c r="A34" s="12">
        <v>2028</v>
      </c>
      <c r="B34" s="100">
        <f t="shared" si="10"/>
        <v>0.52000000000000013</v>
      </c>
      <c r="C34" s="66">
        <f t="shared" si="9"/>
        <v>0</v>
      </c>
      <c r="D34" s="66">
        <f t="shared" si="9"/>
        <v>0</v>
      </c>
      <c r="E34" s="66">
        <f t="shared" si="9"/>
        <v>0</v>
      </c>
      <c r="F34" s="66">
        <f t="shared" si="9"/>
        <v>0</v>
      </c>
      <c r="G34" s="66">
        <f t="shared" si="9"/>
        <v>0</v>
      </c>
      <c r="H34" s="66">
        <f t="shared" si="9"/>
        <v>0</v>
      </c>
      <c r="I34" s="66">
        <f t="shared" si="6"/>
        <v>0.47999999999999987</v>
      </c>
      <c r="J34" s="66">
        <f t="shared" si="9"/>
        <v>0</v>
      </c>
      <c r="K34" s="141">
        <f>feedin_motorcycle!K34</f>
        <v>0.15</v>
      </c>
      <c r="L34" s="142">
        <f>feedin_motorcycle!L34</f>
        <v>0.85</v>
      </c>
      <c r="M34" s="141">
        <f>feedin_motorcycle!M34</f>
        <v>0</v>
      </c>
      <c r="N34" s="142">
        <f>feedin_motorcycle!N34</f>
        <v>0</v>
      </c>
      <c r="O34" s="141">
        <f>feedin_motorcycle!O34</f>
        <v>0</v>
      </c>
      <c r="P34" s="142">
        <f>feedin_motorcycle!P34</f>
        <v>0</v>
      </c>
      <c r="Q34" s="141">
        <f>feedin_motorcycle!Q34</f>
        <v>0</v>
      </c>
      <c r="R34" s="142">
        <f>feedin_motorcycle!R34</f>
        <v>0</v>
      </c>
      <c r="S34" s="141">
        <f>feedin_motorcycle!S34</f>
        <v>0</v>
      </c>
      <c r="T34" s="142">
        <f>feedin_motorcycle!T34</f>
        <v>0</v>
      </c>
      <c r="U34" s="141">
        <f>feedin_motorcycle!U34</f>
        <v>0</v>
      </c>
      <c r="V34" s="142">
        <f>feedin_motorcycle!V34</f>
        <v>0</v>
      </c>
      <c r="W34" s="141">
        <f>feedin_motorcycle!W34</f>
        <v>0</v>
      </c>
      <c r="X34" s="142">
        <f>feedin_motorcycle!X34</f>
        <v>0</v>
      </c>
      <c r="Y34" s="141">
        <f>feedin_motorcycle!Y34</f>
        <v>0.85</v>
      </c>
      <c r="Z34" s="142">
        <f>feedin_motorcycle!Z34</f>
        <v>0.15</v>
      </c>
      <c r="AA34" s="141">
        <f>feedin_motorcycle!AA34</f>
        <v>0</v>
      </c>
      <c r="AB34" s="142">
        <f>feedin_motorcycle!AB34</f>
        <v>0</v>
      </c>
      <c r="AC34" s="36">
        <f t="shared" si="0"/>
        <v>1</v>
      </c>
      <c r="AD34" s="36">
        <f t="shared" si="1"/>
        <v>2</v>
      </c>
      <c r="AF34" s="60">
        <f t="shared" si="4"/>
        <v>0.48599999999999988</v>
      </c>
      <c r="AG34" s="60">
        <f t="shared" si="2"/>
        <v>0.51400000000000012</v>
      </c>
      <c r="AI34" s="60">
        <f t="shared" si="3"/>
        <v>1</v>
      </c>
    </row>
    <row r="35" spans="1:35" x14ac:dyDescent="0.2">
      <c r="A35" s="12">
        <v>2029</v>
      </c>
      <c r="B35" s="100">
        <f t="shared" si="10"/>
        <v>0.46000000000000013</v>
      </c>
      <c r="C35" s="66">
        <f t="shared" si="9"/>
        <v>0</v>
      </c>
      <c r="D35" s="66">
        <f t="shared" si="9"/>
        <v>0</v>
      </c>
      <c r="E35" s="66">
        <f t="shared" si="9"/>
        <v>0</v>
      </c>
      <c r="F35" s="66">
        <f t="shared" si="9"/>
        <v>0</v>
      </c>
      <c r="G35" s="66">
        <f t="shared" si="9"/>
        <v>0</v>
      </c>
      <c r="H35" s="66">
        <f t="shared" si="9"/>
        <v>0</v>
      </c>
      <c r="I35" s="66">
        <f t="shared" si="6"/>
        <v>0.53999999999999981</v>
      </c>
      <c r="J35" s="66">
        <f t="shared" si="9"/>
        <v>0</v>
      </c>
      <c r="K35" s="141">
        <f>feedin_motorcycle!K35</f>
        <v>0.15</v>
      </c>
      <c r="L35" s="142">
        <f>feedin_motorcycle!L35</f>
        <v>0.85</v>
      </c>
      <c r="M35" s="141">
        <f>feedin_motorcycle!M35</f>
        <v>0</v>
      </c>
      <c r="N35" s="142">
        <f>feedin_motorcycle!N35</f>
        <v>0</v>
      </c>
      <c r="O35" s="141">
        <f>feedin_motorcycle!O35</f>
        <v>0</v>
      </c>
      <c r="P35" s="142">
        <f>feedin_motorcycle!P35</f>
        <v>0</v>
      </c>
      <c r="Q35" s="141">
        <f>feedin_motorcycle!Q35</f>
        <v>0</v>
      </c>
      <c r="R35" s="142">
        <f>feedin_motorcycle!R35</f>
        <v>0</v>
      </c>
      <c r="S35" s="141">
        <f>feedin_motorcycle!S35</f>
        <v>0</v>
      </c>
      <c r="T35" s="142">
        <f>feedin_motorcycle!T35</f>
        <v>0</v>
      </c>
      <c r="U35" s="141">
        <f>feedin_motorcycle!U35</f>
        <v>0</v>
      </c>
      <c r="V35" s="142">
        <f>feedin_motorcycle!V35</f>
        <v>0</v>
      </c>
      <c r="W35" s="141">
        <f>feedin_motorcycle!W35</f>
        <v>0</v>
      </c>
      <c r="X35" s="142">
        <f>feedin_motorcycle!X35</f>
        <v>0</v>
      </c>
      <c r="Y35" s="141">
        <f>feedin_motorcycle!Y35</f>
        <v>0.85</v>
      </c>
      <c r="Z35" s="142">
        <f>feedin_motorcycle!Z35</f>
        <v>0.15</v>
      </c>
      <c r="AA35" s="141">
        <f>feedin_motorcycle!AA35</f>
        <v>0</v>
      </c>
      <c r="AB35" s="142">
        <f>feedin_motorcycle!AB35</f>
        <v>0</v>
      </c>
      <c r="AC35" s="36">
        <f t="shared" si="0"/>
        <v>1</v>
      </c>
      <c r="AD35" s="36">
        <f t="shared" si="1"/>
        <v>2</v>
      </c>
      <c r="AF35" s="60">
        <f t="shared" si="4"/>
        <v>0.52799999999999991</v>
      </c>
      <c r="AG35" s="60">
        <f t="shared" si="2"/>
        <v>0.47200000000000009</v>
      </c>
      <c r="AI35" s="60">
        <f t="shared" si="3"/>
        <v>1</v>
      </c>
    </row>
    <row r="36" spans="1:35" x14ac:dyDescent="0.2">
      <c r="A36" s="51">
        <v>2030</v>
      </c>
      <c r="B36" s="176">
        <v>0.4</v>
      </c>
      <c r="C36" s="65">
        <v>0</v>
      </c>
      <c r="D36" s="65">
        <v>0</v>
      </c>
      <c r="E36" s="65">
        <v>0</v>
      </c>
      <c r="F36" s="65">
        <v>0</v>
      </c>
      <c r="G36" s="65">
        <v>0</v>
      </c>
      <c r="H36" s="65">
        <v>0</v>
      </c>
      <c r="I36" s="177">
        <f t="shared" si="6"/>
        <v>0.6</v>
      </c>
      <c r="J36" s="65">
        <v>0</v>
      </c>
      <c r="K36" s="143">
        <f>feedin_motorcycle!K36</f>
        <v>0.15</v>
      </c>
      <c r="L36" s="144">
        <f>feedin_motorcycle!L36</f>
        <v>0.85</v>
      </c>
      <c r="M36" s="143">
        <f>feedin_motorcycle!M36</f>
        <v>0</v>
      </c>
      <c r="N36" s="144">
        <f>feedin_motorcycle!N36</f>
        <v>0</v>
      </c>
      <c r="O36" s="143">
        <f>feedin_motorcycle!O36</f>
        <v>0</v>
      </c>
      <c r="P36" s="144">
        <f>feedin_motorcycle!P36</f>
        <v>0</v>
      </c>
      <c r="Q36" s="143">
        <f>feedin_motorcycle!Q36</f>
        <v>0</v>
      </c>
      <c r="R36" s="144">
        <f>feedin_motorcycle!R36</f>
        <v>0</v>
      </c>
      <c r="S36" s="143">
        <f>feedin_motorcycle!S36</f>
        <v>0</v>
      </c>
      <c r="T36" s="144">
        <f>feedin_motorcycle!T36</f>
        <v>0</v>
      </c>
      <c r="U36" s="143">
        <f>feedin_motorcycle!U36</f>
        <v>0</v>
      </c>
      <c r="V36" s="144">
        <f>feedin_motorcycle!V36</f>
        <v>0</v>
      </c>
      <c r="W36" s="143">
        <f>feedin_motorcycle!W36</f>
        <v>0</v>
      </c>
      <c r="X36" s="144">
        <f>feedin_motorcycle!X36</f>
        <v>0</v>
      </c>
      <c r="Y36" s="143">
        <f>feedin_motorcycle!Y36</f>
        <v>0.85</v>
      </c>
      <c r="Z36" s="144">
        <f>feedin_motorcycle!Z36</f>
        <v>0.15</v>
      </c>
      <c r="AA36" s="143">
        <f>feedin_motorcycle!AA36</f>
        <v>0</v>
      </c>
      <c r="AB36" s="144">
        <f>feedin_motorcycle!AB36</f>
        <v>0</v>
      </c>
      <c r="AC36" s="52">
        <f t="shared" si="0"/>
        <v>1</v>
      </c>
      <c r="AD36" s="52">
        <f t="shared" si="1"/>
        <v>2</v>
      </c>
      <c r="AE36" s="55"/>
      <c r="AF36" s="61">
        <f t="shared" si="4"/>
        <v>0.57000000000000006</v>
      </c>
      <c r="AG36" s="61">
        <f t="shared" si="2"/>
        <v>0.43000000000000005</v>
      </c>
      <c r="AH36" s="55"/>
      <c r="AI36" s="61">
        <f t="shared" si="3"/>
        <v>1</v>
      </c>
    </row>
    <row r="37" spans="1:35" x14ac:dyDescent="0.2">
      <c r="A37" s="12">
        <v>2031</v>
      </c>
      <c r="B37" s="100">
        <f>B36+(B$41-B$36)*0.2</f>
        <v>0.36</v>
      </c>
      <c r="C37" s="66">
        <f t="shared" ref="C37:J40" si="11">C36+(C$41-C$36)*0.2</f>
        <v>0</v>
      </c>
      <c r="D37" s="66">
        <f t="shared" si="11"/>
        <v>0</v>
      </c>
      <c r="E37" s="66">
        <f t="shared" si="11"/>
        <v>0</v>
      </c>
      <c r="F37" s="66">
        <f t="shared" si="11"/>
        <v>0</v>
      </c>
      <c r="G37" s="66">
        <f t="shared" si="11"/>
        <v>0</v>
      </c>
      <c r="H37" s="66">
        <f t="shared" si="11"/>
        <v>0</v>
      </c>
      <c r="I37" s="66">
        <f t="shared" si="6"/>
        <v>0.64</v>
      </c>
      <c r="J37" s="66">
        <f t="shared" si="11"/>
        <v>0</v>
      </c>
      <c r="K37" s="141">
        <f>feedin_motorcycle!K37</f>
        <v>0.1</v>
      </c>
      <c r="L37" s="142">
        <f>feedin_motorcycle!L37</f>
        <v>0.9</v>
      </c>
      <c r="M37" s="141">
        <f>feedin_motorcycle!M37</f>
        <v>0</v>
      </c>
      <c r="N37" s="142">
        <f>feedin_motorcycle!N37</f>
        <v>0</v>
      </c>
      <c r="O37" s="141">
        <f>feedin_motorcycle!O37</f>
        <v>0</v>
      </c>
      <c r="P37" s="142">
        <f>feedin_motorcycle!P37</f>
        <v>0</v>
      </c>
      <c r="Q37" s="141">
        <f>feedin_motorcycle!Q37</f>
        <v>0</v>
      </c>
      <c r="R37" s="142">
        <f>feedin_motorcycle!R37</f>
        <v>0</v>
      </c>
      <c r="S37" s="141">
        <f>feedin_motorcycle!S37</f>
        <v>0</v>
      </c>
      <c r="T37" s="142">
        <f>feedin_motorcycle!T37</f>
        <v>0</v>
      </c>
      <c r="U37" s="141">
        <f>feedin_motorcycle!U37</f>
        <v>0</v>
      </c>
      <c r="V37" s="142">
        <f>feedin_motorcycle!V37</f>
        <v>0</v>
      </c>
      <c r="W37" s="141">
        <f>feedin_motorcycle!W37</f>
        <v>0</v>
      </c>
      <c r="X37" s="142">
        <f>feedin_motorcycle!X37</f>
        <v>0</v>
      </c>
      <c r="Y37" s="141">
        <f>feedin_motorcycle!Y37</f>
        <v>0.8</v>
      </c>
      <c r="Z37" s="142">
        <f>feedin_motorcycle!Z37</f>
        <v>0.2</v>
      </c>
      <c r="AA37" s="141">
        <f>feedin_motorcycle!AA37</f>
        <v>0</v>
      </c>
      <c r="AB37" s="142">
        <f>feedin_motorcycle!AB37</f>
        <v>0</v>
      </c>
      <c r="AC37" s="36">
        <f t="shared" si="0"/>
        <v>1</v>
      </c>
      <c r="AD37" s="36">
        <f t="shared" si="1"/>
        <v>2</v>
      </c>
      <c r="AF37" s="60">
        <f t="shared" si="4"/>
        <v>0.54800000000000004</v>
      </c>
      <c r="AG37" s="60">
        <f t="shared" si="2"/>
        <v>0.45200000000000001</v>
      </c>
      <c r="AI37" s="60">
        <f t="shared" si="3"/>
        <v>1</v>
      </c>
    </row>
    <row r="38" spans="1:35" x14ac:dyDescent="0.2">
      <c r="A38" s="12">
        <v>2032</v>
      </c>
      <c r="B38" s="100">
        <f t="shared" ref="B38:B40" si="12">B37+(B$41-B$36)*0.2</f>
        <v>0.31999999999999995</v>
      </c>
      <c r="C38" s="66">
        <f t="shared" si="11"/>
        <v>0</v>
      </c>
      <c r="D38" s="66">
        <f t="shared" si="11"/>
        <v>0</v>
      </c>
      <c r="E38" s="66">
        <f t="shared" si="11"/>
        <v>0</v>
      </c>
      <c r="F38" s="66">
        <f t="shared" si="11"/>
        <v>0</v>
      </c>
      <c r="G38" s="66">
        <f t="shared" si="11"/>
        <v>0</v>
      </c>
      <c r="H38" s="66">
        <f t="shared" si="11"/>
        <v>0</v>
      </c>
      <c r="I38" s="66">
        <f t="shared" si="6"/>
        <v>0.68</v>
      </c>
      <c r="J38" s="66">
        <f t="shared" si="11"/>
        <v>0</v>
      </c>
      <c r="K38" s="141">
        <f>feedin_motorcycle!K38</f>
        <v>0.1</v>
      </c>
      <c r="L38" s="142">
        <f>feedin_motorcycle!L38</f>
        <v>0.9</v>
      </c>
      <c r="M38" s="141">
        <f>feedin_motorcycle!M38</f>
        <v>0</v>
      </c>
      <c r="N38" s="142">
        <f>feedin_motorcycle!N38</f>
        <v>0</v>
      </c>
      <c r="O38" s="141">
        <f>feedin_motorcycle!O38</f>
        <v>0</v>
      </c>
      <c r="P38" s="142">
        <f>feedin_motorcycle!P38</f>
        <v>0</v>
      </c>
      <c r="Q38" s="141">
        <f>feedin_motorcycle!Q38</f>
        <v>0</v>
      </c>
      <c r="R38" s="142">
        <f>feedin_motorcycle!R38</f>
        <v>0</v>
      </c>
      <c r="S38" s="141">
        <f>feedin_motorcycle!S38</f>
        <v>0</v>
      </c>
      <c r="T38" s="142">
        <f>feedin_motorcycle!T38</f>
        <v>0</v>
      </c>
      <c r="U38" s="141">
        <f>feedin_motorcycle!U38</f>
        <v>0</v>
      </c>
      <c r="V38" s="142">
        <f>feedin_motorcycle!V38</f>
        <v>0</v>
      </c>
      <c r="W38" s="141">
        <f>feedin_motorcycle!W38</f>
        <v>0</v>
      </c>
      <c r="X38" s="142">
        <f>feedin_motorcycle!X38</f>
        <v>0</v>
      </c>
      <c r="Y38" s="141">
        <f>feedin_motorcycle!Y38</f>
        <v>0.8</v>
      </c>
      <c r="Z38" s="142">
        <f>feedin_motorcycle!Z38</f>
        <v>0.2</v>
      </c>
      <c r="AA38" s="141">
        <f>feedin_motorcycle!AA38</f>
        <v>0</v>
      </c>
      <c r="AB38" s="142">
        <f>feedin_motorcycle!AB38</f>
        <v>0</v>
      </c>
      <c r="AC38" s="36">
        <f t="shared" si="0"/>
        <v>1</v>
      </c>
      <c r="AD38" s="36">
        <f t="shared" si="1"/>
        <v>2</v>
      </c>
      <c r="AF38" s="60">
        <f t="shared" si="4"/>
        <v>0.57600000000000007</v>
      </c>
      <c r="AG38" s="60">
        <f t="shared" si="2"/>
        <v>0.42399999999999999</v>
      </c>
      <c r="AI38" s="60">
        <f t="shared" si="3"/>
        <v>1</v>
      </c>
    </row>
    <row r="39" spans="1:35" x14ac:dyDescent="0.2">
      <c r="A39" s="12">
        <v>2033</v>
      </c>
      <c r="B39" s="100">
        <f t="shared" si="12"/>
        <v>0.27999999999999992</v>
      </c>
      <c r="C39" s="66">
        <f t="shared" si="11"/>
        <v>0</v>
      </c>
      <c r="D39" s="66">
        <f t="shared" si="11"/>
        <v>0</v>
      </c>
      <c r="E39" s="66">
        <f t="shared" si="11"/>
        <v>0</v>
      </c>
      <c r="F39" s="66">
        <f t="shared" si="11"/>
        <v>0</v>
      </c>
      <c r="G39" s="66">
        <f t="shared" si="11"/>
        <v>0</v>
      </c>
      <c r="H39" s="66">
        <f t="shared" si="11"/>
        <v>0</v>
      </c>
      <c r="I39" s="66">
        <f t="shared" si="6"/>
        <v>0.72000000000000008</v>
      </c>
      <c r="J39" s="66">
        <f t="shared" si="11"/>
        <v>0</v>
      </c>
      <c r="K39" s="141">
        <f>feedin_motorcycle!K39</f>
        <v>0.1</v>
      </c>
      <c r="L39" s="142">
        <f>feedin_motorcycle!L39</f>
        <v>0.9</v>
      </c>
      <c r="M39" s="141">
        <f>feedin_motorcycle!M39</f>
        <v>0</v>
      </c>
      <c r="N39" s="142">
        <f>feedin_motorcycle!N39</f>
        <v>0</v>
      </c>
      <c r="O39" s="141">
        <f>feedin_motorcycle!O39</f>
        <v>0</v>
      </c>
      <c r="P39" s="142">
        <f>feedin_motorcycle!P39</f>
        <v>0</v>
      </c>
      <c r="Q39" s="141">
        <f>feedin_motorcycle!Q39</f>
        <v>0</v>
      </c>
      <c r="R39" s="142">
        <f>feedin_motorcycle!R39</f>
        <v>0</v>
      </c>
      <c r="S39" s="141">
        <f>feedin_motorcycle!S39</f>
        <v>0</v>
      </c>
      <c r="T39" s="142">
        <f>feedin_motorcycle!T39</f>
        <v>0</v>
      </c>
      <c r="U39" s="141">
        <f>feedin_motorcycle!U39</f>
        <v>0</v>
      </c>
      <c r="V39" s="142">
        <f>feedin_motorcycle!V39</f>
        <v>0</v>
      </c>
      <c r="W39" s="141">
        <f>feedin_motorcycle!W39</f>
        <v>0</v>
      </c>
      <c r="X39" s="142">
        <f>feedin_motorcycle!X39</f>
        <v>0</v>
      </c>
      <c r="Y39" s="141">
        <f>feedin_motorcycle!Y39</f>
        <v>0.8</v>
      </c>
      <c r="Z39" s="142">
        <f>feedin_motorcycle!Z39</f>
        <v>0.2</v>
      </c>
      <c r="AA39" s="141">
        <f>feedin_motorcycle!AA39</f>
        <v>0</v>
      </c>
      <c r="AB39" s="142">
        <f>feedin_motorcycle!AB39</f>
        <v>0</v>
      </c>
      <c r="AC39" s="36">
        <f t="shared" si="0"/>
        <v>1</v>
      </c>
      <c r="AD39" s="36">
        <f t="shared" si="1"/>
        <v>2</v>
      </c>
      <c r="AF39" s="60">
        <f t="shared" si="4"/>
        <v>0.60400000000000009</v>
      </c>
      <c r="AG39" s="60">
        <f t="shared" si="2"/>
        <v>0.39599999999999996</v>
      </c>
      <c r="AI39" s="60">
        <f t="shared" si="3"/>
        <v>1</v>
      </c>
    </row>
    <row r="40" spans="1:35" x14ac:dyDescent="0.2">
      <c r="A40" s="12">
        <v>2034</v>
      </c>
      <c r="B40" s="100">
        <f t="shared" si="12"/>
        <v>0.23999999999999991</v>
      </c>
      <c r="C40" s="66">
        <f t="shared" si="11"/>
        <v>0</v>
      </c>
      <c r="D40" s="66">
        <f t="shared" si="11"/>
        <v>0</v>
      </c>
      <c r="E40" s="66">
        <f t="shared" si="11"/>
        <v>0</v>
      </c>
      <c r="F40" s="66">
        <f t="shared" si="11"/>
        <v>0</v>
      </c>
      <c r="G40" s="66">
        <f t="shared" si="11"/>
        <v>0</v>
      </c>
      <c r="H40" s="66">
        <f t="shared" si="11"/>
        <v>0</v>
      </c>
      <c r="I40" s="66">
        <f t="shared" si="6"/>
        <v>0.76000000000000012</v>
      </c>
      <c r="J40" s="66">
        <f t="shared" si="11"/>
        <v>0</v>
      </c>
      <c r="K40" s="141">
        <f>feedin_motorcycle!K40</f>
        <v>0.1</v>
      </c>
      <c r="L40" s="142">
        <f>feedin_motorcycle!L40</f>
        <v>0.9</v>
      </c>
      <c r="M40" s="141">
        <f>feedin_motorcycle!M40</f>
        <v>0</v>
      </c>
      <c r="N40" s="142">
        <f>feedin_motorcycle!N40</f>
        <v>0</v>
      </c>
      <c r="O40" s="141">
        <f>feedin_motorcycle!O40</f>
        <v>0</v>
      </c>
      <c r="P40" s="142">
        <f>feedin_motorcycle!P40</f>
        <v>0</v>
      </c>
      <c r="Q40" s="141">
        <f>feedin_motorcycle!Q40</f>
        <v>0</v>
      </c>
      <c r="R40" s="142">
        <f>feedin_motorcycle!R40</f>
        <v>0</v>
      </c>
      <c r="S40" s="141">
        <f>feedin_motorcycle!S40</f>
        <v>0</v>
      </c>
      <c r="T40" s="142">
        <f>feedin_motorcycle!T40</f>
        <v>0</v>
      </c>
      <c r="U40" s="141">
        <f>feedin_motorcycle!U40</f>
        <v>0</v>
      </c>
      <c r="V40" s="142">
        <f>feedin_motorcycle!V40</f>
        <v>0</v>
      </c>
      <c r="W40" s="141">
        <f>feedin_motorcycle!W40</f>
        <v>0</v>
      </c>
      <c r="X40" s="142">
        <f>feedin_motorcycle!X40</f>
        <v>0</v>
      </c>
      <c r="Y40" s="141">
        <f>feedin_motorcycle!Y40</f>
        <v>0.8</v>
      </c>
      <c r="Z40" s="142">
        <f>feedin_motorcycle!Z40</f>
        <v>0.2</v>
      </c>
      <c r="AA40" s="141">
        <f>feedin_motorcycle!AA40</f>
        <v>0</v>
      </c>
      <c r="AB40" s="142">
        <f>feedin_motorcycle!AB40</f>
        <v>0</v>
      </c>
      <c r="AC40" s="36">
        <f t="shared" si="0"/>
        <v>1</v>
      </c>
      <c r="AD40" s="36">
        <f t="shared" si="1"/>
        <v>2</v>
      </c>
      <c r="AF40" s="60">
        <f t="shared" si="4"/>
        <v>0.63200000000000012</v>
      </c>
      <c r="AG40" s="60">
        <f t="shared" si="2"/>
        <v>0.36799999999999994</v>
      </c>
      <c r="AI40" s="60">
        <f t="shared" si="3"/>
        <v>1</v>
      </c>
    </row>
    <row r="41" spans="1:35" x14ac:dyDescent="0.2">
      <c r="A41" s="51">
        <v>2035</v>
      </c>
      <c r="B41" s="176">
        <v>0.2</v>
      </c>
      <c r="C41" s="65">
        <v>0</v>
      </c>
      <c r="D41" s="65">
        <v>0</v>
      </c>
      <c r="E41" s="65">
        <v>0</v>
      </c>
      <c r="F41" s="65">
        <v>0</v>
      </c>
      <c r="G41" s="65">
        <v>0</v>
      </c>
      <c r="H41" s="65">
        <v>0</v>
      </c>
      <c r="I41" s="177">
        <f t="shared" si="6"/>
        <v>0.8</v>
      </c>
      <c r="J41" s="65">
        <v>0</v>
      </c>
      <c r="K41" s="143">
        <f>feedin_motorcycle!K41</f>
        <v>0.1</v>
      </c>
      <c r="L41" s="144">
        <f>feedin_motorcycle!L41</f>
        <v>0.9</v>
      </c>
      <c r="M41" s="143">
        <f>feedin_motorcycle!M41</f>
        <v>0</v>
      </c>
      <c r="N41" s="144">
        <f>feedin_motorcycle!N41</f>
        <v>0</v>
      </c>
      <c r="O41" s="143">
        <f>feedin_motorcycle!O41</f>
        <v>0</v>
      </c>
      <c r="P41" s="144">
        <f>feedin_motorcycle!P41</f>
        <v>0</v>
      </c>
      <c r="Q41" s="143">
        <f>feedin_motorcycle!Q41</f>
        <v>0</v>
      </c>
      <c r="R41" s="144">
        <f>feedin_motorcycle!R41</f>
        <v>0</v>
      </c>
      <c r="S41" s="143">
        <f>feedin_motorcycle!S41</f>
        <v>0</v>
      </c>
      <c r="T41" s="144">
        <f>feedin_motorcycle!T41</f>
        <v>0</v>
      </c>
      <c r="U41" s="143">
        <f>feedin_motorcycle!U41</f>
        <v>0</v>
      </c>
      <c r="V41" s="144">
        <f>feedin_motorcycle!V41</f>
        <v>0</v>
      </c>
      <c r="W41" s="143">
        <f>feedin_motorcycle!W41</f>
        <v>0</v>
      </c>
      <c r="X41" s="144">
        <f>feedin_motorcycle!X41</f>
        <v>0</v>
      </c>
      <c r="Y41" s="143">
        <f>feedin_motorcycle!Y41</f>
        <v>0.8</v>
      </c>
      <c r="Z41" s="144">
        <f>feedin_motorcycle!Z41</f>
        <v>0.2</v>
      </c>
      <c r="AA41" s="143">
        <f>feedin_motorcycle!AA41</f>
        <v>0</v>
      </c>
      <c r="AB41" s="144">
        <f>feedin_motorcycle!AB41</f>
        <v>0</v>
      </c>
      <c r="AC41" s="52">
        <f t="shared" si="0"/>
        <v>1</v>
      </c>
      <c r="AD41" s="52">
        <f t="shared" si="1"/>
        <v>2</v>
      </c>
      <c r="AE41" s="55"/>
      <c r="AF41" s="61">
        <f t="shared" si="4"/>
        <v>0.66000000000000014</v>
      </c>
      <c r="AG41" s="61">
        <f t="shared" si="2"/>
        <v>0.34000000000000008</v>
      </c>
      <c r="AH41" s="55"/>
      <c r="AI41" s="61">
        <f t="shared" si="3"/>
        <v>1.0000000000000002</v>
      </c>
    </row>
    <row r="42" spans="1:35" x14ac:dyDescent="0.2">
      <c r="A42" s="12">
        <v>2036</v>
      </c>
      <c r="B42" s="100">
        <f>B41+(B$46-B$41)*0.2</f>
        <v>0.18</v>
      </c>
      <c r="C42" s="66">
        <f t="shared" ref="C42:J45" si="13">C41+(C$46-C$41)*0.2</f>
        <v>0</v>
      </c>
      <c r="D42" s="66">
        <f t="shared" si="13"/>
        <v>0</v>
      </c>
      <c r="E42" s="66">
        <f t="shared" si="13"/>
        <v>0</v>
      </c>
      <c r="F42" s="66">
        <f t="shared" si="13"/>
        <v>0</v>
      </c>
      <c r="G42" s="66">
        <f t="shared" si="13"/>
        <v>0</v>
      </c>
      <c r="H42" s="66">
        <f t="shared" si="13"/>
        <v>0</v>
      </c>
      <c r="I42" s="66">
        <f t="shared" si="6"/>
        <v>0.82000000000000006</v>
      </c>
      <c r="J42" s="66">
        <f t="shared" si="13"/>
        <v>0</v>
      </c>
      <c r="K42" s="141">
        <f>feedin_motorcycle!K42</f>
        <v>0.05</v>
      </c>
      <c r="L42" s="142">
        <f>feedin_motorcycle!L42</f>
        <v>0.95</v>
      </c>
      <c r="M42" s="141">
        <f>feedin_motorcycle!M42</f>
        <v>0</v>
      </c>
      <c r="N42" s="142">
        <f>feedin_motorcycle!N42</f>
        <v>0</v>
      </c>
      <c r="O42" s="141">
        <f>feedin_motorcycle!O42</f>
        <v>0</v>
      </c>
      <c r="P42" s="142">
        <f>feedin_motorcycle!P42</f>
        <v>0</v>
      </c>
      <c r="Q42" s="141">
        <f>feedin_motorcycle!Q42</f>
        <v>0</v>
      </c>
      <c r="R42" s="142">
        <f>feedin_motorcycle!R42</f>
        <v>0</v>
      </c>
      <c r="S42" s="141">
        <f>feedin_motorcycle!S42</f>
        <v>0</v>
      </c>
      <c r="T42" s="142">
        <f>feedin_motorcycle!T42</f>
        <v>0</v>
      </c>
      <c r="U42" s="141">
        <f>feedin_motorcycle!U42</f>
        <v>0</v>
      </c>
      <c r="V42" s="142">
        <f>feedin_motorcycle!V42</f>
        <v>0</v>
      </c>
      <c r="W42" s="141">
        <f>feedin_motorcycle!W42</f>
        <v>0</v>
      </c>
      <c r="X42" s="142">
        <f>feedin_motorcycle!X42</f>
        <v>0</v>
      </c>
      <c r="Y42" s="141">
        <f>feedin_motorcycle!Y42</f>
        <v>0.8</v>
      </c>
      <c r="Z42" s="142">
        <f>feedin_motorcycle!Z42</f>
        <v>0.2</v>
      </c>
      <c r="AA42" s="141">
        <f>feedin_motorcycle!AA42</f>
        <v>0</v>
      </c>
      <c r="AB42" s="142">
        <f>feedin_motorcycle!AB42</f>
        <v>0</v>
      </c>
      <c r="AC42" s="36">
        <f t="shared" si="0"/>
        <v>1</v>
      </c>
      <c r="AD42" s="36">
        <f t="shared" si="1"/>
        <v>2</v>
      </c>
      <c r="AF42" s="60">
        <f t="shared" si="4"/>
        <v>0.66500000000000015</v>
      </c>
      <c r="AG42" s="60">
        <f t="shared" si="2"/>
        <v>0.33500000000000002</v>
      </c>
      <c r="AI42" s="60">
        <f t="shared" si="3"/>
        <v>1.0000000000000002</v>
      </c>
    </row>
    <row r="43" spans="1:35" x14ac:dyDescent="0.2">
      <c r="A43" s="12">
        <v>2037</v>
      </c>
      <c r="B43" s="100">
        <f t="shared" ref="B43:B45" si="14">B42+(B$46-B$41)*0.2</f>
        <v>0.15999999999999998</v>
      </c>
      <c r="C43" s="66">
        <f t="shared" si="13"/>
        <v>0</v>
      </c>
      <c r="D43" s="66">
        <f t="shared" si="13"/>
        <v>0</v>
      </c>
      <c r="E43" s="66">
        <f t="shared" si="13"/>
        <v>0</v>
      </c>
      <c r="F43" s="66">
        <f t="shared" si="13"/>
        <v>0</v>
      </c>
      <c r="G43" s="66">
        <f t="shared" si="13"/>
        <v>0</v>
      </c>
      <c r="H43" s="66">
        <f t="shared" si="13"/>
        <v>0</v>
      </c>
      <c r="I43" s="66">
        <f t="shared" si="6"/>
        <v>0.84000000000000008</v>
      </c>
      <c r="J43" s="66">
        <f t="shared" si="13"/>
        <v>0</v>
      </c>
      <c r="K43" s="141">
        <f>feedin_motorcycle!K43</f>
        <v>0.05</v>
      </c>
      <c r="L43" s="142">
        <f>feedin_motorcycle!L43</f>
        <v>0.95</v>
      </c>
      <c r="M43" s="141">
        <f>feedin_motorcycle!M43</f>
        <v>0</v>
      </c>
      <c r="N43" s="142">
        <f>feedin_motorcycle!N43</f>
        <v>0</v>
      </c>
      <c r="O43" s="141">
        <f>feedin_motorcycle!O43</f>
        <v>0</v>
      </c>
      <c r="P43" s="142">
        <f>feedin_motorcycle!P43</f>
        <v>0</v>
      </c>
      <c r="Q43" s="141">
        <f>feedin_motorcycle!Q43</f>
        <v>0</v>
      </c>
      <c r="R43" s="142">
        <f>feedin_motorcycle!R43</f>
        <v>0</v>
      </c>
      <c r="S43" s="141">
        <f>feedin_motorcycle!S43</f>
        <v>0</v>
      </c>
      <c r="T43" s="142">
        <f>feedin_motorcycle!T43</f>
        <v>0</v>
      </c>
      <c r="U43" s="141">
        <f>feedin_motorcycle!U43</f>
        <v>0</v>
      </c>
      <c r="V43" s="142">
        <f>feedin_motorcycle!V43</f>
        <v>0</v>
      </c>
      <c r="W43" s="141">
        <f>feedin_motorcycle!W43</f>
        <v>0</v>
      </c>
      <c r="X43" s="142">
        <f>feedin_motorcycle!X43</f>
        <v>0</v>
      </c>
      <c r="Y43" s="141">
        <f>feedin_motorcycle!Y43</f>
        <v>0.8</v>
      </c>
      <c r="Z43" s="142">
        <f>feedin_motorcycle!Z43</f>
        <v>0.2</v>
      </c>
      <c r="AA43" s="141">
        <f>feedin_motorcycle!AA43</f>
        <v>0</v>
      </c>
      <c r="AB43" s="142">
        <f>feedin_motorcycle!AB43</f>
        <v>0</v>
      </c>
      <c r="AC43" s="36">
        <f t="shared" si="0"/>
        <v>1</v>
      </c>
      <c r="AD43" s="36">
        <f t="shared" si="1"/>
        <v>2</v>
      </c>
      <c r="AF43" s="60">
        <f t="shared" si="4"/>
        <v>0.68000000000000016</v>
      </c>
      <c r="AG43" s="60">
        <f t="shared" si="2"/>
        <v>0.32</v>
      </c>
      <c r="AI43" s="60">
        <f t="shared" si="3"/>
        <v>1.0000000000000002</v>
      </c>
    </row>
    <row r="44" spans="1:35" x14ac:dyDescent="0.2">
      <c r="A44" s="12">
        <v>2038</v>
      </c>
      <c r="B44" s="100">
        <f t="shared" si="14"/>
        <v>0.13999999999999996</v>
      </c>
      <c r="C44" s="66">
        <f t="shared" si="13"/>
        <v>0</v>
      </c>
      <c r="D44" s="66">
        <f t="shared" si="13"/>
        <v>0</v>
      </c>
      <c r="E44" s="66">
        <f t="shared" si="13"/>
        <v>0</v>
      </c>
      <c r="F44" s="66">
        <f t="shared" si="13"/>
        <v>0</v>
      </c>
      <c r="G44" s="66">
        <f t="shared" si="13"/>
        <v>0</v>
      </c>
      <c r="H44" s="66">
        <f t="shared" si="13"/>
        <v>0</v>
      </c>
      <c r="I44" s="66">
        <f t="shared" si="6"/>
        <v>0.8600000000000001</v>
      </c>
      <c r="J44" s="66">
        <f t="shared" si="13"/>
        <v>0</v>
      </c>
      <c r="K44" s="141">
        <f>feedin_motorcycle!K44</f>
        <v>0.05</v>
      </c>
      <c r="L44" s="142">
        <f>feedin_motorcycle!L44</f>
        <v>0.95</v>
      </c>
      <c r="M44" s="141">
        <f>feedin_motorcycle!M44</f>
        <v>0</v>
      </c>
      <c r="N44" s="142">
        <f>feedin_motorcycle!N44</f>
        <v>0</v>
      </c>
      <c r="O44" s="141">
        <f>feedin_motorcycle!O44</f>
        <v>0</v>
      </c>
      <c r="P44" s="142">
        <f>feedin_motorcycle!P44</f>
        <v>0</v>
      </c>
      <c r="Q44" s="141">
        <f>feedin_motorcycle!Q44</f>
        <v>0</v>
      </c>
      <c r="R44" s="142">
        <f>feedin_motorcycle!R44</f>
        <v>0</v>
      </c>
      <c r="S44" s="141">
        <f>feedin_motorcycle!S44</f>
        <v>0</v>
      </c>
      <c r="T44" s="142">
        <f>feedin_motorcycle!T44</f>
        <v>0</v>
      </c>
      <c r="U44" s="141">
        <f>feedin_motorcycle!U44</f>
        <v>0</v>
      </c>
      <c r="V44" s="142">
        <f>feedin_motorcycle!V44</f>
        <v>0</v>
      </c>
      <c r="W44" s="141">
        <f>feedin_motorcycle!W44</f>
        <v>0</v>
      </c>
      <c r="X44" s="142">
        <f>feedin_motorcycle!X44</f>
        <v>0</v>
      </c>
      <c r="Y44" s="141">
        <f>feedin_motorcycle!Y44</f>
        <v>0.8</v>
      </c>
      <c r="Z44" s="142">
        <f>feedin_motorcycle!Z44</f>
        <v>0.2</v>
      </c>
      <c r="AA44" s="141">
        <f>feedin_motorcycle!AA44</f>
        <v>0</v>
      </c>
      <c r="AB44" s="142">
        <f>feedin_motorcycle!AB44</f>
        <v>0</v>
      </c>
      <c r="AC44" s="36">
        <f t="shared" si="0"/>
        <v>1</v>
      </c>
      <c r="AD44" s="36">
        <f t="shared" si="1"/>
        <v>2</v>
      </c>
      <c r="AF44" s="60">
        <f t="shared" si="4"/>
        <v>0.69500000000000017</v>
      </c>
      <c r="AG44" s="60">
        <f t="shared" si="2"/>
        <v>0.30499999999999999</v>
      </c>
      <c r="AI44" s="60">
        <f t="shared" si="3"/>
        <v>1.0000000000000002</v>
      </c>
    </row>
    <row r="45" spans="1:35" x14ac:dyDescent="0.2">
      <c r="A45" s="12">
        <v>2039</v>
      </c>
      <c r="B45" s="100">
        <f t="shared" si="14"/>
        <v>0.11999999999999995</v>
      </c>
      <c r="C45" s="66">
        <f t="shared" si="13"/>
        <v>0</v>
      </c>
      <c r="D45" s="66">
        <f t="shared" si="13"/>
        <v>0</v>
      </c>
      <c r="E45" s="66">
        <f t="shared" si="13"/>
        <v>0</v>
      </c>
      <c r="F45" s="66">
        <f t="shared" si="13"/>
        <v>0</v>
      </c>
      <c r="G45" s="66">
        <f t="shared" si="13"/>
        <v>0</v>
      </c>
      <c r="H45" s="66">
        <f t="shared" si="13"/>
        <v>0</v>
      </c>
      <c r="I45" s="66">
        <f t="shared" si="6"/>
        <v>0.88</v>
      </c>
      <c r="J45" s="66">
        <f t="shared" si="13"/>
        <v>0</v>
      </c>
      <c r="K45" s="141">
        <f>feedin_motorcycle!K45</f>
        <v>0.05</v>
      </c>
      <c r="L45" s="142">
        <f>feedin_motorcycle!L45</f>
        <v>0.95</v>
      </c>
      <c r="M45" s="141">
        <f>feedin_motorcycle!M45</f>
        <v>0</v>
      </c>
      <c r="N45" s="142">
        <f>feedin_motorcycle!N45</f>
        <v>0</v>
      </c>
      <c r="O45" s="141">
        <f>feedin_motorcycle!O45</f>
        <v>0</v>
      </c>
      <c r="P45" s="142">
        <f>feedin_motorcycle!P45</f>
        <v>0</v>
      </c>
      <c r="Q45" s="141">
        <f>feedin_motorcycle!Q45</f>
        <v>0</v>
      </c>
      <c r="R45" s="142">
        <f>feedin_motorcycle!R45</f>
        <v>0</v>
      </c>
      <c r="S45" s="141">
        <f>feedin_motorcycle!S45</f>
        <v>0</v>
      </c>
      <c r="T45" s="142">
        <f>feedin_motorcycle!T45</f>
        <v>0</v>
      </c>
      <c r="U45" s="141">
        <f>feedin_motorcycle!U45</f>
        <v>0</v>
      </c>
      <c r="V45" s="142">
        <f>feedin_motorcycle!V45</f>
        <v>0</v>
      </c>
      <c r="W45" s="141">
        <f>feedin_motorcycle!W45</f>
        <v>0</v>
      </c>
      <c r="X45" s="142">
        <f>feedin_motorcycle!X45</f>
        <v>0</v>
      </c>
      <c r="Y45" s="141">
        <f>feedin_motorcycle!Y45</f>
        <v>0.8</v>
      </c>
      <c r="Z45" s="142">
        <f>feedin_motorcycle!Z45</f>
        <v>0.2</v>
      </c>
      <c r="AA45" s="141">
        <f>feedin_motorcycle!AA45</f>
        <v>0</v>
      </c>
      <c r="AB45" s="142">
        <f>feedin_motorcycle!AB45</f>
        <v>0</v>
      </c>
      <c r="AC45" s="36">
        <f t="shared" si="0"/>
        <v>1</v>
      </c>
      <c r="AD45" s="36">
        <f t="shared" si="1"/>
        <v>2</v>
      </c>
      <c r="AF45" s="60">
        <f t="shared" si="4"/>
        <v>0.71000000000000008</v>
      </c>
      <c r="AG45" s="60">
        <f t="shared" si="2"/>
        <v>0.28999999999999998</v>
      </c>
      <c r="AI45" s="60">
        <f t="shared" si="3"/>
        <v>1</v>
      </c>
    </row>
    <row r="46" spans="1:35" x14ac:dyDescent="0.2">
      <c r="A46" s="51">
        <v>2040</v>
      </c>
      <c r="B46" s="176">
        <v>0.1</v>
      </c>
      <c r="C46" s="65">
        <v>0</v>
      </c>
      <c r="D46" s="65">
        <v>0</v>
      </c>
      <c r="E46" s="65">
        <v>0</v>
      </c>
      <c r="F46" s="65">
        <v>0</v>
      </c>
      <c r="G46" s="65">
        <v>0</v>
      </c>
      <c r="H46" s="65">
        <v>0</v>
      </c>
      <c r="I46" s="177">
        <f t="shared" si="6"/>
        <v>0.9</v>
      </c>
      <c r="J46" s="65">
        <v>0</v>
      </c>
      <c r="K46" s="143">
        <f>feedin_motorcycle!K46</f>
        <v>0.05</v>
      </c>
      <c r="L46" s="144">
        <f>feedin_motorcycle!L46</f>
        <v>0.95</v>
      </c>
      <c r="M46" s="143">
        <f>feedin_motorcycle!M46</f>
        <v>0</v>
      </c>
      <c r="N46" s="144">
        <f>feedin_motorcycle!N46</f>
        <v>0</v>
      </c>
      <c r="O46" s="143">
        <f>feedin_motorcycle!O46</f>
        <v>0</v>
      </c>
      <c r="P46" s="144">
        <f>feedin_motorcycle!P46</f>
        <v>0</v>
      </c>
      <c r="Q46" s="143">
        <f>feedin_motorcycle!Q46</f>
        <v>0</v>
      </c>
      <c r="R46" s="144">
        <f>feedin_motorcycle!R46</f>
        <v>0</v>
      </c>
      <c r="S46" s="143">
        <f>feedin_motorcycle!S46</f>
        <v>0</v>
      </c>
      <c r="T46" s="144">
        <f>feedin_motorcycle!T46</f>
        <v>0</v>
      </c>
      <c r="U46" s="143">
        <f>feedin_motorcycle!U46</f>
        <v>0</v>
      </c>
      <c r="V46" s="144">
        <f>feedin_motorcycle!V46</f>
        <v>0</v>
      </c>
      <c r="W46" s="143">
        <f>feedin_motorcycle!W46</f>
        <v>0</v>
      </c>
      <c r="X46" s="144">
        <f>feedin_motorcycle!X46</f>
        <v>0</v>
      </c>
      <c r="Y46" s="143">
        <f>feedin_motorcycle!Y46</f>
        <v>0.8</v>
      </c>
      <c r="Z46" s="144">
        <f>feedin_motorcycle!Z46</f>
        <v>0.2</v>
      </c>
      <c r="AA46" s="143">
        <f>feedin_motorcycle!AA46</f>
        <v>0</v>
      </c>
      <c r="AB46" s="144">
        <f>feedin_motorcycle!AB46</f>
        <v>0</v>
      </c>
      <c r="AC46" s="52">
        <f t="shared" si="0"/>
        <v>1</v>
      </c>
      <c r="AD46" s="52">
        <f t="shared" si="1"/>
        <v>2</v>
      </c>
      <c r="AE46" s="55"/>
      <c r="AF46" s="61">
        <f t="shared" si="4"/>
        <v>0.72500000000000009</v>
      </c>
      <c r="AG46" s="61">
        <f t="shared" si="2"/>
        <v>0.27500000000000002</v>
      </c>
      <c r="AH46" s="55"/>
      <c r="AI46" s="61">
        <f t="shared" si="3"/>
        <v>1</v>
      </c>
    </row>
    <row r="47" spans="1:35" x14ac:dyDescent="0.2">
      <c r="A47" s="12">
        <v>2041</v>
      </c>
      <c r="B47" s="69">
        <f>B46+(B$51-B$46)*0.2</f>
        <v>0.09</v>
      </c>
      <c r="C47" s="70">
        <f t="shared" ref="C47:H47" si="15">C46+(C$51-C$46)*0.2</f>
        <v>0</v>
      </c>
      <c r="D47" s="70">
        <f t="shared" si="15"/>
        <v>0</v>
      </c>
      <c r="E47" s="70">
        <f t="shared" si="15"/>
        <v>0</v>
      </c>
      <c r="F47" s="70">
        <f t="shared" si="15"/>
        <v>0</v>
      </c>
      <c r="G47" s="70">
        <f t="shared" si="15"/>
        <v>0</v>
      </c>
      <c r="H47" s="70">
        <f t="shared" si="15"/>
        <v>0</v>
      </c>
      <c r="I47" s="66">
        <f t="shared" ref="I47:I51" si="16">1-SUM(B47:H47,J47)</f>
        <v>0.91</v>
      </c>
      <c r="J47" s="66">
        <f t="shared" ref="J47:J50" si="17">J46+(J$46-J$41)*0.2</f>
        <v>0</v>
      </c>
      <c r="K47" s="141">
        <f>feedin_motorcycle!K47</f>
        <v>0.05</v>
      </c>
      <c r="L47" s="142">
        <f>feedin_motorcycle!L47</f>
        <v>0.95</v>
      </c>
      <c r="M47" s="141">
        <f>feedin_motorcycle!M47</f>
        <v>0</v>
      </c>
      <c r="N47" s="142">
        <f>feedin_motorcycle!N47</f>
        <v>0</v>
      </c>
      <c r="O47" s="141">
        <f>feedin_motorcycle!O47</f>
        <v>0</v>
      </c>
      <c r="P47" s="142">
        <f>feedin_motorcycle!P47</f>
        <v>0</v>
      </c>
      <c r="Q47" s="141">
        <f>feedin_motorcycle!Q47</f>
        <v>0</v>
      </c>
      <c r="R47" s="142">
        <f>feedin_motorcycle!R47</f>
        <v>0</v>
      </c>
      <c r="S47" s="141">
        <f>feedin_motorcycle!S47</f>
        <v>0</v>
      </c>
      <c r="T47" s="142">
        <f>feedin_motorcycle!T47</f>
        <v>0</v>
      </c>
      <c r="U47" s="141">
        <f>feedin_motorcycle!U47</f>
        <v>0</v>
      </c>
      <c r="V47" s="142">
        <f>feedin_motorcycle!V47</f>
        <v>0</v>
      </c>
      <c r="W47" s="141">
        <f>feedin_motorcycle!W47</f>
        <v>0</v>
      </c>
      <c r="X47" s="142">
        <f>feedin_motorcycle!X47</f>
        <v>0</v>
      </c>
      <c r="Y47" s="141">
        <f>feedin_motorcycle!Y47</f>
        <v>0.8</v>
      </c>
      <c r="Z47" s="142">
        <f>feedin_motorcycle!Z47</f>
        <v>0.2</v>
      </c>
      <c r="AA47" s="141">
        <f>feedin_motorcycle!AA47</f>
        <v>0</v>
      </c>
      <c r="AB47" s="142">
        <f>feedin_motorcycle!AB47</f>
        <v>0</v>
      </c>
      <c r="AC47" s="36">
        <f t="shared" si="0"/>
        <v>1</v>
      </c>
      <c r="AD47" s="36">
        <f t="shared" si="1"/>
        <v>2</v>
      </c>
    </row>
    <row r="48" spans="1:35" x14ac:dyDescent="0.2">
      <c r="A48" s="12">
        <v>2042</v>
      </c>
      <c r="B48" s="69">
        <f t="shared" ref="B48:B50" si="18">B47+(B$51-B$46)*0.2</f>
        <v>7.9999999999999988E-2</v>
      </c>
      <c r="C48" s="70">
        <f t="shared" ref="C48:C50" si="19">C47+(C$51-C$46)*0.2</f>
        <v>0</v>
      </c>
      <c r="D48" s="70">
        <f t="shared" ref="D48:D50" si="20">D47+(D$51-D$46)*0.2</f>
        <v>0</v>
      </c>
      <c r="E48" s="70">
        <f t="shared" ref="E48:E50" si="21">E47+(E$51-E$46)*0.2</f>
        <v>0</v>
      </c>
      <c r="F48" s="70">
        <f t="shared" ref="F48:F50" si="22">F47+(F$51-F$46)*0.2</f>
        <v>0</v>
      </c>
      <c r="G48" s="70">
        <f t="shared" ref="G48:G50" si="23">G47+(G$51-G$46)*0.2</f>
        <v>0</v>
      </c>
      <c r="H48" s="70">
        <f t="shared" ref="H48:H50" si="24">H47+(H$51-H$46)*0.2</f>
        <v>0</v>
      </c>
      <c r="I48" s="66">
        <f t="shared" si="16"/>
        <v>0.92</v>
      </c>
      <c r="J48" s="66">
        <f t="shared" si="17"/>
        <v>0</v>
      </c>
      <c r="K48" s="141">
        <f>feedin_motorcycle!K48</f>
        <v>0.05</v>
      </c>
      <c r="L48" s="142">
        <f>feedin_motorcycle!L48</f>
        <v>0.95</v>
      </c>
      <c r="M48" s="141">
        <f>feedin_motorcycle!M48</f>
        <v>0</v>
      </c>
      <c r="N48" s="142">
        <f>feedin_motorcycle!N48</f>
        <v>0</v>
      </c>
      <c r="O48" s="141">
        <f>feedin_motorcycle!O48</f>
        <v>0</v>
      </c>
      <c r="P48" s="142">
        <f>feedin_motorcycle!P48</f>
        <v>0</v>
      </c>
      <c r="Q48" s="141">
        <f>feedin_motorcycle!Q48</f>
        <v>0</v>
      </c>
      <c r="R48" s="142">
        <f>feedin_motorcycle!R48</f>
        <v>0</v>
      </c>
      <c r="S48" s="141">
        <f>feedin_motorcycle!S48</f>
        <v>0</v>
      </c>
      <c r="T48" s="142">
        <f>feedin_motorcycle!T48</f>
        <v>0</v>
      </c>
      <c r="U48" s="141">
        <f>feedin_motorcycle!U48</f>
        <v>0</v>
      </c>
      <c r="V48" s="142">
        <f>feedin_motorcycle!V48</f>
        <v>0</v>
      </c>
      <c r="W48" s="141">
        <f>feedin_motorcycle!W48</f>
        <v>0</v>
      </c>
      <c r="X48" s="142">
        <f>feedin_motorcycle!X48</f>
        <v>0</v>
      </c>
      <c r="Y48" s="141">
        <f>feedin_motorcycle!Y48</f>
        <v>0.8</v>
      </c>
      <c r="Z48" s="142">
        <f>feedin_motorcycle!Z48</f>
        <v>0.2</v>
      </c>
      <c r="AA48" s="141">
        <f>feedin_motorcycle!AA48</f>
        <v>0</v>
      </c>
      <c r="AB48" s="142">
        <f>feedin_motorcycle!AB48</f>
        <v>0</v>
      </c>
      <c r="AC48" s="36">
        <f t="shared" si="0"/>
        <v>1</v>
      </c>
      <c r="AD48" s="36">
        <f t="shared" si="1"/>
        <v>2</v>
      </c>
    </row>
    <row r="49" spans="1:30" x14ac:dyDescent="0.2">
      <c r="A49" s="12">
        <v>2043</v>
      </c>
      <c r="B49" s="69">
        <f t="shared" si="18"/>
        <v>6.9999999999999979E-2</v>
      </c>
      <c r="C49" s="70">
        <f t="shared" si="19"/>
        <v>0</v>
      </c>
      <c r="D49" s="70">
        <f t="shared" si="20"/>
        <v>0</v>
      </c>
      <c r="E49" s="70">
        <f t="shared" si="21"/>
        <v>0</v>
      </c>
      <c r="F49" s="70">
        <f t="shared" si="22"/>
        <v>0</v>
      </c>
      <c r="G49" s="70">
        <f t="shared" si="23"/>
        <v>0</v>
      </c>
      <c r="H49" s="70">
        <f t="shared" si="24"/>
        <v>0</v>
      </c>
      <c r="I49" s="66">
        <f t="shared" si="16"/>
        <v>0.93</v>
      </c>
      <c r="J49" s="66">
        <f t="shared" si="17"/>
        <v>0</v>
      </c>
      <c r="K49" s="141">
        <f>feedin_motorcycle!K49</f>
        <v>0.05</v>
      </c>
      <c r="L49" s="142">
        <f>feedin_motorcycle!L49</f>
        <v>0.95</v>
      </c>
      <c r="M49" s="141">
        <f>feedin_motorcycle!M49</f>
        <v>0</v>
      </c>
      <c r="N49" s="142">
        <f>feedin_motorcycle!N49</f>
        <v>0</v>
      </c>
      <c r="O49" s="141">
        <f>feedin_motorcycle!O49</f>
        <v>0</v>
      </c>
      <c r="P49" s="142">
        <f>feedin_motorcycle!P49</f>
        <v>0</v>
      </c>
      <c r="Q49" s="141">
        <f>feedin_motorcycle!Q49</f>
        <v>0</v>
      </c>
      <c r="R49" s="142">
        <f>feedin_motorcycle!R49</f>
        <v>0</v>
      </c>
      <c r="S49" s="141">
        <f>feedin_motorcycle!S49</f>
        <v>0</v>
      </c>
      <c r="T49" s="142">
        <f>feedin_motorcycle!T49</f>
        <v>0</v>
      </c>
      <c r="U49" s="141">
        <f>feedin_motorcycle!U49</f>
        <v>0</v>
      </c>
      <c r="V49" s="142">
        <f>feedin_motorcycle!V49</f>
        <v>0</v>
      </c>
      <c r="W49" s="141">
        <f>feedin_motorcycle!W49</f>
        <v>0</v>
      </c>
      <c r="X49" s="142">
        <f>feedin_motorcycle!X49</f>
        <v>0</v>
      </c>
      <c r="Y49" s="141">
        <f>feedin_motorcycle!Y49</f>
        <v>0.8</v>
      </c>
      <c r="Z49" s="142">
        <f>feedin_motorcycle!Z49</f>
        <v>0.2</v>
      </c>
      <c r="AA49" s="141">
        <f>feedin_motorcycle!AA49</f>
        <v>0</v>
      </c>
      <c r="AB49" s="142">
        <f>feedin_motorcycle!AB49</f>
        <v>0</v>
      </c>
      <c r="AC49" s="36">
        <f t="shared" si="0"/>
        <v>1</v>
      </c>
      <c r="AD49" s="36">
        <f t="shared" si="1"/>
        <v>2</v>
      </c>
    </row>
    <row r="50" spans="1:30" x14ac:dyDescent="0.2">
      <c r="A50" s="12">
        <v>2044</v>
      </c>
      <c r="B50" s="69">
        <f t="shared" si="18"/>
        <v>5.9999999999999977E-2</v>
      </c>
      <c r="C50" s="70">
        <f t="shared" si="19"/>
        <v>0</v>
      </c>
      <c r="D50" s="70">
        <f t="shared" si="20"/>
        <v>0</v>
      </c>
      <c r="E50" s="70">
        <f t="shared" si="21"/>
        <v>0</v>
      </c>
      <c r="F50" s="70">
        <f t="shared" si="22"/>
        <v>0</v>
      </c>
      <c r="G50" s="70">
        <f t="shared" si="23"/>
        <v>0</v>
      </c>
      <c r="H50" s="70">
        <f t="shared" si="24"/>
        <v>0</v>
      </c>
      <c r="I50" s="66">
        <f t="shared" si="16"/>
        <v>0.94000000000000006</v>
      </c>
      <c r="J50" s="66">
        <f t="shared" si="17"/>
        <v>0</v>
      </c>
      <c r="K50" s="141">
        <f>feedin_motorcycle!K50</f>
        <v>0.05</v>
      </c>
      <c r="L50" s="142">
        <f>feedin_motorcycle!L50</f>
        <v>0.95</v>
      </c>
      <c r="M50" s="141">
        <f>feedin_motorcycle!M50</f>
        <v>0</v>
      </c>
      <c r="N50" s="142">
        <f>feedin_motorcycle!N50</f>
        <v>0</v>
      </c>
      <c r="O50" s="141">
        <f>feedin_motorcycle!O50</f>
        <v>0</v>
      </c>
      <c r="P50" s="142">
        <f>feedin_motorcycle!P50</f>
        <v>0</v>
      </c>
      <c r="Q50" s="141">
        <f>feedin_motorcycle!Q50</f>
        <v>0</v>
      </c>
      <c r="R50" s="142">
        <f>feedin_motorcycle!R50</f>
        <v>0</v>
      </c>
      <c r="S50" s="141">
        <f>feedin_motorcycle!S50</f>
        <v>0</v>
      </c>
      <c r="T50" s="142">
        <f>feedin_motorcycle!T50</f>
        <v>0</v>
      </c>
      <c r="U50" s="141">
        <f>feedin_motorcycle!U50</f>
        <v>0</v>
      </c>
      <c r="V50" s="142">
        <f>feedin_motorcycle!V50</f>
        <v>0</v>
      </c>
      <c r="W50" s="141">
        <f>feedin_motorcycle!W50</f>
        <v>0</v>
      </c>
      <c r="X50" s="142">
        <f>feedin_motorcycle!X50</f>
        <v>0</v>
      </c>
      <c r="Y50" s="141">
        <f>feedin_motorcycle!Y50</f>
        <v>0.8</v>
      </c>
      <c r="Z50" s="142">
        <f>feedin_motorcycle!Z50</f>
        <v>0.2</v>
      </c>
      <c r="AA50" s="141">
        <f>feedin_motorcycle!AA50</f>
        <v>0</v>
      </c>
      <c r="AB50" s="142">
        <f>feedin_motorcycle!AB50</f>
        <v>0</v>
      </c>
      <c r="AC50" s="36">
        <f t="shared" si="0"/>
        <v>1</v>
      </c>
      <c r="AD50" s="36">
        <f t="shared" si="1"/>
        <v>2</v>
      </c>
    </row>
    <row r="51" spans="1:30" x14ac:dyDescent="0.2">
      <c r="A51" s="51">
        <v>2045</v>
      </c>
      <c r="B51" s="176">
        <v>0.05</v>
      </c>
      <c r="C51" s="74">
        <v>0</v>
      </c>
      <c r="D51" s="74">
        <v>0</v>
      </c>
      <c r="E51" s="74">
        <v>0</v>
      </c>
      <c r="F51" s="74">
        <v>0</v>
      </c>
      <c r="G51" s="74">
        <v>0</v>
      </c>
      <c r="H51" s="65">
        <v>0</v>
      </c>
      <c r="I51" s="177">
        <f t="shared" si="16"/>
        <v>0.95</v>
      </c>
      <c r="J51" s="65">
        <v>0</v>
      </c>
      <c r="K51" s="143">
        <f>feedin_motorcycle!K51</f>
        <v>0.05</v>
      </c>
      <c r="L51" s="144">
        <f>feedin_motorcycle!L51</f>
        <v>0.95</v>
      </c>
      <c r="M51" s="143">
        <f>feedin_motorcycle!M51</f>
        <v>0</v>
      </c>
      <c r="N51" s="144">
        <f>feedin_motorcycle!N51</f>
        <v>0</v>
      </c>
      <c r="O51" s="143">
        <f>feedin_motorcycle!O51</f>
        <v>0</v>
      </c>
      <c r="P51" s="144">
        <f>feedin_motorcycle!P51</f>
        <v>0</v>
      </c>
      <c r="Q51" s="143">
        <f>feedin_motorcycle!Q51</f>
        <v>0</v>
      </c>
      <c r="R51" s="144">
        <f>feedin_motorcycle!R51</f>
        <v>0</v>
      </c>
      <c r="S51" s="143">
        <f>feedin_motorcycle!S51</f>
        <v>0</v>
      </c>
      <c r="T51" s="144">
        <f>feedin_motorcycle!T51</f>
        <v>0</v>
      </c>
      <c r="U51" s="143">
        <f>feedin_motorcycle!U51</f>
        <v>0</v>
      </c>
      <c r="V51" s="144">
        <f>feedin_motorcycle!V51</f>
        <v>0</v>
      </c>
      <c r="W51" s="143">
        <f>feedin_motorcycle!W51</f>
        <v>0</v>
      </c>
      <c r="X51" s="144">
        <f>feedin_motorcycle!X51</f>
        <v>0</v>
      </c>
      <c r="Y51" s="143">
        <f>feedin_motorcycle!Y51</f>
        <v>0.8</v>
      </c>
      <c r="Z51" s="144">
        <f>feedin_motorcycle!Z51</f>
        <v>0.2</v>
      </c>
      <c r="AA51" s="143">
        <f>feedin_motorcycle!AA51</f>
        <v>0</v>
      </c>
      <c r="AB51" s="144">
        <f>feedin_motorcycle!AB51</f>
        <v>0</v>
      </c>
      <c r="AC51" s="52">
        <f t="shared" si="0"/>
        <v>1</v>
      </c>
      <c r="AD51" s="52">
        <f t="shared" si="1"/>
        <v>2</v>
      </c>
    </row>
    <row r="52" spans="1:30" x14ac:dyDescent="0.2">
      <c r="A52" s="12">
        <v>2046</v>
      </c>
      <c r="B52" s="100">
        <f>B51+(B$56-B$51)*0.2</f>
        <v>4.2000000000000003E-2</v>
      </c>
      <c r="C52" s="66">
        <f t="shared" ref="C52:H52" si="25">C51+(C$56-C$51)*0.2</f>
        <v>0</v>
      </c>
      <c r="D52" s="66">
        <f t="shared" si="25"/>
        <v>0</v>
      </c>
      <c r="E52" s="66">
        <f t="shared" si="25"/>
        <v>0</v>
      </c>
      <c r="F52" s="66">
        <f t="shared" si="25"/>
        <v>0</v>
      </c>
      <c r="G52" s="66">
        <f t="shared" si="25"/>
        <v>0</v>
      </c>
      <c r="H52" s="66">
        <f t="shared" si="25"/>
        <v>0</v>
      </c>
      <c r="I52" s="66">
        <f t="shared" ref="I52:I56" si="26">1-SUM(B52:H52,J52)</f>
        <v>0.95799999999999996</v>
      </c>
      <c r="J52" s="66">
        <f t="shared" ref="J52:J55" si="27">J51+(J$46-J$41)*0.2</f>
        <v>0</v>
      </c>
      <c r="K52" s="141">
        <f>feedin_motorcycle!K52</f>
        <v>0.05</v>
      </c>
      <c r="L52" s="142">
        <f>feedin_motorcycle!L52</f>
        <v>0.95</v>
      </c>
      <c r="M52" s="141">
        <f>feedin_motorcycle!M52</f>
        <v>0</v>
      </c>
      <c r="N52" s="142">
        <f>feedin_motorcycle!N52</f>
        <v>0</v>
      </c>
      <c r="O52" s="141">
        <f>feedin_motorcycle!O52</f>
        <v>0</v>
      </c>
      <c r="P52" s="142">
        <f>feedin_motorcycle!P52</f>
        <v>0</v>
      </c>
      <c r="Q52" s="141">
        <f>feedin_motorcycle!Q52</f>
        <v>0</v>
      </c>
      <c r="R52" s="142">
        <f>feedin_motorcycle!R52</f>
        <v>0</v>
      </c>
      <c r="S52" s="141">
        <f>feedin_motorcycle!S52</f>
        <v>0</v>
      </c>
      <c r="T52" s="142">
        <f>feedin_motorcycle!T52</f>
        <v>0</v>
      </c>
      <c r="U52" s="141">
        <f>feedin_motorcycle!U52</f>
        <v>0</v>
      </c>
      <c r="V52" s="142">
        <f>feedin_motorcycle!V52</f>
        <v>0</v>
      </c>
      <c r="W52" s="141">
        <f>feedin_motorcycle!W52</f>
        <v>0</v>
      </c>
      <c r="X52" s="142">
        <f>feedin_motorcycle!X52</f>
        <v>0</v>
      </c>
      <c r="Y52" s="141">
        <f>feedin_motorcycle!Y52</f>
        <v>0.8</v>
      </c>
      <c r="Z52" s="142">
        <f>feedin_motorcycle!Z52</f>
        <v>0.2</v>
      </c>
      <c r="AA52" s="141">
        <f>feedin_motorcycle!AA52</f>
        <v>0</v>
      </c>
      <c r="AB52" s="142">
        <f>feedin_motorcycle!AB52</f>
        <v>0</v>
      </c>
      <c r="AC52" s="36">
        <f t="shared" si="0"/>
        <v>1</v>
      </c>
      <c r="AD52" s="36">
        <f t="shared" si="1"/>
        <v>2</v>
      </c>
    </row>
    <row r="53" spans="1:30" x14ac:dyDescent="0.2">
      <c r="A53" s="12">
        <v>2047</v>
      </c>
      <c r="B53" s="100">
        <f t="shared" ref="B53:B55" si="28">B52+(B$56-B$51)*0.2</f>
        <v>3.4000000000000002E-2</v>
      </c>
      <c r="C53" s="66">
        <f t="shared" ref="C53:C55" si="29">C52+(C$56-C$51)*0.2</f>
        <v>0</v>
      </c>
      <c r="D53" s="66">
        <f t="shared" ref="D53:D55" si="30">D52+(D$56-D$51)*0.2</f>
        <v>0</v>
      </c>
      <c r="E53" s="66">
        <f t="shared" ref="E53:E55" si="31">E52+(E$56-E$51)*0.2</f>
        <v>0</v>
      </c>
      <c r="F53" s="66">
        <f t="shared" ref="F53:F55" si="32">F52+(F$56-F$51)*0.2</f>
        <v>0</v>
      </c>
      <c r="G53" s="66">
        <f t="shared" ref="G53:G55" si="33">G52+(G$56-G$51)*0.2</f>
        <v>0</v>
      </c>
      <c r="H53" s="66">
        <f t="shared" ref="H53:H55" si="34">H52+(H$56-H$51)*0.2</f>
        <v>0</v>
      </c>
      <c r="I53" s="66">
        <f t="shared" si="26"/>
        <v>0.96599999999999997</v>
      </c>
      <c r="J53" s="66">
        <f t="shared" si="27"/>
        <v>0</v>
      </c>
      <c r="K53" s="141">
        <f>feedin_motorcycle!K53</f>
        <v>0.05</v>
      </c>
      <c r="L53" s="142">
        <f>feedin_motorcycle!L53</f>
        <v>0.95</v>
      </c>
      <c r="M53" s="141">
        <f>feedin_motorcycle!M53</f>
        <v>0</v>
      </c>
      <c r="N53" s="142">
        <f>feedin_motorcycle!N53</f>
        <v>0</v>
      </c>
      <c r="O53" s="141">
        <f>feedin_motorcycle!O53</f>
        <v>0</v>
      </c>
      <c r="P53" s="142">
        <f>feedin_motorcycle!P53</f>
        <v>0</v>
      </c>
      <c r="Q53" s="141">
        <f>feedin_motorcycle!Q53</f>
        <v>0</v>
      </c>
      <c r="R53" s="142">
        <f>feedin_motorcycle!R53</f>
        <v>0</v>
      </c>
      <c r="S53" s="141">
        <f>feedin_motorcycle!S53</f>
        <v>0</v>
      </c>
      <c r="T53" s="142">
        <f>feedin_motorcycle!T53</f>
        <v>0</v>
      </c>
      <c r="U53" s="141">
        <f>feedin_motorcycle!U53</f>
        <v>0</v>
      </c>
      <c r="V53" s="142">
        <f>feedin_motorcycle!V53</f>
        <v>0</v>
      </c>
      <c r="W53" s="141">
        <f>feedin_motorcycle!W53</f>
        <v>0</v>
      </c>
      <c r="X53" s="142">
        <f>feedin_motorcycle!X53</f>
        <v>0</v>
      </c>
      <c r="Y53" s="141">
        <f>feedin_motorcycle!Y53</f>
        <v>0.8</v>
      </c>
      <c r="Z53" s="142">
        <f>feedin_motorcycle!Z53</f>
        <v>0.2</v>
      </c>
      <c r="AA53" s="141">
        <f>feedin_motorcycle!AA53</f>
        <v>0</v>
      </c>
      <c r="AB53" s="142">
        <f>feedin_motorcycle!AB53</f>
        <v>0</v>
      </c>
      <c r="AC53" s="36">
        <f t="shared" si="0"/>
        <v>1</v>
      </c>
      <c r="AD53" s="36">
        <f t="shared" si="1"/>
        <v>2</v>
      </c>
    </row>
    <row r="54" spans="1:30" x14ac:dyDescent="0.2">
      <c r="A54" s="12">
        <v>2048</v>
      </c>
      <c r="B54" s="100">
        <f t="shared" si="28"/>
        <v>2.6000000000000002E-2</v>
      </c>
      <c r="C54" s="66">
        <f t="shared" si="29"/>
        <v>0</v>
      </c>
      <c r="D54" s="66">
        <f t="shared" si="30"/>
        <v>0</v>
      </c>
      <c r="E54" s="66">
        <f t="shared" si="31"/>
        <v>0</v>
      </c>
      <c r="F54" s="66">
        <f t="shared" si="32"/>
        <v>0</v>
      </c>
      <c r="G54" s="66">
        <f t="shared" si="33"/>
        <v>0</v>
      </c>
      <c r="H54" s="66">
        <f t="shared" si="34"/>
        <v>0</v>
      </c>
      <c r="I54" s="66">
        <f t="shared" si="26"/>
        <v>0.97399999999999998</v>
      </c>
      <c r="J54" s="66">
        <f t="shared" si="27"/>
        <v>0</v>
      </c>
      <c r="K54" s="141">
        <f>feedin_motorcycle!K54</f>
        <v>0.05</v>
      </c>
      <c r="L54" s="142">
        <f>feedin_motorcycle!L54</f>
        <v>0.95</v>
      </c>
      <c r="M54" s="141">
        <f>feedin_motorcycle!M54</f>
        <v>0</v>
      </c>
      <c r="N54" s="142">
        <f>feedin_motorcycle!N54</f>
        <v>0</v>
      </c>
      <c r="O54" s="141">
        <f>feedin_motorcycle!O54</f>
        <v>0</v>
      </c>
      <c r="P54" s="142">
        <f>feedin_motorcycle!P54</f>
        <v>0</v>
      </c>
      <c r="Q54" s="141">
        <f>feedin_motorcycle!Q54</f>
        <v>0</v>
      </c>
      <c r="R54" s="142">
        <f>feedin_motorcycle!R54</f>
        <v>0</v>
      </c>
      <c r="S54" s="141">
        <f>feedin_motorcycle!S54</f>
        <v>0</v>
      </c>
      <c r="T54" s="142">
        <f>feedin_motorcycle!T54</f>
        <v>0</v>
      </c>
      <c r="U54" s="141">
        <f>feedin_motorcycle!U54</f>
        <v>0</v>
      </c>
      <c r="V54" s="142">
        <f>feedin_motorcycle!V54</f>
        <v>0</v>
      </c>
      <c r="W54" s="141">
        <f>feedin_motorcycle!W54</f>
        <v>0</v>
      </c>
      <c r="X54" s="142">
        <f>feedin_motorcycle!X54</f>
        <v>0</v>
      </c>
      <c r="Y54" s="141">
        <f>feedin_motorcycle!Y54</f>
        <v>0.8</v>
      </c>
      <c r="Z54" s="142">
        <f>feedin_motorcycle!Z54</f>
        <v>0.2</v>
      </c>
      <c r="AA54" s="141">
        <f>feedin_motorcycle!AA54</f>
        <v>0</v>
      </c>
      <c r="AB54" s="142">
        <f>feedin_motorcycle!AB54</f>
        <v>0</v>
      </c>
      <c r="AC54" s="36">
        <f t="shared" si="0"/>
        <v>1</v>
      </c>
      <c r="AD54" s="36">
        <f t="shared" si="1"/>
        <v>2</v>
      </c>
    </row>
    <row r="55" spans="1:30" x14ac:dyDescent="0.2">
      <c r="A55" s="12">
        <v>2049</v>
      </c>
      <c r="B55" s="100">
        <f t="shared" si="28"/>
        <v>1.8000000000000002E-2</v>
      </c>
      <c r="C55" s="66">
        <f t="shared" si="29"/>
        <v>0</v>
      </c>
      <c r="D55" s="66">
        <f t="shared" si="30"/>
        <v>0</v>
      </c>
      <c r="E55" s="66">
        <f t="shared" si="31"/>
        <v>0</v>
      </c>
      <c r="F55" s="66">
        <f t="shared" si="32"/>
        <v>0</v>
      </c>
      <c r="G55" s="66">
        <f t="shared" si="33"/>
        <v>0</v>
      </c>
      <c r="H55" s="66">
        <f t="shared" si="34"/>
        <v>0</v>
      </c>
      <c r="I55" s="66">
        <f t="shared" si="26"/>
        <v>0.98199999999999998</v>
      </c>
      <c r="J55" s="66">
        <f t="shared" si="27"/>
        <v>0</v>
      </c>
      <c r="K55" s="141">
        <f>feedin_motorcycle!K55</f>
        <v>0.05</v>
      </c>
      <c r="L55" s="142">
        <f>feedin_motorcycle!L55</f>
        <v>0.95</v>
      </c>
      <c r="M55" s="141">
        <f>feedin_motorcycle!M55</f>
        <v>0</v>
      </c>
      <c r="N55" s="142">
        <f>feedin_motorcycle!N55</f>
        <v>0</v>
      </c>
      <c r="O55" s="141">
        <f>feedin_motorcycle!O55</f>
        <v>0</v>
      </c>
      <c r="P55" s="142">
        <f>feedin_motorcycle!P55</f>
        <v>0</v>
      </c>
      <c r="Q55" s="141">
        <f>feedin_motorcycle!Q55</f>
        <v>0</v>
      </c>
      <c r="R55" s="142">
        <f>feedin_motorcycle!R55</f>
        <v>0</v>
      </c>
      <c r="S55" s="141">
        <f>feedin_motorcycle!S55</f>
        <v>0</v>
      </c>
      <c r="T55" s="142">
        <f>feedin_motorcycle!T55</f>
        <v>0</v>
      </c>
      <c r="U55" s="141">
        <f>feedin_motorcycle!U55</f>
        <v>0</v>
      </c>
      <c r="V55" s="142">
        <f>feedin_motorcycle!V55</f>
        <v>0</v>
      </c>
      <c r="W55" s="141">
        <f>feedin_motorcycle!W55</f>
        <v>0</v>
      </c>
      <c r="X55" s="142">
        <f>feedin_motorcycle!X55</f>
        <v>0</v>
      </c>
      <c r="Y55" s="141">
        <f>feedin_motorcycle!Y55</f>
        <v>0.8</v>
      </c>
      <c r="Z55" s="142">
        <f>feedin_motorcycle!Z55</f>
        <v>0.2</v>
      </c>
      <c r="AA55" s="141">
        <f>feedin_motorcycle!AA55</f>
        <v>0</v>
      </c>
      <c r="AB55" s="142">
        <f>feedin_motorcycle!AB55</f>
        <v>0</v>
      </c>
      <c r="AC55" s="36">
        <f t="shared" si="0"/>
        <v>1</v>
      </c>
      <c r="AD55" s="36">
        <f t="shared" si="1"/>
        <v>2</v>
      </c>
    </row>
    <row r="56" spans="1:30" x14ac:dyDescent="0.2">
      <c r="A56" s="51">
        <v>2050</v>
      </c>
      <c r="B56" s="176">
        <v>0.01</v>
      </c>
      <c r="C56" s="74">
        <v>0</v>
      </c>
      <c r="D56" s="74">
        <v>0</v>
      </c>
      <c r="E56" s="74">
        <v>0</v>
      </c>
      <c r="F56" s="74">
        <v>0</v>
      </c>
      <c r="G56" s="74">
        <v>0</v>
      </c>
      <c r="H56" s="65">
        <v>0</v>
      </c>
      <c r="I56" s="177">
        <f t="shared" si="26"/>
        <v>0.99</v>
      </c>
      <c r="J56" s="65">
        <v>0</v>
      </c>
      <c r="K56" s="143">
        <f>feedin_motorcycle!K56</f>
        <v>0.05</v>
      </c>
      <c r="L56" s="144">
        <f>feedin_motorcycle!L56</f>
        <v>0.95</v>
      </c>
      <c r="M56" s="143">
        <f>feedin_motorcycle!M56</f>
        <v>0</v>
      </c>
      <c r="N56" s="144">
        <f>feedin_motorcycle!N56</f>
        <v>0</v>
      </c>
      <c r="O56" s="143">
        <f>feedin_motorcycle!O56</f>
        <v>0</v>
      </c>
      <c r="P56" s="144">
        <f>feedin_motorcycle!P56</f>
        <v>0</v>
      </c>
      <c r="Q56" s="143">
        <f>feedin_motorcycle!Q56</f>
        <v>0</v>
      </c>
      <c r="R56" s="144">
        <f>feedin_motorcycle!R56</f>
        <v>0</v>
      </c>
      <c r="S56" s="143">
        <f>feedin_motorcycle!S56</f>
        <v>0</v>
      </c>
      <c r="T56" s="144">
        <f>feedin_motorcycle!T56</f>
        <v>0</v>
      </c>
      <c r="U56" s="143">
        <f>feedin_motorcycle!U56</f>
        <v>0</v>
      </c>
      <c r="V56" s="144">
        <f>feedin_motorcycle!V56</f>
        <v>0</v>
      </c>
      <c r="W56" s="143">
        <f>feedin_motorcycle!W56</f>
        <v>0</v>
      </c>
      <c r="X56" s="144">
        <f>feedin_motorcycle!X56</f>
        <v>0</v>
      </c>
      <c r="Y56" s="143">
        <f>feedin_motorcycle!Y56</f>
        <v>0.8</v>
      </c>
      <c r="Z56" s="144">
        <f>feedin_motorcycle!Z56</f>
        <v>0.2</v>
      </c>
      <c r="AA56" s="143">
        <f>feedin_motorcycle!AA56</f>
        <v>0</v>
      </c>
      <c r="AB56" s="144">
        <f>feedin_motorcycle!AB56</f>
        <v>0</v>
      </c>
      <c r="AC56" s="52">
        <f t="shared" si="0"/>
        <v>1</v>
      </c>
      <c r="AD56" s="52">
        <f t="shared" si="1"/>
        <v>2</v>
      </c>
    </row>
    <row r="57" spans="1:30" x14ac:dyDescent="0.2">
      <c r="A57" s="12">
        <v>2051</v>
      </c>
      <c r="B57" s="100">
        <f>B56+(B$61-B$56)*0.2</f>
        <v>0.01</v>
      </c>
      <c r="C57" s="66">
        <f t="shared" ref="C57:H57" si="35">C56+(C$61-C$56)*0.2</f>
        <v>0</v>
      </c>
      <c r="D57" s="66">
        <f t="shared" si="35"/>
        <v>0</v>
      </c>
      <c r="E57" s="66">
        <f t="shared" si="35"/>
        <v>0</v>
      </c>
      <c r="F57" s="66">
        <f t="shared" si="35"/>
        <v>0</v>
      </c>
      <c r="G57" s="66">
        <f t="shared" si="35"/>
        <v>0</v>
      </c>
      <c r="H57" s="66">
        <f t="shared" si="35"/>
        <v>0</v>
      </c>
      <c r="I57" s="66">
        <f t="shared" ref="I57:I61" si="36">1-SUM(B57:H57,J57)</f>
        <v>0.99</v>
      </c>
      <c r="J57" s="66">
        <f t="shared" ref="J57:J60" si="37">J56+(J$46-J$41)*0.2</f>
        <v>0</v>
      </c>
      <c r="K57" s="141">
        <f>feedin_motorcycle!K57</f>
        <v>0.05</v>
      </c>
      <c r="L57" s="142">
        <f>feedin_motorcycle!L57</f>
        <v>0.95</v>
      </c>
      <c r="M57" s="141">
        <f>feedin_motorcycle!M57</f>
        <v>0</v>
      </c>
      <c r="N57" s="142">
        <f>feedin_motorcycle!N57</f>
        <v>0</v>
      </c>
      <c r="O57" s="141">
        <f>feedin_motorcycle!O57</f>
        <v>0</v>
      </c>
      <c r="P57" s="142">
        <f>feedin_motorcycle!P57</f>
        <v>0</v>
      </c>
      <c r="Q57" s="141">
        <f>feedin_motorcycle!Q57</f>
        <v>0</v>
      </c>
      <c r="R57" s="142">
        <f>feedin_motorcycle!R57</f>
        <v>0</v>
      </c>
      <c r="S57" s="141">
        <f>feedin_motorcycle!S57</f>
        <v>0</v>
      </c>
      <c r="T57" s="142">
        <f>feedin_motorcycle!T57</f>
        <v>0</v>
      </c>
      <c r="U57" s="141">
        <f>feedin_motorcycle!U57</f>
        <v>0</v>
      </c>
      <c r="V57" s="142">
        <f>feedin_motorcycle!V57</f>
        <v>0</v>
      </c>
      <c r="W57" s="141">
        <f>feedin_motorcycle!W57</f>
        <v>0</v>
      </c>
      <c r="X57" s="142">
        <f>feedin_motorcycle!X57</f>
        <v>0</v>
      </c>
      <c r="Y57" s="141">
        <f>feedin_motorcycle!Y57</f>
        <v>0.8</v>
      </c>
      <c r="Z57" s="142">
        <f>feedin_motorcycle!Z57</f>
        <v>0.2</v>
      </c>
      <c r="AA57" s="141">
        <f>feedin_motorcycle!AA57</f>
        <v>0</v>
      </c>
      <c r="AB57" s="142">
        <f>feedin_motorcycle!AB57</f>
        <v>0</v>
      </c>
      <c r="AC57" s="36">
        <f t="shared" si="0"/>
        <v>1</v>
      </c>
      <c r="AD57" s="36">
        <f t="shared" si="1"/>
        <v>2</v>
      </c>
    </row>
    <row r="58" spans="1:30" x14ac:dyDescent="0.2">
      <c r="A58" s="12">
        <v>2052</v>
      </c>
      <c r="B58" s="100">
        <f t="shared" ref="B58:B60" si="38">B57+(B$61-B$56)*0.2</f>
        <v>0.01</v>
      </c>
      <c r="C58" s="66">
        <f t="shared" ref="C58:C60" si="39">C57+(C$61-C$56)*0.2</f>
        <v>0</v>
      </c>
      <c r="D58" s="66">
        <f t="shared" ref="D58:D60" si="40">D57+(D$61-D$56)*0.2</f>
        <v>0</v>
      </c>
      <c r="E58" s="66">
        <f t="shared" ref="E58:E60" si="41">E57+(E$61-E$56)*0.2</f>
        <v>0</v>
      </c>
      <c r="F58" s="66">
        <f t="shared" ref="F58:F60" si="42">F57+(F$61-F$56)*0.2</f>
        <v>0</v>
      </c>
      <c r="G58" s="66">
        <f t="shared" ref="G58:G60" si="43">G57+(G$61-G$56)*0.2</f>
        <v>0</v>
      </c>
      <c r="H58" s="66">
        <f t="shared" ref="H58:H60" si="44">H57+(H$61-H$56)*0.2</f>
        <v>0</v>
      </c>
      <c r="I58" s="66">
        <f t="shared" si="36"/>
        <v>0.99</v>
      </c>
      <c r="J58" s="66">
        <f t="shared" si="37"/>
        <v>0</v>
      </c>
      <c r="K58" s="141">
        <f>feedin_motorcycle!K58</f>
        <v>0.05</v>
      </c>
      <c r="L58" s="142">
        <f>feedin_motorcycle!L58</f>
        <v>0.95</v>
      </c>
      <c r="M58" s="141">
        <f>feedin_motorcycle!M58</f>
        <v>0</v>
      </c>
      <c r="N58" s="142">
        <f>feedin_motorcycle!N58</f>
        <v>0</v>
      </c>
      <c r="O58" s="141">
        <f>feedin_motorcycle!O58</f>
        <v>0</v>
      </c>
      <c r="P58" s="142">
        <f>feedin_motorcycle!P58</f>
        <v>0</v>
      </c>
      <c r="Q58" s="141">
        <f>feedin_motorcycle!Q58</f>
        <v>0</v>
      </c>
      <c r="R58" s="142">
        <f>feedin_motorcycle!R58</f>
        <v>0</v>
      </c>
      <c r="S58" s="141">
        <f>feedin_motorcycle!S58</f>
        <v>0</v>
      </c>
      <c r="T58" s="142">
        <f>feedin_motorcycle!T58</f>
        <v>0</v>
      </c>
      <c r="U58" s="141">
        <f>feedin_motorcycle!U58</f>
        <v>0</v>
      </c>
      <c r="V58" s="142">
        <f>feedin_motorcycle!V58</f>
        <v>0</v>
      </c>
      <c r="W58" s="141">
        <f>feedin_motorcycle!W58</f>
        <v>0</v>
      </c>
      <c r="X58" s="142">
        <f>feedin_motorcycle!X58</f>
        <v>0</v>
      </c>
      <c r="Y58" s="141">
        <f>feedin_motorcycle!Y58</f>
        <v>0.8</v>
      </c>
      <c r="Z58" s="142">
        <f>feedin_motorcycle!Z58</f>
        <v>0.2</v>
      </c>
      <c r="AA58" s="141">
        <f>feedin_motorcycle!AA58</f>
        <v>0</v>
      </c>
      <c r="AB58" s="142">
        <f>feedin_motorcycle!AB58</f>
        <v>0</v>
      </c>
      <c r="AC58" s="36">
        <f t="shared" si="0"/>
        <v>1</v>
      </c>
      <c r="AD58" s="36">
        <f t="shared" si="1"/>
        <v>2</v>
      </c>
    </row>
    <row r="59" spans="1:30" x14ac:dyDescent="0.2">
      <c r="A59" s="12">
        <v>2053</v>
      </c>
      <c r="B59" s="100">
        <f t="shared" si="38"/>
        <v>0.01</v>
      </c>
      <c r="C59" s="66">
        <f t="shared" si="39"/>
        <v>0</v>
      </c>
      <c r="D59" s="66">
        <f t="shared" si="40"/>
        <v>0</v>
      </c>
      <c r="E59" s="66">
        <f t="shared" si="41"/>
        <v>0</v>
      </c>
      <c r="F59" s="66">
        <f t="shared" si="42"/>
        <v>0</v>
      </c>
      <c r="G59" s="66">
        <f t="shared" si="43"/>
        <v>0</v>
      </c>
      <c r="H59" s="66">
        <f t="shared" si="44"/>
        <v>0</v>
      </c>
      <c r="I59" s="66">
        <f t="shared" si="36"/>
        <v>0.99</v>
      </c>
      <c r="J59" s="66">
        <f t="shared" si="37"/>
        <v>0</v>
      </c>
      <c r="K59" s="141">
        <f>feedin_motorcycle!K59</f>
        <v>0.05</v>
      </c>
      <c r="L59" s="142">
        <f>feedin_motorcycle!L59</f>
        <v>0.95</v>
      </c>
      <c r="M59" s="141">
        <f>feedin_motorcycle!M59</f>
        <v>0</v>
      </c>
      <c r="N59" s="142">
        <f>feedin_motorcycle!N59</f>
        <v>0</v>
      </c>
      <c r="O59" s="141">
        <f>feedin_motorcycle!O59</f>
        <v>0</v>
      </c>
      <c r="P59" s="142">
        <f>feedin_motorcycle!P59</f>
        <v>0</v>
      </c>
      <c r="Q59" s="141">
        <f>feedin_motorcycle!Q59</f>
        <v>0</v>
      </c>
      <c r="R59" s="142">
        <f>feedin_motorcycle!R59</f>
        <v>0</v>
      </c>
      <c r="S59" s="141">
        <f>feedin_motorcycle!S59</f>
        <v>0</v>
      </c>
      <c r="T59" s="142">
        <f>feedin_motorcycle!T59</f>
        <v>0</v>
      </c>
      <c r="U59" s="141">
        <f>feedin_motorcycle!U59</f>
        <v>0</v>
      </c>
      <c r="V59" s="142">
        <f>feedin_motorcycle!V59</f>
        <v>0</v>
      </c>
      <c r="W59" s="141">
        <f>feedin_motorcycle!W59</f>
        <v>0</v>
      </c>
      <c r="X59" s="142">
        <f>feedin_motorcycle!X59</f>
        <v>0</v>
      </c>
      <c r="Y59" s="141">
        <f>feedin_motorcycle!Y59</f>
        <v>0.8</v>
      </c>
      <c r="Z59" s="142">
        <f>feedin_motorcycle!Z59</f>
        <v>0.2</v>
      </c>
      <c r="AA59" s="141">
        <f>feedin_motorcycle!AA59</f>
        <v>0</v>
      </c>
      <c r="AB59" s="142">
        <f>feedin_motorcycle!AB59</f>
        <v>0</v>
      </c>
      <c r="AC59" s="36">
        <f t="shared" si="0"/>
        <v>1</v>
      </c>
      <c r="AD59" s="36">
        <f t="shared" si="1"/>
        <v>2</v>
      </c>
    </row>
    <row r="60" spans="1:30" x14ac:dyDescent="0.2">
      <c r="A60" s="12">
        <v>2054</v>
      </c>
      <c r="B60" s="100">
        <f t="shared" si="38"/>
        <v>0.01</v>
      </c>
      <c r="C60" s="66">
        <f t="shared" si="39"/>
        <v>0</v>
      </c>
      <c r="D60" s="66">
        <f t="shared" si="40"/>
        <v>0</v>
      </c>
      <c r="E60" s="66">
        <f t="shared" si="41"/>
        <v>0</v>
      </c>
      <c r="F60" s="66">
        <f t="shared" si="42"/>
        <v>0</v>
      </c>
      <c r="G60" s="66">
        <f t="shared" si="43"/>
        <v>0</v>
      </c>
      <c r="H60" s="66">
        <f t="shared" si="44"/>
        <v>0</v>
      </c>
      <c r="I60" s="66">
        <f t="shared" si="36"/>
        <v>0.99</v>
      </c>
      <c r="J60" s="66">
        <f t="shared" si="37"/>
        <v>0</v>
      </c>
      <c r="K60" s="141">
        <f>feedin_motorcycle!K60</f>
        <v>0.05</v>
      </c>
      <c r="L60" s="142">
        <f>feedin_motorcycle!L60</f>
        <v>0.95</v>
      </c>
      <c r="M60" s="141">
        <f>feedin_motorcycle!M60</f>
        <v>0</v>
      </c>
      <c r="N60" s="142">
        <f>feedin_motorcycle!N60</f>
        <v>0</v>
      </c>
      <c r="O60" s="141">
        <f>feedin_motorcycle!O60</f>
        <v>0</v>
      </c>
      <c r="P60" s="142">
        <f>feedin_motorcycle!P60</f>
        <v>0</v>
      </c>
      <c r="Q60" s="141">
        <f>feedin_motorcycle!Q60</f>
        <v>0</v>
      </c>
      <c r="R60" s="142">
        <f>feedin_motorcycle!R60</f>
        <v>0</v>
      </c>
      <c r="S60" s="141">
        <f>feedin_motorcycle!S60</f>
        <v>0</v>
      </c>
      <c r="T60" s="142">
        <f>feedin_motorcycle!T60</f>
        <v>0</v>
      </c>
      <c r="U60" s="141">
        <f>feedin_motorcycle!U60</f>
        <v>0</v>
      </c>
      <c r="V60" s="142">
        <f>feedin_motorcycle!V60</f>
        <v>0</v>
      </c>
      <c r="W60" s="141">
        <f>feedin_motorcycle!W60</f>
        <v>0</v>
      </c>
      <c r="X60" s="142">
        <f>feedin_motorcycle!X60</f>
        <v>0</v>
      </c>
      <c r="Y60" s="141">
        <f>feedin_motorcycle!Y60</f>
        <v>0.8</v>
      </c>
      <c r="Z60" s="142">
        <f>feedin_motorcycle!Z60</f>
        <v>0.2</v>
      </c>
      <c r="AA60" s="141">
        <f>feedin_motorcycle!AA60</f>
        <v>0</v>
      </c>
      <c r="AB60" s="142">
        <f>feedin_motorcycle!AB60</f>
        <v>0</v>
      </c>
      <c r="AC60" s="36">
        <f t="shared" si="0"/>
        <v>1</v>
      </c>
      <c r="AD60" s="36">
        <f t="shared" si="1"/>
        <v>2</v>
      </c>
    </row>
    <row r="61" spans="1:30" x14ac:dyDescent="0.2">
      <c r="A61" s="51">
        <v>2055</v>
      </c>
      <c r="B61" s="176">
        <v>0.01</v>
      </c>
      <c r="C61" s="65">
        <v>0</v>
      </c>
      <c r="D61" s="65">
        <v>0</v>
      </c>
      <c r="E61" s="65">
        <v>0</v>
      </c>
      <c r="F61" s="65">
        <v>0</v>
      </c>
      <c r="G61" s="65">
        <v>0</v>
      </c>
      <c r="H61" s="65">
        <v>0</v>
      </c>
      <c r="I61" s="177">
        <f t="shared" si="36"/>
        <v>0.99</v>
      </c>
      <c r="J61" s="65">
        <v>0</v>
      </c>
      <c r="K61" s="143">
        <f>feedin_motorcycle!K61</f>
        <v>0.05</v>
      </c>
      <c r="L61" s="144">
        <f>feedin_motorcycle!L61</f>
        <v>0.95</v>
      </c>
      <c r="M61" s="143">
        <f>feedin_motorcycle!M61</f>
        <v>0</v>
      </c>
      <c r="N61" s="144">
        <f>feedin_motorcycle!N61</f>
        <v>0</v>
      </c>
      <c r="O61" s="143">
        <f>feedin_motorcycle!O61</f>
        <v>0</v>
      </c>
      <c r="P61" s="144">
        <f>feedin_motorcycle!P61</f>
        <v>0</v>
      </c>
      <c r="Q61" s="143">
        <f>feedin_motorcycle!Q61</f>
        <v>0</v>
      </c>
      <c r="R61" s="144">
        <f>feedin_motorcycle!R61</f>
        <v>0</v>
      </c>
      <c r="S61" s="143">
        <f>feedin_motorcycle!S61</f>
        <v>0</v>
      </c>
      <c r="T61" s="144">
        <f>feedin_motorcycle!T61</f>
        <v>0</v>
      </c>
      <c r="U61" s="143">
        <f>feedin_motorcycle!U61</f>
        <v>0</v>
      </c>
      <c r="V61" s="144">
        <f>feedin_motorcycle!V61</f>
        <v>0</v>
      </c>
      <c r="W61" s="143">
        <f>feedin_motorcycle!W61</f>
        <v>0</v>
      </c>
      <c r="X61" s="144">
        <f>feedin_motorcycle!X61</f>
        <v>0</v>
      </c>
      <c r="Y61" s="143">
        <f>feedin_motorcycle!Y61</f>
        <v>0.8</v>
      </c>
      <c r="Z61" s="144">
        <f>feedin_motorcycle!Z61</f>
        <v>0.2</v>
      </c>
      <c r="AA61" s="143">
        <f>feedin_motorcycle!AA61</f>
        <v>0</v>
      </c>
      <c r="AB61" s="144">
        <f>feedin_motorcycle!AB61</f>
        <v>0</v>
      </c>
      <c r="AC61" s="52">
        <f t="shared" si="0"/>
        <v>1</v>
      </c>
      <c r="AD61" s="52">
        <f t="shared" si="1"/>
        <v>2</v>
      </c>
    </row>
    <row r="62" spans="1:30" x14ac:dyDescent="0.2">
      <c r="A62" s="12"/>
    </row>
    <row r="63" spans="1:30" x14ac:dyDescent="0.2">
      <c r="A63" s="93"/>
      <c r="B63" s="93"/>
      <c r="C63" s="93"/>
      <c r="D63" s="93"/>
      <c r="E63" s="93"/>
      <c r="F63" s="93"/>
      <c r="G63" s="93"/>
      <c r="H63" s="93"/>
      <c r="I63" s="90">
        <f>A6</f>
        <v>2000</v>
      </c>
      <c r="J63" s="91">
        <f>SUM(B6:J6)</f>
        <v>1</v>
      </c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</row>
    <row r="64" spans="1:30" x14ac:dyDescent="0.2">
      <c r="I64" s="90">
        <f t="shared" ref="I64:I118" si="45">A7</f>
        <v>2001</v>
      </c>
      <c r="J64" s="91">
        <f t="shared" ref="J64:J118" si="46">SUM(B7:J7)</f>
        <v>1</v>
      </c>
    </row>
    <row r="65" spans="9:10" x14ac:dyDescent="0.2">
      <c r="I65" s="90">
        <f t="shared" si="45"/>
        <v>2002</v>
      </c>
      <c r="J65" s="91">
        <f t="shared" si="46"/>
        <v>1</v>
      </c>
    </row>
    <row r="66" spans="9:10" x14ac:dyDescent="0.2">
      <c r="I66" s="90">
        <f t="shared" si="45"/>
        <v>2003</v>
      </c>
      <c r="J66" s="91">
        <f t="shared" si="46"/>
        <v>1</v>
      </c>
    </row>
    <row r="67" spans="9:10" x14ac:dyDescent="0.2">
      <c r="I67" s="90">
        <f t="shared" si="45"/>
        <v>2004</v>
      </c>
      <c r="J67" s="91">
        <f t="shared" si="46"/>
        <v>1</v>
      </c>
    </row>
    <row r="68" spans="9:10" x14ac:dyDescent="0.2">
      <c r="I68" s="90">
        <f t="shared" si="45"/>
        <v>2005</v>
      </c>
      <c r="J68" s="91">
        <f t="shared" si="46"/>
        <v>1</v>
      </c>
    </row>
    <row r="69" spans="9:10" x14ac:dyDescent="0.2">
      <c r="I69" s="90">
        <f t="shared" si="45"/>
        <v>2006</v>
      </c>
      <c r="J69" s="91">
        <f t="shared" si="46"/>
        <v>1</v>
      </c>
    </row>
    <row r="70" spans="9:10" x14ac:dyDescent="0.2">
      <c r="I70" s="90">
        <f t="shared" si="45"/>
        <v>2007</v>
      </c>
      <c r="J70" s="91">
        <f t="shared" si="46"/>
        <v>1</v>
      </c>
    </row>
    <row r="71" spans="9:10" x14ac:dyDescent="0.2">
      <c r="I71" s="90">
        <f t="shared" si="45"/>
        <v>2008</v>
      </c>
      <c r="J71" s="91">
        <f t="shared" si="46"/>
        <v>1</v>
      </c>
    </row>
    <row r="72" spans="9:10" x14ac:dyDescent="0.2">
      <c r="I72" s="90">
        <f t="shared" si="45"/>
        <v>2009</v>
      </c>
      <c r="J72" s="91">
        <f t="shared" si="46"/>
        <v>1</v>
      </c>
    </row>
    <row r="73" spans="9:10" x14ac:dyDescent="0.2">
      <c r="I73" s="90">
        <f t="shared" si="45"/>
        <v>2010</v>
      </c>
      <c r="J73" s="91">
        <f t="shared" si="46"/>
        <v>1</v>
      </c>
    </row>
    <row r="74" spans="9:10" x14ac:dyDescent="0.2">
      <c r="I74" s="90">
        <f t="shared" si="45"/>
        <v>2011</v>
      </c>
      <c r="J74" s="91">
        <f t="shared" si="46"/>
        <v>1</v>
      </c>
    </row>
    <row r="75" spans="9:10" x14ac:dyDescent="0.2">
      <c r="I75" s="90">
        <f t="shared" si="45"/>
        <v>2012</v>
      </c>
      <c r="J75" s="91">
        <f t="shared" si="46"/>
        <v>1</v>
      </c>
    </row>
    <row r="76" spans="9:10" x14ac:dyDescent="0.2">
      <c r="I76" s="90">
        <f t="shared" si="45"/>
        <v>2013</v>
      </c>
      <c r="J76" s="91">
        <f t="shared" si="46"/>
        <v>1</v>
      </c>
    </row>
    <row r="77" spans="9:10" x14ac:dyDescent="0.2">
      <c r="I77" s="90">
        <f t="shared" si="45"/>
        <v>2014</v>
      </c>
      <c r="J77" s="91">
        <f t="shared" si="46"/>
        <v>1</v>
      </c>
    </row>
    <row r="78" spans="9:10" x14ac:dyDescent="0.2">
      <c r="I78" s="90">
        <f t="shared" si="45"/>
        <v>2015</v>
      </c>
      <c r="J78" s="91">
        <f t="shared" si="46"/>
        <v>1</v>
      </c>
    </row>
    <row r="79" spans="9:10" x14ac:dyDescent="0.2">
      <c r="I79" s="90">
        <f t="shared" si="45"/>
        <v>2016</v>
      </c>
      <c r="J79" s="91">
        <f t="shared" si="46"/>
        <v>1</v>
      </c>
    </row>
    <row r="80" spans="9:10" x14ac:dyDescent="0.2">
      <c r="I80" s="90">
        <f t="shared" si="45"/>
        <v>2017</v>
      </c>
      <c r="J80" s="91">
        <f t="shared" si="46"/>
        <v>1</v>
      </c>
    </row>
    <row r="81" spans="9:10" x14ac:dyDescent="0.2">
      <c r="I81" s="90">
        <f t="shared" si="45"/>
        <v>2018</v>
      </c>
      <c r="J81" s="91">
        <f t="shared" si="46"/>
        <v>1</v>
      </c>
    </row>
    <row r="82" spans="9:10" x14ac:dyDescent="0.2">
      <c r="I82" s="90">
        <f t="shared" si="45"/>
        <v>2019</v>
      </c>
      <c r="J82" s="91">
        <f t="shared" si="46"/>
        <v>1</v>
      </c>
    </row>
    <row r="83" spans="9:10" x14ac:dyDescent="0.2">
      <c r="I83" s="90">
        <f t="shared" si="45"/>
        <v>2020</v>
      </c>
      <c r="J83" s="91">
        <f t="shared" si="46"/>
        <v>1</v>
      </c>
    </row>
    <row r="84" spans="9:10" x14ac:dyDescent="0.2">
      <c r="I84" s="90">
        <f t="shared" si="45"/>
        <v>2021</v>
      </c>
      <c r="J84" s="91">
        <f t="shared" si="46"/>
        <v>1</v>
      </c>
    </row>
    <row r="85" spans="9:10" x14ac:dyDescent="0.2">
      <c r="I85" s="90">
        <f t="shared" si="45"/>
        <v>2022</v>
      </c>
      <c r="J85" s="91">
        <f t="shared" si="46"/>
        <v>1</v>
      </c>
    </row>
    <row r="86" spans="9:10" x14ac:dyDescent="0.2">
      <c r="I86" s="90">
        <f t="shared" si="45"/>
        <v>2023</v>
      </c>
      <c r="J86" s="91">
        <f t="shared" si="46"/>
        <v>1</v>
      </c>
    </row>
    <row r="87" spans="9:10" x14ac:dyDescent="0.2">
      <c r="I87" s="90">
        <f t="shared" si="45"/>
        <v>2024</v>
      </c>
      <c r="J87" s="91">
        <f t="shared" si="46"/>
        <v>1</v>
      </c>
    </row>
    <row r="88" spans="9:10" x14ac:dyDescent="0.2">
      <c r="I88" s="90">
        <f t="shared" si="45"/>
        <v>2025</v>
      </c>
      <c r="J88" s="91">
        <f t="shared" si="46"/>
        <v>1</v>
      </c>
    </row>
    <row r="89" spans="9:10" x14ac:dyDescent="0.2">
      <c r="I89" s="90">
        <f t="shared" si="45"/>
        <v>2026</v>
      </c>
      <c r="J89" s="91">
        <f t="shared" si="46"/>
        <v>1</v>
      </c>
    </row>
    <row r="90" spans="9:10" x14ac:dyDescent="0.2">
      <c r="I90" s="90">
        <f t="shared" si="45"/>
        <v>2027</v>
      </c>
      <c r="J90" s="91">
        <f t="shared" si="46"/>
        <v>1</v>
      </c>
    </row>
    <row r="91" spans="9:10" x14ac:dyDescent="0.2">
      <c r="I91" s="90">
        <f t="shared" si="45"/>
        <v>2028</v>
      </c>
      <c r="J91" s="91">
        <f t="shared" si="46"/>
        <v>1</v>
      </c>
    </row>
    <row r="92" spans="9:10" x14ac:dyDescent="0.2">
      <c r="I92" s="90">
        <f t="shared" si="45"/>
        <v>2029</v>
      </c>
      <c r="J92" s="91">
        <f t="shared" si="46"/>
        <v>1</v>
      </c>
    </row>
    <row r="93" spans="9:10" x14ac:dyDescent="0.2">
      <c r="I93" s="90">
        <f t="shared" si="45"/>
        <v>2030</v>
      </c>
      <c r="J93" s="91">
        <f t="shared" si="46"/>
        <v>1</v>
      </c>
    </row>
    <row r="94" spans="9:10" x14ac:dyDescent="0.2">
      <c r="I94" s="90">
        <f t="shared" si="45"/>
        <v>2031</v>
      </c>
      <c r="J94" s="91">
        <f t="shared" si="46"/>
        <v>1</v>
      </c>
    </row>
    <row r="95" spans="9:10" x14ac:dyDescent="0.2">
      <c r="I95" s="90">
        <f t="shared" si="45"/>
        <v>2032</v>
      </c>
      <c r="J95" s="91">
        <f t="shared" si="46"/>
        <v>1</v>
      </c>
    </row>
    <row r="96" spans="9:10" x14ac:dyDescent="0.2">
      <c r="I96" s="90">
        <f t="shared" si="45"/>
        <v>2033</v>
      </c>
      <c r="J96" s="91">
        <f t="shared" si="46"/>
        <v>1</v>
      </c>
    </row>
    <row r="97" spans="9:10" x14ac:dyDescent="0.2">
      <c r="I97" s="90">
        <f t="shared" si="45"/>
        <v>2034</v>
      </c>
      <c r="J97" s="91">
        <f t="shared" si="46"/>
        <v>1</v>
      </c>
    </row>
    <row r="98" spans="9:10" x14ac:dyDescent="0.2">
      <c r="I98" s="90">
        <f t="shared" si="45"/>
        <v>2035</v>
      </c>
      <c r="J98" s="91">
        <f t="shared" si="46"/>
        <v>1</v>
      </c>
    </row>
    <row r="99" spans="9:10" x14ac:dyDescent="0.2">
      <c r="I99" s="90">
        <f t="shared" si="45"/>
        <v>2036</v>
      </c>
      <c r="J99" s="91">
        <f t="shared" si="46"/>
        <v>1</v>
      </c>
    </row>
    <row r="100" spans="9:10" x14ac:dyDescent="0.2">
      <c r="I100" s="90">
        <f t="shared" si="45"/>
        <v>2037</v>
      </c>
      <c r="J100" s="91">
        <f t="shared" si="46"/>
        <v>1</v>
      </c>
    </row>
    <row r="101" spans="9:10" x14ac:dyDescent="0.2">
      <c r="I101" s="90">
        <f t="shared" si="45"/>
        <v>2038</v>
      </c>
      <c r="J101" s="91">
        <f t="shared" si="46"/>
        <v>1</v>
      </c>
    </row>
    <row r="102" spans="9:10" x14ac:dyDescent="0.2">
      <c r="I102" s="90">
        <f t="shared" si="45"/>
        <v>2039</v>
      </c>
      <c r="J102" s="91">
        <f t="shared" si="46"/>
        <v>1</v>
      </c>
    </row>
    <row r="103" spans="9:10" x14ac:dyDescent="0.2">
      <c r="I103" s="90">
        <f t="shared" si="45"/>
        <v>2040</v>
      </c>
      <c r="J103" s="91">
        <f t="shared" si="46"/>
        <v>1</v>
      </c>
    </row>
    <row r="104" spans="9:10" x14ac:dyDescent="0.2">
      <c r="I104" s="90">
        <f t="shared" si="45"/>
        <v>2041</v>
      </c>
      <c r="J104" s="91">
        <f t="shared" si="46"/>
        <v>1</v>
      </c>
    </row>
    <row r="105" spans="9:10" x14ac:dyDescent="0.2">
      <c r="I105" s="90">
        <f t="shared" si="45"/>
        <v>2042</v>
      </c>
      <c r="J105" s="91">
        <f t="shared" si="46"/>
        <v>1</v>
      </c>
    </row>
    <row r="106" spans="9:10" x14ac:dyDescent="0.2">
      <c r="I106" s="90">
        <f t="shared" si="45"/>
        <v>2043</v>
      </c>
      <c r="J106" s="91">
        <f t="shared" si="46"/>
        <v>1</v>
      </c>
    </row>
    <row r="107" spans="9:10" x14ac:dyDescent="0.2">
      <c r="I107" s="90">
        <f t="shared" si="45"/>
        <v>2044</v>
      </c>
      <c r="J107" s="91">
        <f t="shared" si="46"/>
        <v>1</v>
      </c>
    </row>
    <row r="108" spans="9:10" x14ac:dyDescent="0.2">
      <c r="I108" s="90">
        <f t="shared" si="45"/>
        <v>2045</v>
      </c>
      <c r="J108" s="91">
        <f t="shared" si="46"/>
        <v>1</v>
      </c>
    </row>
    <row r="109" spans="9:10" x14ac:dyDescent="0.2">
      <c r="I109" s="90">
        <f t="shared" si="45"/>
        <v>2046</v>
      </c>
      <c r="J109" s="91">
        <f t="shared" si="46"/>
        <v>1</v>
      </c>
    </row>
    <row r="110" spans="9:10" x14ac:dyDescent="0.2">
      <c r="I110" s="90">
        <f t="shared" si="45"/>
        <v>2047</v>
      </c>
      <c r="J110" s="91">
        <f t="shared" si="46"/>
        <v>1</v>
      </c>
    </row>
    <row r="111" spans="9:10" x14ac:dyDescent="0.2">
      <c r="I111" s="90">
        <f t="shared" si="45"/>
        <v>2048</v>
      </c>
      <c r="J111" s="91">
        <f t="shared" si="46"/>
        <v>1</v>
      </c>
    </row>
    <row r="112" spans="9:10" x14ac:dyDescent="0.2">
      <c r="I112" s="90">
        <f t="shared" si="45"/>
        <v>2049</v>
      </c>
      <c r="J112" s="91">
        <f t="shared" si="46"/>
        <v>1</v>
      </c>
    </row>
    <row r="113" spans="9:10" x14ac:dyDescent="0.2">
      <c r="I113" s="90">
        <f t="shared" si="45"/>
        <v>2050</v>
      </c>
      <c r="J113" s="91">
        <f t="shared" si="46"/>
        <v>1</v>
      </c>
    </row>
    <row r="114" spans="9:10" x14ac:dyDescent="0.2">
      <c r="I114" s="90">
        <f t="shared" si="45"/>
        <v>2051</v>
      </c>
      <c r="J114" s="91">
        <f t="shared" si="46"/>
        <v>1</v>
      </c>
    </row>
    <row r="115" spans="9:10" x14ac:dyDescent="0.2">
      <c r="I115" s="90">
        <f t="shared" si="45"/>
        <v>2052</v>
      </c>
      <c r="J115" s="91">
        <f t="shared" si="46"/>
        <v>1</v>
      </c>
    </row>
    <row r="116" spans="9:10" x14ac:dyDescent="0.2">
      <c r="I116" s="90">
        <f t="shared" si="45"/>
        <v>2053</v>
      </c>
      <c r="J116" s="91">
        <f t="shared" si="46"/>
        <v>1</v>
      </c>
    </row>
    <row r="117" spans="9:10" x14ac:dyDescent="0.2">
      <c r="I117" s="90">
        <f t="shared" si="45"/>
        <v>2054</v>
      </c>
      <c r="J117" s="91">
        <f t="shared" si="46"/>
        <v>1</v>
      </c>
    </row>
    <row r="118" spans="9:10" x14ac:dyDescent="0.2">
      <c r="I118" s="90">
        <f t="shared" si="45"/>
        <v>2055</v>
      </c>
      <c r="J118" s="91">
        <f t="shared" si="46"/>
        <v>1</v>
      </c>
    </row>
  </sheetData>
  <conditionalFormatting sqref="AF8">
    <cfRule type="expression" dxfId="49" priority="1">
      <formula>"&lt; 0"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C123"/>
  <sheetViews>
    <sheetView topLeftCell="A13" workbookViewId="0">
      <selection activeCell="I38" sqref="I38"/>
    </sheetView>
  </sheetViews>
  <sheetFormatPr defaultRowHeight="12.75" x14ac:dyDescent="0.2"/>
  <cols>
    <col min="2" max="2" width="7.85546875" customWidth="1"/>
    <col min="3" max="3" width="8" customWidth="1"/>
    <col min="4" max="4" width="7.7109375" customWidth="1"/>
    <col min="5" max="5" width="8.28515625" customWidth="1"/>
    <col min="6" max="6" width="8" customWidth="1"/>
    <col min="7" max="7" width="7.140625" customWidth="1"/>
    <col min="8" max="8" width="8" customWidth="1"/>
    <col min="9" max="9" width="7.140625" customWidth="1"/>
    <col min="10" max="10" width="7.42578125" customWidth="1"/>
    <col min="11" max="11" width="8.140625" customWidth="1"/>
    <col min="12" max="12" width="8.42578125" customWidth="1"/>
    <col min="13" max="13" width="8.85546875" bestFit="1" customWidth="1"/>
    <col min="14" max="14" width="7.7109375" customWidth="1"/>
    <col min="15" max="15" width="9.42578125" customWidth="1"/>
    <col min="16" max="17" width="8" bestFit="1" customWidth="1"/>
    <col min="18" max="18" width="8.140625" customWidth="1"/>
    <col min="19" max="19" width="7.140625" customWidth="1"/>
    <col min="20" max="22" width="7.140625" bestFit="1" customWidth="1"/>
    <col min="23" max="23" width="8" customWidth="1"/>
    <col min="24" max="25" width="8" bestFit="1" customWidth="1"/>
    <col min="26" max="26" width="7.140625" bestFit="1" customWidth="1"/>
    <col min="27" max="27" width="7.140625" customWidth="1"/>
    <col min="28" max="28" width="7.140625" bestFit="1" customWidth="1"/>
    <col min="29" max="29" width="8.85546875" bestFit="1" customWidth="1"/>
    <col min="30" max="30" width="7.140625" bestFit="1" customWidth="1"/>
    <col min="31" max="31" width="7.140625" customWidth="1"/>
    <col min="32" max="34" width="7.140625" bestFit="1" customWidth="1"/>
    <col min="35" max="35" width="8" customWidth="1"/>
    <col min="36" max="40" width="8" bestFit="1" customWidth="1"/>
    <col min="41" max="41" width="8.85546875" bestFit="1" customWidth="1"/>
    <col min="42" max="42" width="7.140625" bestFit="1" customWidth="1"/>
    <col min="43" max="43" width="7.140625" customWidth="1"/>
    <col min="44" max="46" width="8" bestFit="1" customWidth="1"/>
    <col min="50" max="53" width="8.42578125" customWidth="1"/>
  </cols>
  <sheetData>
    <row r="1" spans="1:54" ht="18.75" customHeight="1" x14ac:dyDescent="0.2">
      <c r="A1" s="18" t="s">
        <v>223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20"/>
      <c r="AQ1" s="19"/>
      <c r="AR1" s="19"/>
      <c r="AS1" s="19"/>
      <c r="AT1" s="19"/>
      <c r="AU1" s="31"/>
    </row>
    <row r="2" spans="1:54" x14ac:dyDescent="0.2">
      <c r="A2" s="6"/>
      <c r="B2" s="29" t="s">
        <v>11</v>
      </c>
      <c r="C2" s="3"/>
      <c r="D2" s="3"/>
      <c r="E2" s="3"/>
      <c r="F2" s="3"/>
      <c r="G2" s="3"/>
      <c r="H2" s="3"/>
      <c r="I2" s="3"/>
      <c r="J2" s="3"/>
      <c r="K2" s="30" t="s">
        <v>10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8"/>
      <c r="AQ2" s="7"/>
      <c r="AR2" s="7"/>
      <c r="AS2" s="7"/>
      <c r="AT2" s="7"/>
      <c r="AU2" s="21"/>
    </row>
    <row r="3" spans="1:54" x14ac:dyDescent="0.2">
      <c r="A3" s="1"/>
      <c r="B3" s="17"/>
      <c r="C3" s="16"/>
      <c r="D3" s="16"/>
      <c r="E3" s="16"/>
      <c r="F3" s="16"/>
      <c r="G3" s="16"/>
      <c r="H3" s="16"/>
      <c r="I3" s="16"/>
      <c r="J3" s="16"/>
      <c r="K3" s="9" t="s">
        <v>0</v>
      </c>
      <c r="L3" s="10"/>
      <c r="M3" s="10"/>
      <c r="N3" s="10"/>
      <c r="O3" s="9" t="s">
        <v>1</v>
      </c>
      <c r="P3" s="10"/>
      <c r="Q3" s="10"/>
      <c r="R3" s="10"/>
      <c r="S3" s="9" t="s">
        <v>3</v>
      </c>
      <c r="T3" s="10"/>
      <c r="U3" s="10"/>
      <c r="V3" s="10"/>
      <c r="W3" s="9" t="s">
        <v>4</v>
      </c>
      <c r="X3" s="10"/>
      <c r="Y3" s="10"/>
      <c r="Z3" s="10"/>
      <c r="AA3" s="9" t="s">
        <v>5</v>
      </c>
      <c r="AB3" s="11"/>
      <c r="AC3" s="11"/>
      <c r="AD3" s="10"/>
      <c r="AE3" s="9" t="s">
        <v>6</v>
      </c>
      <c r="AF3" s="11"/>
      <c r="AG3" s="11"/>
      <c r="AH3" s="10"/>
      <c r="AI3" s="9" t="s">
        <v>7</v>
      </c>
      <c r="AJ3" s="11"/>
      <c r="AK3" s="11"/>
      <c r="AL3" s="10"/>
      <c r="AM3" s="9" t="s">
        <v>2</v>
      </c>
      <c r="AN3" s="11"/>
      <c r="AO3" s="11"/>
      <c r="AP3" s="11"/>
      <c r="AQ3" s="9" t="s">
        <v>8</v>
      </c>
      <c r="AR3" s="11"/>
      <c r="AS3" s="11"/>
      <c r="AT3" s="10"/>
      <c r="AU3" s="22"/>
    </row>
    <row r="4" spans="1:54" ht="100.5" x14ac:dyDescent="0.2">
      <c r="A4" s="24" t="s">
        <v>60</v>
      </c>
      <c r="B4" s="25" t="s">
        <v>0</v>
      </c>
      <c r="C4" s="26" t="s">
        <v>1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2</v>
      </c>
      <c r="J4" s="26" t="s">
        <v>8</v>
      </c>
      <c r="K4" s="27" t="s">
        <v>82</v>
      </c>
      <c r="L4" s="28" t="s">
        <v>83</v>
      </c>
      <c r="M4" s="28" t="s">
        <v>84</v>
      </c>
      <c r="N4" s="28" t="s">
        <v>85</v>
      </c>
      <c r="O4" s="27" t="s">
        <v>89</v>
      </c>
      <c r="P4" s="28" t="s">
        <v>90</v>
      </c>
      <c r="Q4" s="28" t="s">
        <v>91</v>
      </c>
      <c r="R4" s="28" t="s">
        <v>92</v>
      </c>
      <c r="S4" s="27" t="s">
        <v>96</v>
      </c>
      <c r="T4" s="28" t="s">
        <v>97</v>
      </c>
      <c r="U4" s="28" t="s">
        <v>98</v>
      </c>
      <c r="V4" s="28" t="s">
        <v>99</v>
      </c>
      <c r="W4" s="27" t="s">
        <v>103</v>
      </c>
      <c r="X4" s="28" t="s">
        <v>104</v>
      </c>
      <c r="Y4" s="28" t="s">
        <v>105</v>
      </c>
      <c r="Z4" s="28" t="s">
        <v>106</v>
      </c>
      <c r="AA4" s="27" t="s">
        <v>110</v>
      </c>
      <c r="AB4" s="28" t="s">
        <v>111</v>
      </c>
      <c r="AC4" s="28" t="s">
        <v>112</v>
      </c>
      <c r="AD4" s="28" t="s">
        <v>113</v>
      </c>
      <c r="AE4" s="27" t="s">
        <v>117</v>
      </c>
      <c r="AF4" s="28" t="s">
        <v>118</v>
      </c>
      <c r="AG4" s="28" t="s">
        <v>119</v>
      </c>
      <c r="AH4" s="28" t="s">
        <v>120</v>
      </c>
      <c r="AI4" s="27" t="s">
        <v>124</v>
      </c>
      <c r="AJ4" s="28" t="s">
        <v>125</v>
      </c>
      <c r="AK4" s="28" t="s">
        <v>126</v>
      </c>
      <c r="AL4" s="28" t="s">
        <v>127</v>
      </c>
      <c r="AM4" s="27" t="s">
        <v>131</v>
      </c>
      <c r="AN4" s="28" t="s">
        <v>132</v>
      </c>
      <c r="AO4" s="28" t="s">
        <v>133</v>
      </c>
      <c r="AP4" s="28" t="s">
        <v>134</v>
      </c>
      <c r="AQ4" s="27" t="s">
        <v>138</v>
      </c>
      <c r="AR4" s="28" t="s">
        <v>139</v>
      </c>
      <c r="AS4" s="28" t="s">
        <v>140</v>
      </c>
      <c r="AT4" s="28" t="s">
        <v>141</v>
      </c>
      <c r="AU4" s="35" t="s">
        <v>15</v>
      </c>
      <c r="AV4" s="35" t="s">
        <v>16</v>
      </c>
      <c r="AX4" s="27" t="s">
        <v>231</v>
      </c>
      <c r="AY4" s="28" t="s">
        <v>232</v>
      </c>
      <c r="AZ4" s="28" t="s">
        <v>233</v>
      </c>
      <c r="BA4" s="28" t="s">
        <v>234</v>
      </c>
    </row>
    <row r="5" spans="1:54" x14ac:dyDescent="0.2">
      <c r="A5" s="42" t="s">
        <v>60</v>
      </c>
      <c r="B5" s="43" t="s">
        <v>163</v>
      </c>
      <c r="C5" s="44" t="s">
        <v>164</v>
      </c>
      <c r="D5" s="44" t="s">
        <v>165</v>
      </c>
      <c r="E5" s="44" t="s">
        <v>166</v>
      </c>
      <c r="F5" s="44" t="s">
        <v>167</v>
      </c>
      <c r="G5" s="44" t="s">
        <v>168</v>
      </c>
      <c r="H5" s="44" t="s">
        <v>169</v>
      </c>
      <c r="I5" s="44" t="s">
        <v>170</v>
      </c>
      <c r="J5" s="44" t="s">
        <v>171</v>
      </c>
      <c r="K5" s="45" t="s">
        <v>172</v>
      </c>
      <c r="L5" s="46" t="s">
        <v>173</v>
      </c>
      <c r="M5" s="46" t="s">
        <v>174</v>
      </c>
      <c r="N5" s="46" t="s">
        <v>175</v>
      </c>
      <c r="O5" s="45" t="s">
        <v>177</v>
      </c>
      <c r="P5" s="46" t="s">
        <v>178</v>
      </c>
      <c r="Q5" s="46" t="s">
        <v>179</v>
      </c>
      <c r="R5" s="46" t="s">
        <v>180</v>
      </c>
      <c r="S5" s="45" t="s">
        <v>182</v>
      </c>
      <c r="T5" s="46" t="s">
        <v>183</v>
      </c>
      <c r="U5" s="46" t="s">
        <v>184</v>
      </c>
      <c r="V5" s="46" t="s">
        <v>185</v>
      </c>
      <c r="W5" s="45" t="s">
        <v>187</v>
      </c>
      <c r="X5" s="46" t="s">
        <v>188</v>
      </c>
      <c r="Y5" s="46" t="s">
        <v>189</v>
      </c>
      <c r="Z5" s="46" t="s">
        <v>190</v>
      </c>
      <c r="AA5" s="45" t="s">
        <v>192</v>
      </c>
      <c r="AB5" s="46" t="s">
        <v>193</v>
      </c>
      <c r="AC5" s="46" t="s">
        <v>194</v>
      </c>
      <c r="AD5" s="46" t="s">
        <v>195</v>
      </c>
      <c r="AE5" s="45" t="s">
        <v>197</v>
      </c>
      <c r="AF5" s="46" t="s">
        <v>198</v>
      </c>
      <c r="AG5" s="46" t="s">
        <v>199</v>
      </c>
      <c r="AH5" s="46" t="s">
        <v>200</v>
      </c>
      <c r="AI5" s="45" t="s">
        <v>202</v>
      </c>
      <c r="AJ5" s="46" t="s">
        <v>203</v>
      </c>
      <c r="AK5" s="46" t="s">
        <v>204</v>
      </c>
      <c r="AL5" s="46" t="s">
        <v>205</v>
      </c>
      <c r="AM5" s="45" t="s">
        <v>207</v>
      </c>
      <c r="AN5" s="46" t="s">
        <v>208</v>
      </c>
      <c r="AO5" s="46" t="s">
        <v>209</v>
      </c>
      <c r="AP5" s="46" t="s">
        <v>210</v>
      </c>
      <c r="AQ5" s="45" t="s">
        <v>212</v>
      </c>
      <c r="AR5" s="46" t="s">
        <v>213</v>
      </c>
      <c r="AS5" s="46" t="s">
        <v>214</v>
      </c>
      <c r="AT5" s="46" t="s">
        <v>215</v>
      </c>
      <c r="AU5" s="41"/>
      <c r="AV5" s="41"/>
    </row>
    <row r="6" spans="1:54" x14ac:dyDescent="0.2">
      <c r="A6" s="2">
        <v>2000</v>
      </c>
      <c r="B6" s="95">
        <v>2.8015194699999999E-2</v>
      </c>
      <c r="C6" s="148">
        <v>0.96177587840000001</v>
      </c>
      <c r="D6" s="148">
        <v>0</v>
      </c>
      <c r="E6" s="148">
        <v>0</v>
      </c>
      <c r="F6" s="148">
        <v>1.02089269E-2</v>
      </c>
      <c r="G6" s="148">
        <v>0</v>
      </c>
      <c r="H6" s="148">
        <v>0</v>
      </c>
      <c r="I6" s="148">
        <v>0</v>
      </c>
      <c r="J6" s="148">
        <v>0</v>
      </c>
      <c r="K6" s="124">
        <v>1.6949152499999998E-2</v>
      </c>
      <c r="L6" s="125">
        <v>0</v>
      </c>
      <c r="M6" s="125">
        <v>0.97457627120000001</v>
      </c>
      <c r="N6" s="125">
        <v>8.4745762999999998E-3</v>
      </c>
      <c r="O6" s="124">
        <v>0.1693409035</v>
      </c>
      <c r="P6" s="125">
        <v>0.2147617872</v>
      </c>
      <c r="Q6" s="125">
        <v>0.52011848930000004</v>
      </c>
      <c r="R6" s="125">
        <v>9.5778820000000001E-2</v>
      </c>
      <c r="S6" s="124">
        <v>0</v>
      </c>
      <c r="T6" s="125">
        <v>0</v>
      </c>
      <c r="U6" s="125">
        <v>0</v>
      </c>
      <c r="V6" s="125">
        <v>0</v>
      </c>
      <c r="W6" s="124">
        <v>0</v>
      </c>
      <c r="X6" s="125">
        <v>0</v>
      </c>
      <c r="Y6" s="125">
        <v>0</v>
      </c>
      <c r="Z6" s="125">
        <v>0</v>
      </c>
      <c r="AA6" s="124">
        <v>0</v>
      </c>
      <c r="AB6" s="126">
        <v>0</v>
      </c>
      <c r="AC6" s="126">
        <v>1</v>
      </c>
      <c r="AD6" s="125">
        <v>0</v>
      </c>
      <c r="AE6" s="124">
        <v>0</v>
      </c>
      <c r="AF6" s="126">
        <v>0</v>
      </c>
      <c r="AG6" s="126">
        <v>0</v>
      </c>
      <c r="AH6" s="125">
        <v>0</v>
      </c>
      <c r="AI6" s="124">
        <v>0</v>
      </c>
      <c r="AJ6" s="126">
        <v>0</v>
      </c>
      <c r="AK6" s="126">
        <v>0</v>
      </c>
      <c r="AL6" s="125">
        <v>0</v>
      </c>
      <c r="AM6" s="124">
        <v>0</v>
      </c>
      <c r="AN6" s="126">
        <v>0</v>
      </c>
      <c r="AO6" s="126">
        <v>0</v>
      </c>
      <c r="AP6" s="126">
        <v>0</v>
      </c>
      <c r="AQ6" s="124">
        <v>0</v>
      </c>
      <c r="AR6" s="126">
        <v>0</v>
      </c>
      <c r="AS6" s="126">
        <v>0</v>
      </c>
      <c r="AT6" s="125">
        <v>0</v>
      </c>
      <c r="AU6" s="36">
        <f t="shared" ref="AU6:AU46" si="0">SUM(B6:J6)</f>
        <v>1</v>
      </c>
      <c r="AV6" s="36">
        <f t="shared" ref="AV6:AV46" si="1">SUM(K6:AT6)</f>
        <v>3</v>
      </c>
      <c r="AX6" s="57">
        <f>$B6*K6+$C6*O6+$D6*S6+$E6*W6+$F6*AA6+$G6*AE6+$H6*AI6+$I6*AM6+$J6*AQ6</f>
        <v>0.16334283002004962</v>
      </c>
      <c r="AY6" s="57">
        <f t="shared" ref="AY6:BA6" si="2">$B6*L6+$C6*P6+$D6*T6+$E6*X6+$F6*AB6+$G6*AF6+$H6*AJ6+$I6*AN6+$J6*AR6</f>
        <v>0.20655270653103389</v>
      </c>
      <c r="AZ6" s="57">
        <f t="shared" si="2"/>
        <v>0.53774928780625653</v>
      </c>
      <c r="BA6" s="57">
        <f t="shared" si="2"/>
        <v>9.2355175642659992E-2</v>
      </c>
      <c r="BB6" s="58">
        <f>SUM(AX6:BA6)</f>
        <v>1</v>
      </c>
    </row>
    <row r="7" spans="1:54" x14ac:dyDescent="0.2">
      <c r="A7" s="2">
        <v>2001</v>
      </c>
      <c r="B7" s="95">
        <v>2.3291925500000001E-2</v>
      </c>
      <c r="C7" s="148">
        <v>0.96805678790000005</v>
      </c>
      <c r="D7" s="148">
        <v>0</v>
      </c>
      <c r="E7" s="148">
        <v>0</v>
      </c>
      <c r="F7" s="148">
        <v>8.6512866000000004E-3</v>
      </c>
      <c r="G7" s="148">
        <v>0</v>
      </c>
      <c r="H7" s="148">
        <v>0</v>
      </c>
      <c r="I7" s="148">
        <v>0</v>
      </c>
      <c r="J7" s="148">
        <v>0</v>
      </c>
      <c r="K7" s="124">
        <v>9.5238094999999991E-3</v>
      </c>
      <c r="L7" s="125">
        <v>0</v>
      </c>
      <c r="M7" s="125">
        <v>0.99047619050000002</v>
      </c>
      <c r="N7" s="125">
        <v>0</v>
      </c>
      <c r="O7" s="124">
        <v>0.17713107240000001</v>
      </c>
      <c r="P7" s="125">
        <v>0.1585701192</v>
      </c>
      <c r="Q7" s="125">
        <v>0.58661778190000002</v>
      </c>
      <c r="R7" s="125">
        <v>7.7681026599999994E-2</v>
      </c>
      <c r="S7" s="124">
        <v>0</v>
      </c>
      <c r="T7" s="125">
        <v>0</v>
      </c>
      <c r="U7" s="125">
        <v>0</v>
      </c>
      <c r="V7" s="125">
        <v>0</v>
      </c>
      <c r="W7" s="124">
        <v>0</v>
      </c>
      <c r="X7" s="125">
        <v>0</v>
      </c>
      <c r="Y7" s="125">
        <v>0</v>
      </c>
      <c r="Z7" s="125">
        <v>0</v>
      </c>
      <c r="AA7" s="124">
        <v>0</v>
      </c>
      <c r="AB7" s="126">
        <v>0</v>
      </c>
      <c r="AC7" s="126">
        <v>1</v>
      </c>
      <c r="AD7" s="125">
        <v>0</v>
      </c>
      <c r="AE7" s="124">
        <v>0</v>
      </c>
      <c r="AF7" s="126">
        <v>0</v>
      </c>
      <c r="AG7" s="126">
        <v>0</v>
      </c>
      <c r="AH7" s="125">
        <v>0</v>
      </c>
      <c r="AI7" s="124">
        <v>0</v>
      </c>
      <c r="AJ7" s="126">
        <v>0</v>
      </c>
      <c r="AK7" s="126">
        <v>0</v>
      </c>
      <c r="AL7" s="125">
        <v>0</v>
      </c>
      <c r="AM7" s="124">
        <v>0</v>
      </c>
      <c r="AN7" s="126">
        <v>0</v>
      </c>
      <c r="AO7" s="126">
        <v>0</v>
      </c>
      <c r="AP7" s="126">
        <v>0</v>
      </c>
      <c r="AQ7" s="124">
        <v>0</v>
      </c>
      <c r="AR7" s="126">
        <v>0</v>
      </c>
      <c r="AS7" s="126">
        <v>0</v>
      </c>
      <c r="AT7" s="125">
        <v>0</v>
      </c>
      <c r="AU7" s="36">
        <f t="shared" si="0"/>
        <v>1</v>
      </c>
      <c r="AV7" s="36">
        <f t="shared" si="1"/>
        <v>3.0000000001</v>
      </c>
      <c r="AX7" s="57">
        <f t="shared" ref="AX7:AX46" si="3">$B7*K7+$C7*O7+$D7*S7+$E7*W7+$F7*AA7+$G7*AE7+$H7*AI7+$I7*AM7+$J7*AQ7</f>
        <v>0.17169476484617655</v>
      </c>
      <c r="AY7" s="57">
        <f t="shared" ref="AY7:AY46" si="4">$B7*L7+$C7*P7+$D7*T7+$E7*X7+$F7*AB7+$G7*AF7+$H7*AJ7+$I7*AN7+$J7*AR7</f>
        <v>0.15350488024967213</v>
      </c>
      <c r="AZ7" s="57">
        <f t="shared" ref="AZ7:AZ46" si="5">$B7*M7+$C7*Q7+$D7*U7+$E7*Y7+$F7*AC7+$G7*AG7+$H7*AK7+$I7*AO7+$J7*AS7</f>
        <v>0.59960070990978664</v>
      </c>
      <c r="BA7" s="57">
        <f t="shared" ref="BA7:BA46" si="6">$B7*N7+$C7*R7+$D7*V7+$E7*Z7+$F7*AD7+$G7*AH7+$H7*AL7+$I7*AP7+$J7*AT7</f>
        <v>7.5199645091170456E-2</v>
      </c>
      <c r="BB7" s="58">
        <f t="shared" ref="BB7:BB46" si="7">SUM(AX7:BA7)</f>
        <v>1.0000000000968057</v>
      </c>
    </row>
    <row r="8" spans="1:54" x14ac:dyDescent="0.2">
      <c r="A8" s="2">
        <v>2002</v>
      </c>
      <c r="B8" s="95">
        <v>2.5498466300000001E-2</v>
      </c>
      <c r="C8" s="148">
        <v>0.96472392640000004</v>
      </c>
      <c r="D8" s="148">
        <v>0</v>
      </c>
      <c r="E8" s="148">
        <v>0</v>
      </c>
      <c r="F8" s="148">
        <v>9.7776074000000008E-3</v>
      </c>
      <c r="G8" s="148">
        <v>0</v>
      </c>
      <c r="H8" s="148">
        <v>0</v>
      </c>
      <c r="I8" s="148">
        <v>0</v>
      </c>
      <c r="J8" s="148">
        <v>0</v>
      </c>
      <c r="K8" s="124">
        <v>0</v>
      </c>
      <c r="L8" s="125">
        <v>7.5187969999999998E-3</v>
      </c>
      <c r="M8" s="125">
        <v>0.97744360900000005</v>
      </c>
      <c r="N8" s="125">
        <v>1.5037594E-2</v>
      </c>
      <c r="O8" s="124">
        <v>0.19097774240000001</v>
      </c>
      <c r="P8" s="125">
        <v>0.1782591415</v>
      </c>
      <c r="Q8" s="125">
        <v>0.55127186009999996</v>
      </c>
      <c r="R8" s="125">
        <v>7.9491255999999996E-2</v>
      </c>
      <c r="S8" s="124">
        <v>0</v>
      </c>
      <c r="T8" s="125">
        <v>0</v>
      </c>
      <c r="U8" s="125">
        <v>0</v>
      </c>
      <c r="V8" s="125">
        <v>0</v>
      </c>
      <c r="W8" s="124">
        <v>0</v>
      </c>
      <c r="X8" s="125">
        <v>0</v>
      </c>
      <c r="Y8" s="125">
        <v>0</v>
      </c>
      <c r="Z8" s="125">
        <v>0</v>
      </c>
      <c r="AA8" s="124">
        <v>0</v>
      </c>
      <c r="AB8" s="126">
        <v>0</v>
      </c>
      <c r="AC8" s="126">
        <v>1</v>
      </c>
      <c r="AD8" s="125">
        <v>0</v>
      </c>
      <c r="AE8" s="124">
        <v>0</v>
      </c>
      <c r="AF8" s="126">
        <v>0</v>
      </c>
      <c r="AG8" s="126">
        <v>0</v>
      </c>
      <c r="AH8" s="125">
        <v>0</v>
      </c>
      <c r="AI8" s="124">
        <v>0</v>
      </c>
      <c r="AJ8" s="126">
        <v>0</v>
      </c>
      <c r="AK8" s="126">
        <v>0</v>
      </c>
      <c r="AL8" s="125">
        <v>0</v>
      </c>
      <c r="AM8" s="124">
        <v>0</v>
      </c>
      <c r="AN8" s="126">
        <v>0</v>
      </c>
      <c r="AO8" s="126">
        <v>0</v>
      </c>
      <c r="AP8" s="126">
        <v>0</v>
      </c>
      <c r="AQ8" s="124">
        <v>0</v>
      </c>
      <c r="AR8" s="126">
        <v>0</v>
      </c>
      <c r="AS8" s="126">
        <v>0</v>
      </c>
      <c r="AT8" s="125">
        <v>0</v>
      </c>
      <c r="AU8" s="36">
        <f t="shared" si="0"/>
        <v>1.0000000001</v>
      </c>
      <c r="AV8" s="36">
        <f t="shared" si="1"/>
        <v>3</v>
      </c>
      <c r="AX8" s="57">
        <f t="shared" si="3"/>
        <v>0.18424079750313577</v>
      </c>
      <c r="AY8" s="57">
        <f t="shared" si="4"/>
        <v>0.17216257669649424</v>
      </c>
      <c r="AZ8" s="57">
        <f t="shared" si="5"/>
        <v>0.56652607371374031</v>
      </c>
      <c r="BA8" s="57">
        <f t="shared" si="6"/>
        <v>7.7070552186629643E-2</v>
      </c>
      <c r="BB8" s="58">
        <f t="shared" si="7"/>
        <v>1.0000000001</v>
      </c>
    </row>
    <row r="9" spans="1:54" x14ac:dyDescent="0.2">
      <c r="A9" s="2">
        <v>2003</v>
      </c>
      <c r="B9" s="95">
        <v>2.2276793499999999E-2</v>
      </c>
      <c r="C9" s="148">
        <v>0.96790036840000004</v>
      </c>
      <c r="D9" s="148">
        <v>0</v>
      </c>
      <c r="E9" s="148">
        <v>0</v>
      </c>
      <c r="F9" s="148">
        <v>9.8228381E-3</v>
      </c>
      <c r="G9" s="148">
        <v>0</v>
      </c>
      <c r="H9" s="148">
        <v>0</v>
      </c>
      <c r="I9" s="148">
        <v>0</v>
      </c>
      <c r="J9" s="148">
        <v>0</v>
      </c>
      <c r="K9" s="124">
        <v>1.5748031499999999E-2</v>
      </c>
      <c r="L9" s="125">
        <v>7.8740157000000005E-3</v>
      </c>
      <c r="M9" s="125">
        <v>0.97637795279999995</v>
      </c>
      <c r="N9" s="125">
        <v>0</v>
      </c>
      <c r="O9" s="124">
        <v>0.20695904309999999</v>
      </c>
      <c r="P9" s="125">
        <v>0.20007248999999999</v>
      </c>
      <c r="Q9" s="125">
        <v>0.49546937299999999</v>
      </c>
      <c r="R9" s="125">
        <v>9.74990939E-2</v>
      </c>
      <c r="S9" s="124">
        <v>0</v>
      </c>
      <c r="T9" s="125">
        <v>0</v>
      </c>
      <c r="U9" s="125">
        <v>0</v>
      </c>
      <c r="V9" s="125">
        <v>0</v>
      </c>
      <c r="W9" s="124">
        <v>0</v>
      </c>
      <c r="X9" s="125">
        <v>0</v>
      </c>
      <c r="Y9" s="125">
        <v>0</v>
      </c>
      <c r="Z9" s="125">
        <v>0</v>
      </c>
      <c r="AA9" s="124">
        <v>0</v>
      </c>
      <c r="AB9" s="126">
        <v>0</v>
      </c>
      <c r="AC9" s="126">
        <v>1</v>
      </c>
      <c r="AD9" s="125">
        <v>0</v>
      </c>
      <c r="AE9" s="124">
        <v>0</v>
      </c>
      <c r="AF9" s="126">
        <v>0</v>
      </c>
      <c r="AG9" s="126">
        <v>0</v>
      </c>
      <c r="AH9" s="125">
        <v>0</v>
      </c>
      <c r="AI9" s="124">
        <v>0</v>
      </c>
      <c r="AJ9" s="126">
        <v>0</v>
      </c>
      <c r="AK9" s="126">
        <v>0</v>
      </c>
      <c r="AL9" s="125">
        <v>0</v>
      </c>
      <c r="AM9" s="124">
        <v>0</v>
      </c>
      <c r="AN9" s="126">
        <v>0</v>
      </c>
      <c r="AO9" s="126">
        <v>0</v>
      </c>
      <c r="AP9" s="126">
        <v>0</v>
      </c>
      <c r="AQ9" s="124">
        <v>0</v>
      </c>
      <c r="AR9" s="126">
        <v>0</v>
      </c>
      <c r="AS9" s="126">
        <v>0</v>
      </c>
      <c r="AT9" s="125">
        <v>0</v>
      </c>
      <c r="AU9" s="36">
        <f t="shared" si="0"/>
        <v>1</v>
      </c>
      <c r="AV9" s="36">
        <f t="shared" si="1"/>
        <v>3</v>
      </c>
      <c r="AX9" s="57">
        <f t="shared" si="3"/>
        <v>0.20066654970595849</v>
      </c>
      <c r="AY9" s="57">
        <f t="shared" si="4"/>
        <v>0.19382564459946997</v>
      </c>
      <c r="AZ9" s="57">
        <f t="shared" si="5"/>
        <v>0.51113839679009532</v>
      </c>
      <c r="BA9" s="57">
        <f t="shared" si="6"/>
        <v>9.436940890447619E-2</v>
      </c>
      <c r="BB9" s="58">
        <f t="shared" si="7"/>
        <v>1</v>
      </c>
    </row>
    <row r="10" spans="1:54" x14ac:dyDescent="0.2">
      <c r="A10" s="2">
        <v>2004</v>
      </c>
      <c r="B10" s="95">
        <v>2.3558082899999999E-2</v>
      </c>
      <c r="C10" s="148">
        <v>0.96961819660000004</v>
      </c>
      <c r="D10" s="148">
        <v>0</v>
      </c>
      <c r="E10" s="148">
        <v>0</v>
      </c>
      <c r="F10" s="148">
        <v>6.8237206000000003E-3</v>
      </c>
      <c r="G10" s="148">
        <v>0</v>
      </c>
      <c r="H10" s="148">
        <v>0</v>
      </c>
      <c r="I10" s="148">
        <v>0</v>
      </c>
      <c r="J10" s="148">
        <v>0</v>
      </c>
      <c r="K10" s="124">
        <v>6.8965516999999997E-3</v>
      </c>
      <c r="L10" s="125">
        <v>0</v>
      </c>
      <c r="M10" s="125">
        <v>0.99310344829999997</v>
      </c>
      <c r="N10" s="125">
        <v>0</v>
      </c>
      <c r="O10" s="124">
        <v>0.2195040214</v>
      </c>
      <c r="P10" s="125">
        <v>0.22151474530000001</v>
      </c>
      <c r="Q10" s="125">
        <v>0.47771447719999999</v>
      </c>
      <c r="R10" s="125">
        <v>8.1266755999999996E-2</v>
      </c>
      <c r="S10" s="124">
        <v>0</v>
      </c>
      <c r="T10" s="125">
        <v>0</v>
      </c>
      <c r="U10" s="125">
        <v>0</v>
      </c>
      <c r="V10" s="125">
        <v>0</v>
      </c>
      <c r="W10" s="124">
        <v>0</v>
      </c>
      <c r="X10" s="125">
        <v>0</v>
      </c>
      <c r="Y10" s="125">
        <v>0</v>
      </c>
      <c r="Z10" s="125">
        <v>0</v>
      </c>
      <c r="AA10" s="124">
        <v>0</v>
      </c>
      <c r="AB10" s="126">
        <v>0</v>
      </c>
      <c r="AC10" s="126">
        <v>1</v>
      </c>
      <c r="AD10" s="125">
        <v>0</v>
      </c>
      <c r="AE10" s="124">
        <v>0</v>
      </c>
      <c r="AF10" s="126">
        <v>0</v>
      </c>
      <c r="AG10" s="126">
        <v>0</v>
      </c>
      <c r="AH10" s="125">
        <v>0</v>
      </c>
      <c r="AI10" s="124">
        <v>0</v>
      </c>
      <c r="AJ10" s="126">
        <v>0</v>
      </c>
      <c r="AK10" s="126">
        <v>0</v>
      </c>
      <c r="AL10" s="125">
        <v>0</v>
      </c>
      <c r="AM10" s="124">
        <v>0</v>
      </c>
      <c r="AN10" s="126">
        <v>0</v>
      </c>
      <c r="AO10" s="126">
        <v>0</v>
      </c>
      <c r="AP10" s="126">
        <v>0</v>
      </c>
      <c r="AQ10" s="124">
        <v>0</v>
      </c>
      <c r="AR10" s="126">
        <v>0</v>
      </c>
      <c r="AS10" s="126">
        <v>0</v>
      </c>
      <c r="AT10" s="125">
        <v>0</v>
      </c>
      <c r="AU10" s="36">
        <f t="shared" si="0"/>
        <v>1.0000000001</v>
      </c>
      <c r="AV10" s="36">
        <f t="shared" si="1"/>
        <v>2.9999999999</v>
      </c>
      <c r="AX10" s="57">
        <f t="shared" si="3"/>
        <v>0.21299756291298855</v>
      </c>
      <c r="AY10" s="57">
        <f t="shared" si="4"/>
        <v>0.21478472785809435</v>
      </c>
      <c r="AZ10" s="57">
        <f t="shared" si="5"/>
        <v>0.49341998383570307</v>
      </c>
      <c r="BA10" s="57">
        <f t="shared" si="6"/>
        <v>7.8797725396252224E-2</v>
      </c>
      <c r="BB10" s="58">
        <f t="shared" si="7"/>
        <v>1.0000000000030382</v>
      </c>
    </row>
    <row r="11" spans="1:54" x14ac:dyDescent="0.2">
      <c r="A11" s="2">
        <v>2005</v>
      </c>
      <c r="B11" s="95">
        <v>2.6328780600000001E-2</v>
      </c>
      <c r="C11" s="148">
        <v>0.96511436559999997</v>
      </c>
      <c r="D11" s="148">
        <v>0</v>
      </c>
      <c r="E11" s="148">
        <v>0</v>
      </c>
      <c r="F11" s="148">
        <v>8.5568537000000004E-3</v>
      </c>
      <c r="G11" s="148">
        <v>0</v>
      </c>
      <c r="H11" s="148">
        <v>0</v>
      </c>
      <c r="I11" s="148">
        <v>0</v>
      </c>
      <c r="J11" s="148">
        <v>0</v>
      </c>
      <c r="K11" s="124">
        <v>6.2500000000000003E-3</v>
      </c>
      <c r="L11" s="125">
        <v>6.2500000000000003E-3</v>
      </c>
      <c r="M11" s="125">
        <v>0.98124999999999996</v>
      </c>
      <c r="N11" s="125">
        <v>6.2500000000000003E-3</v>
      </c>
      <c r="O11" s="124">
        <v>0.2144927536</v>
      </c>
      <c r="P11" s="125">
        <v>0.20801364019999999</v>
      </c>
      <c r="Q11" s="125">
        <v>0.47519181589999998</v>
      </c>
      <c r="R11" s="125">
        <v>0.1023017903</v>
      </c>
      <c r="S11" s="124">
        <v>0</v>
      </c>
      <c r="T11" s="125">
        <v>0</v>
      </c>
      <c r="U11" s="125">
        <v>0</v>
      </c>
      <c r="V11" s="125">
        <v>0</v>
      </c>
      <c r="W11" s="124">
        <v>0</v>
      </c>
      <c r="X11" s="125">
        <v>0</v>
      </c>
      <c r="Y11" s="125">
        <v>0</v>
      </c>
      <c r="Z11" s="125">
        <v>0</v>
      </c>
      <c r="AA11" s="124">
        <v>0</v>
      </c>
      <c r="AB11" s="126">
        <v>0</v>
      </c>
      <c r="AC11" s="126">
        <v>1</v>
      </c>
      <c r="AD11" s="125">
        <v>0</v>
      </c>
      <c r="AE11" s="124">
        <v>0</v>
      </c>
      <c r="AF11" s="126">
        <v>0</v>
      </c>
      <c r="AG11" s="126">
        <v>0</v>
      </c>
      <c r="AH11" s="125">
        <v>0</v>
      </c>
      <c r="AI11" s="124">
        <v>0</v>
      </c>
      <c r="AJ11" s="126">
        <v>0</v>
      </c>
      <c r="AK11" s="126">
        <v>0</v>
      </c>
      <c r="AL11" s="125">
        <v>0</v>
      </c>
      <c r="AM11" s="124">
        <v>0</v>
      </c>
      <c r="AN11" s="126">
        <v>0</v>
      </c>
      <c r="AO11" s="126">
        <v>0</v>
      </c>
      <c r="AP11" s="126">
        <v>0</v>
      </c>
      <c r="AQ11" s="124">
        <v>0</v>
      </c>
      <c r="AR11" s="126">
        <v>0</v>
      </c>
      <c r="AS11" s="126">
        <v>0</v>
      </c>
      <c r="AT11" s="125">
        <v>0</v>
      </c>
      <c r="AU11" s="36">
        <f t="shared" si="0"/>
        <v>0.99999999989999999</v>
      </c>
      <c r="AV11" s="36">
        <f t="shared" si="1"/>
        <v>3</v>
      </c>
      <c r="AX11" s="57">
        <f t="shared" si="3"/>
        <v>0.2071745926952111</v>
      </c>
      <c r="AY11" s="57">
        <f t="shared" si="4"/>
        <v>0.20092150727651964</v>
      </c>
      <c r="AZ11" s="57">
        <f t="shared" si="5"/>
        <v>0.4930064176043904</v>
      </c>
      <c r="BA11" s="57">
        <f t="shared" si="6"/>
        <v>9.8897482323878738E-2</v>
      </c>
      <c r="BB11" s="58">
        <f t="shared" si="7"/>
        <v>0.99999999989999988</v>
      </c>
    </row>
    <row r="12" spans="1:54" x14ac:dyDescent="0.2">
      <c r="A12" s="2">
        <v>2006</v>
      </c>
      <c r="B12" s="95">
        <v>2.33664185E-2</v>
      </c>
      <c r="C12" s="148">
        <v>0.96815550039999998</v>
      </c>
      <c r="D12" s="148">
        <v>0</v>
      </c>
      <c r="E12" s="148">
        <v>0</v>
      </c>
      <c r="F12" s="148">
        <v>8.4780810999999998E-3</v>
      </c>
      <c r="G12" s="148">
        <v>0</v>
      </c>
      <c r="H12" s="148">
        <v>0</v>
      </c>
      <c r="I12" s="148">
        <v>0</v>
      </c>
      <c r="J12" s="148">
        <v>0</v>
      </c>
      <c r="K12" s="124">
        <v>8.8495575000000007E-3</v>
      </c>
      <c r="L12" s="125">
        <v>0</v>
      </c>
      <c r="M12" s="125">
        <v>0.98230088500000001</v>
      </c>
      <c r="N12" s="125">
        <v>8.8495575000000007E-3</v>
      </c>
      <c r="O12" s="124">
        <v>0.2338744126</v>
      </c>
      <c r="P12" s="125">
        <v>0.1896625374</v>
      </c>
      <c r="Q12" s="125">
        <v>0.46091413930000003</v>
      </c>
      <c r="R12" s="125">
        <v>0.11554891069999999</v>
      </c>
      <c r="S12" s="124">
        <v>0</v>
      </c>
      <c r="T12" s="125">
        <v>0</v>
      </c>
      <c r="U12" s="125">
        <v>0</v>
      </c>
      <c r="V12" s="125">
        <v>0</v>
      </c>
      <c r="W12" s="124">
        <v>0</v>
      </c>
      <c r="X12" s="125">
        <v>0</v>
      </c>
      <c r="Y12" s="125">
        <v>0</v>
      </c>
      <c r="Z12" s="125">
        <v>0</v>
      </c>
      <c r="AA12" s="124">
        <v>0</v>
      </c>
      <c r="AB12" s="126">
        <v>0</v>
      </c>
      <c r="AC12" s="126">
        <v>1</v>
      </c>
      <c r="AD12" s="125">
        <v>0</v>
      </c>
      <c r="AE12" s="124">
        <v>0</v>
      </c>
      <c r="AF12" s="126">
        <v>0</v>
      </c>
      <c r="AG12" s="126">
        <v>0</v>
      </c>
      <c r="AH12" s="125">
        <v>0</v>
      </c>
      <c r="AI12" s="124">
        <v>0</v>
      </c>
      <c r="AJ12" s="126">
        <v>0</v>
      </c>
      <c r="AK12" s="126">
        <v>0</v>
      </c>
      <c r="AL12" s="125">
        <v>0</v>
      </c>
      <c r="AM12" s="124">
        <v>0</v>
      </c>
      <c r="AN12" s="126">
        <v>0</v>
      </c>
      <c r="AO12" s="126">
        <v>0</v>
      </c>
      <c r="AP12" s="126">
        <v>0</v>
      </c>
      <c r="AQ12" s="124">
        <v>0</v>
      </c>
      <c r="AR12" s="126">
        <v>0</v>
      </c>
      <c r="AS12" s="126">
        <v>0</v>
      </c>
      <c r="AT12" s="125">
        <v>0</v>
      </c>
      <c r="AU12" s="36">
        <f t="shared" si="0"/>
        <v>1</v>
      </c>
      <c r="AV12" s="36">
        <f t="shared" si="1"/>
        <v>3</v>
      </c>
      <c r="AX12" s="57">
        <f t="shared" si="3"/>
        <v>0.22663358142559387</v>
      </c>
      <c r="AY12" s="57">
        <f t="shared" si="4"/>
        <v>0.18362282880363071</v>
      </c>
      <c r="AZ12" s="57">
        <f t="shared" si="5"/>
        <v>0.47766749384725715</v>
      </c>
      <c r="BA12" s="57">
        <f t="shared" si="6"/>
        <v>0.11207609592351822</v>
      </c>
      <c r="BB12" s="58">
        <f t="shared" si="7"/>
        <v>0.99999999999999989</v>
      </c>
    </row>
    <row r="13" spans="1:54" x14ac:dyDescent="0.2">
      <c r="A13" s="2">
        <v>2007</v>
      </c>
      <c r="B13" s="95">
        <v>2.8758429200000001E-2</v>
      </c>
      <c r="C13" s="148">
        <v>0.96291154300000004</v>
      </c>
      <c r="D13" s="148">
        <v>0</v>
      </c>
      <c r="E13" s="148">
        <v>0</v>
      </c>
      <c r="F13" s="148">
        <v>8.3300278000000005E-3</v>
      </c>
      <c r="G13" s="148">
        <v>0</v>
      </c>
      <c r="H13" s="148">
        <v>0</v>
      </c>
      <c r="I13" s="148">
        <v>0</v>
      </c>
      <c r="J13" s="148">
        <v>0</v>
      </c>
      <c r="K13" s="124">
        <v>6.8965516999999997E-3</v>
      </c>
      <c r="L13" s="125">
        <v>0</v>
      </c>
      <c r="M13" s="125">
        <v>0.99310344829999997</v>
      </c>
      <c r="N13" s="125">
        <v>0</v>
      </c>
      <c r="O13" s="124">
        <v>0.24057672499999999</v>
      </c>
      <c r="P13" s="125">
        <v>0.18249227600000001</v>
      </c>
      <c r="Q13" s="125">
        <v>0.46838311020000001</v>
      </c>
      <c r="R13" s="125">
        <v>0.10854788880000001</v>
      </c>
      <c r="S13" s="124">
        <v>0</v>
      </c>
      <c r="T13" s="125">
        <v>0</v>
      </c>
      <c r="U13" s="125">
        <v>0</v>
      </c>
      <c r="V13" s="125">
        <v>0</v>
      </c>
      <c r="W13" s="124">
        <v>0</v>
      </c>
      <c r="X13" s="125">
        <v>0</v>
      </c>
      <c r="Y13" s="125">
        <v>0</v>
      </c>
      <c r="Z13" s="125">
        <v>0</v>
      </c>
      <c r="AA13" s="167">
        <v>2.3809523799999999E-2</v>
      </c>
      <c r="AB13" s="126">
        <v>0</v>
      </c>
      <c r="AC13" s="126">
        <v>0.97619047619999999</v>
      </c>
      <c r="AD13" s="125">
        <v>0</v>
      </c>
      <c r="AE13" s="124">
        <v>0</v>
      </c>
      <c r="AF13" s="126">
        <v>0</v>
      </c>
      <c r="AG13" s="126">
        <v>0</v>
      </c>
      <c r="AH13" s="125">
        <v>0</v>
      </c>
      <c r="AI13" s="124">
        <v>0</v>
      </c>
      <c r="AJ13" s="126">
        <v>0</v>
      </c>
      <c r="AK13" s="126">
        <v>0</v>
      </c>
      <c r="AL13" s="125">
        <v>0</v>
      </c>
      <c r="AM13" s="124">
        <v>0</v>
      </c>
      <c r="AN13" s="126">
        <v>0</v>
      </c>
      <c r="AO13" s="126">
        <v>0</v>
      </c>
      <c r="AP13" s="126">
        <v>0</v>
      </c>
      <c r="AQ13" s="124">
        <v>0</v>
      </c>
      <c r="AR13" s="126">
        <v>0</v>
      </c>
      <c r="AS13" s="126">
        <v>0</v>
      </c>
      <c r="AT13" s="125">
        <v>0</v>
      </c>
      <c r="AU13" s="36">
        <f t="shared" si="0"/>
        <v>1</v>
      </c>
      <c r="AV13" s="36">
        <f t="shared" si="1"/>
        <v>3</v>
      </c>
      <c r="AX13" s="57">
        <f t="shared" si="3"/>
        <v>0.23205077346858402</v>
      </c>
      <c r="AY13" s="57">
        <f t="shared" si="4"/>
        <v>0.17572391906874188</v>
      </c>
      <c r="AZ13" s="57">
        <f t="shared" si="5"/>
        <v>0.48770329236887372</v>
      </c>
      <c r="BA13" s="57">
        <f t="shared" si="6"/>
        <v>0.10452201509380042</v>
      </c>
      <c r="BB13" s="58">
        <f t="shared" si="7"/>
        <v>1</v>
      </c>
    </row>
    <row r="14" spans="1:54" x14ac:dyDescent="0.2">
      <c r="A14" s="2">
        <v>2008</v>
      </c>
      <c r="B14" s="95">
        <v>2.88368492E-2</v>
      </c>
      <c r="C14" s="148">
        <v>0.96109928389999999</v>
      </c>
      <c r="D14" s="148">
        <v>0</v>
      </c>
      <c r="E14" s="148">
        <v>0</v>
      </c>
      <c r="F14" s="148">
        <v>1.00638668E-2</v>
      </c>
      <c r="G14" s="148">
        <v>0</v>
      </c>
      <c r="H14" s="148">
        <v>0</v>
      </c>
      <c r="I14" s="148">
        <v>0</v>
      </c>
      <c r="J14" s="148">
        <v>0</v>
      </c>
      <c r="K14" s="124">
        <v>6.7114093999999999E-3</v>
      </c>
      <c r="L14" s="125">
        <v>0</v>
      </c>
      <c r="M14" s="125">
        <v>0.99328859059999997</v>
      </c>
      <c r="N14" s="125">
        <v>0</v>
      </c>
      <c r="O14" s="124">
        <v>0.20902134510000001</v>
      </c>
      <c r="P14" s="125">
        <v>0.16492146599999999</v>
      </c>
      <c r="Q14" s="125">
        <v>0.50140958520000001</v>
      </c>
      <c r="R14" s="125">
        <v>0.1246476037</v>
      </c>
      <c r="S14" s="124">
        <v>0</v>
      </c>
      <c r="T14" s="125">
        <v>0</v>
      </c>
      <c r="U14" s="125">
        <v>0</v>
      </c>
      <c r="V14" s="125">
        <v>0</v>
      </c>
      <c r="W14" s="124">
        <v>0</v>
      </c>
      <c r="X14" s="125">
        <v>0</v>
      </c>
      <c r="Y14" s="125">
        <v>0</v>
      </c>
      <c r="Z14" s="125">
        <v>0</v>
      </c>
      <c r="AA14" s="124">
        <v>0</v>
      </c>
      <c r="AB14" s="126">
        <v>1.9230769200000001E-2</v>
      </c>
      <c r="AC14" s="126">
        <v>0.9807692308</v>
      </c>
      <c r="AD14" s="125">
        <v>0</v>
      </c>
      <c r="AE14" s="124">
        <v>0</v>
      </c>
      <c r="AF14" s="126">
        <v>0</v>
      </c>
      <c r="AG14" s="126">
        <v>0</v>
      </c>
      <c r="AH14" s="125">
        <v>0</v>
      </c>
      <c r="AI14" s="124">
        <v>0</v>
      </c>
      <c r="AJ14" s="126">
        <v>0</v>
      </c>
      <c r="AK14" s="126">
        <v>0</v>
      </c>
      <c r="AL14" s="125">
        <v>0</v>
      </c>
      <c r="AM14" s="124">
        <v>0</v>
      </c>
      <c r="AN14" s="126">
        <v>0</v>
      </c>
      <c r="AO14" s="126">
        <v>0</v>
      </c>
      <c r="AP14" s="126">
        <v>0</v>
      </c>
      <c r="AQ14" s="124">
        <v>0</v>
      </c>
      <c r="AR14" s="126">
        <v>0</v>
      </c>
      <c r="AS14" s="126">
        <v>0</v>
      </c>
      <c r="AT14" s="125">
        <v>0</v>
      </c>
      <c r="AU14" s="36">
        <f t="shared" si="0"/>
        <v>0.99999999989999999</v>
      </c>
      <c r="AV14" s="36">
        <f t="shared" si="1"/>
        <v>3</v>
      </c>
      <c r="AX14" s="57">
        <f t="shared" si="3"/>
        <v>0.20108380099621204</v>
      </c>
      <c r="AY14" s="57">
        <f t="shared" si="4"/>
        <v>0.15869943877202852</v>
      </c>
      <c r="AZ14" s="57">
        <f t="shared" si="5"/>
        <v>0.52041803747583848</v>
      </c>
      <c r="BA14" s="57">
        <f t="shared" si="6"/>
        <v>0.11979872265592098</v>
      </c>
      <c r="BB14" s="58">
        <f t="shared" si="7"/>
        <v>0.99999999989999999</v>
      </c>
    </row>
    <row r="15" spans="1:54" x14ac:dyDescent="0.2">
      <c r="A15" s="2">
        <v>2009</v>
      </c>
      <c r="B15" s="95">
        <v>4.1953457899999998E-2</v>
      </c>
      <c r="C15" s="148">
        <v>0.93838085869999999</v>
      </c>
      <c r="D15" s="148">
        <v>0</v>
      </c>
      <c r="E15" s="148">
        <v>0</v>
      </c>
      <c r="F15" s="148">
        <v>1.9665683400000002E-2</v>
      </c>
      <c r="G15" s="148">
        <v>0</v>
      </c>
      <c r="H15" s="148">
        <v>0</v>
      </c>
      <c r="I15" s="148">
        <v>0</v>
      </c>
      <c r="J15" s="148">
        <v>0</v>
      </c>
      <c r="K15" s="124">
        <v>7.8125E-3</v>
      </c>
      <c r="L15" s="125">
        <v>0</v>
      </c>
      <c r="M15" s="125">
        <v>0.9765625</v>
      </c>
      <c r="N15" s="125">
        <v>1.5625E-2</v>
      </c>
      <c r="O15" s="124">
        <v>0.13587146350000001</v>
      </c>
      <c r="P15" s="125">
        <v>8.03353126E-2</v>
      </c>
      <c r="Q15" s="125">
        <v>0.64617534060000004</v>
      </c>
      <c r="R15" s="125">
        <v>0.13761788329999999</v>
      </c>
      <c r="S15" s="124">
        <v>0</v>
      </c>
      <c r="T15" s="125">
        <v>0</v>
      </c>
      <c r="U15" s="125">
        <v>0</v>
      </c>
      <c r="V15" s="125">
        <v>0</v>
      </c>
      <c r="W15" s="124">
        <v>0</v>
      </c>
      <c r="X15" s="125">
        <v>0</v>
      </c>
      <c r="Y15" s="125">
        <v>0</v>
      </c>
      <c r="Z15" s="125">
        <v>0</v>
      </c>
      <c r="AA15" s="124">
        <v>0</v>
      </c>
      <c r="AB15" s="126">
        <v>0</v>
      </c>
      <c r="AC15" s="126">
        <v>1</v>
      </c>
      <c r="AD15" s="125">
        <v>0</v>
      </c>
      <c r="AE15" s="124">
        <v>0</v>
      </c>
      <c r="AF15" s="126">
        <v>0</v>
      </c>
      <c r="AG15" s="126">
        <v>0</v>
      </c>
      <c r="AH15" s="125">
        <v>0</v>
      </c>
      <c r="AI15" s="124">
        <v>0</v>
      </c>
      <c r="AJ15" s="126">
        <v>0</v>
      </c>
      <c r="AK15" s="126">
        <v>0</v>
      </c>
      <c r="AL15" s="125">
        <v>0</v>
      </c>
      <c r="AM15" s="124">
        <v>0</v>
      </c>
      <c r="AN15" s="126">
        <v>0</v>
      </c>
      <c r="AO15" s="126">
        <v>0</v>
      </c>
      <c r="AP15" s="126">
        <v>0</v>
      </c>
      <c r="AQ15" s="124">
        <v>0</v>
      </c>
      <c r="AR15" s="126">
        <v>0</v>
      </c>
      <c r="AS15" s="126">
        <v>0</v>
      </c>
      <c r="AT15" s="125">
        <v>0</v>
      </c>
      <c r="AU15" s="36">
        <f t="shared" si="0"/>
        <v>1</v>
      </c>
      <c r="AV15" s="36">
        <f t="shared" si="1"/>
        <v>3</v>
      </c>
      <c r="AX15" s="57">
        <f t="shared" si="3"/>
        <v>0.12782694198179947</v>
      </c>
      <c r="AY15" s="57">
        <f t="shared" si="4"/>
        <v>7.5385119621520932E-2</v>
      </c>
      <c r="AZ15" s="57">
        <f t="shared" si="5"/>
        <v>0.66699442811346166</v>
      </c>
      <c r="BA15" s="57">
        <f t="shared" si="6"/>
        <v>0.12979351028321789</v>
      </c>
      <c r="BB15" s="58">
        <f t="shared" si="7"/>
        <v>1</v>
      </c>
    </row>
    <row r="16" spans="1:54" x14ac:dyDescent="0.2">
      <c r="A16" s="2">
        <v>2010</v>
      </c>
      <c r="B16" s="95">
        <v>5.2310999599999998E-2</v>
      </c>
      <c r="C16" s="148">
        <v>0.92690791829999997</v>
      </c>
      <c r="D16" s="148">
        <v>0</v>
      </c>
      <c r="E16" s="148">
        <v>0</v>
      </c>
      <c r="F16" s="148">
        <v>2.0781081999999999E-2</v>
      </c>
      <c r="G16" s="148">
        <v>0</v>
      </c>
      <c r="H16" s="148">
        <v>0</v>
      </c>
      <c r="I16" s="148">
        <v>0</v>
      </c>
      <c r="J16" s="148">
        <v>0</v>
      </c>
      <c r="K16" s="124">
        <v>6.8493151000000004E-3</v>
      </c>
      <c r="L16" s="125">
        <v>0</v>
      </c>
      <c r="M16" s="125">
        <v>0.99315068490000002</v>
      </c>
      <c r="N16" s="125">
        <v>0</v>
      </c>
      <c r="O16" s="124">
        <v>0.13181291070000001</v>
      </c>
      <c r="P16" s="125">
        <v>7.6149980699999995E-2</v>
      </c>
      <c r="Q16" s="125">
        <v>0.65287978349999998</v>
      </c>
      <c r="R16" s="125">
        <v>0.13915732510000001</v>
      </c>
      <c r="S16" s="124">
        <v>0</v>
      </c>
      <c r="T16" s="125">
        <v>0</v>
      </c>
      <c r="U16" s="125">
        <v>0</v>
      </c>
      <c r="V16" s="125">
        <v>0</v>
      </c>
      <c r="W16" s="124">
        <v>0</v>
      </c>
      <c r="X16" s="125">
        <v>0</v>
      </c>
      <c r="Y16" s="125">
        <v>0</v>
      </c>
      <c r="Z16" s="125">
        <v>0</v>
      </c>
      <c r="AA16" s="124">
        <v>0</v>
      </c>
      <c r="AB16" s="126">
        <v>0</v>
      </c>
      <c r="AC16" s="126">
        <v>1</v>
      </c>
      <c r="AD16" s="125">
        <v>0</v>
      </c>
      <c r="AE16" s="124">
        <v>0</v>
      </c>
      <c r="AF16" s="126">
        <v>0</v>
      </c>
      <c r="AG16" s="126">
        <v>0</v>
      </c>
      <c r="AH16" s="125">
        <v>0</v>
      </c>
      <c r="AI16" s="124">
        <v>0</v>
      </c>
      <c r="AJ16" s="126">
        <v>0</v>
      </c>
      <c r="AK16" s="126">
        <v>0</v>
      </c>
      <c r="AL16" s="125">
        <v>0</v>
      </c>
      <c r="AM16" s="124">
        <v>0</v>
      </c>
      <c r="AN16" s="126">
        <v>0</v>
      </c>
      <c r="AO16" s="126">
        <v>0</v>
      </c>
      <c r="AP16" s="126">
        <v>0</v>
      </c>
      <c r="AQ16" s="124">
        <v>0</v>
      </c>
      <c r="AR16" s="126">
        <v>0</v>
      </c>
      <c r="AS16" s="126">
        <v>0</v>
      </c>
      <c r="AT16" s="125">
        <v>0</v>
      </c>
      <c r="AU16" s="36">
        <f t="shared" si="0"/>
        <v>0.99999999989999988</v>
      </c>
      <c r="AV16" s="36">
        <f t="shared" si="1"/>
        <v>3</v>
      </c>
      <c r="AX16" s="57">
        <f t="shared" si="3"/>
        <v>0.12253672518145717</v>
      </c>
      <c r="AY16" s="57">
        <f t="shared" si="4"/>
        <v>7.0584020089222169E-2</v>
      </c>
      <c r="AZ16" s="57">
        <f t="shared" si="5"/>
        <v>0.67789322810468322</v>
      </c>
      <c r="BA16" s="57">
        <f t="shared" si="6"/>
        <v>0.12898602652463734</v>
      </c>
      <c r="BB16" s="58">
        <f t="shared" si="7"/>
        <v>0.99999999989999988</v>
      </c>
    </row>
    <row r="17" spans="1:54" x14ac:dyDescent="0.2">
      <c r="A17" s="2">
        <v>2011</v>
      </c>
      <c r="B17" s="95">
        <v>3.7078029899999997E-2</v>
      </c>
      <c r="C17" s="148">
        <v>0.93857221909999999</v>
      </c>
      <c r="D17" s="148">
        <v>0</v>
      </c>
      <c r="E17" s="148">
        <v>0</v>
      </c>
      <c r="F17" s="148">
        <v>2.4349750999999999E-2</v>
      </c>
      <c r="G17" s="148">
        <v>0</v>
      </c>
      <c r="H17" s="148">
        <v>0</v>
      </c>
      <c r="I17" s="148">
        <v>0</v>
      </c>
      <c r="J17" s="148">
        <v>0</v>
      </c>
      <c r="K17" s="124">
        <v>0</v>
      </c>
      <c r="L17" s="125">
        <v>0</v>
      </c>
      <c r="M17" s="125">
        <v>1</v>
      </c>
      <c r="N17" s="125">
        <v>0</v>
      </c>
      <c r="O17" s="124">
        <v>0.13060141510000001</v>
      </c>
      <c r="P17" s="125">
        <v>6.9870283000000005E-2</v>
      </c>
      <c r="Q17" s="125">
        <v>0.61939858489999999</v>
      </c>
      <c r="R17" s="125">
        <v>0.18012971699999999</v>
      </c>
      <c r="S17" s="124">
        <v>0</v>
      </c>
      <c r="T17" s="125">
        <v>0</v>
      </c>
      <c r="U17" s="125">
        <v>0</v>
      </c>
      <c r="V17" s="125">
        <v>0</v>
      </c>
      <c r="W17" s="124">
        <v>0</v>
      </c>
      <c r="X17" s="125">
        <v>0</v>
      </c>
      <c r="Y17" s="125">
        <v>0</v>
      </c>
      <c r="Z17" s="125">
        <v>0</v>
      </c>
      <c r="AA17" s="124">
        <v>0</v>
      </c>
      <c r="AB17" s="126">
        <v>0</v>
      </c>
      <c r="AC17" s="126">
        <v>1</v>
      </c>
      <c r="AD17" s="125">
        <v>0</v>
      </c>
      <c r="AE17" s="124">
        <v>0</v>
      </c>
      <c r="AF17" s="126">
        <v>0</v>
      </c>
      <c r="AG17" s="126">
        <v>0</v>
      </c>
      <c r="AH17" s="125">
        <v>0</v>
      </c>
      <c r="AI17" s="124">
        <v>0</v>
      </c>
      <c r="AJ17" s="126">
        <v>0</v>
      </c>
      <c r="AK17" s="126">
        <v>0</v>
      </c>
      <c r="AL17" s="125">
        <v>0</v>
      </c>
      <c r="AM17" s="124">
        <v>0</v>
      </c>
      <c r="AN17" s="126">
        <v>0</v>
      </c>
      <c r="AO17" s="126">
        <v>0</v>
      </c>
      <c r="AP17" s="126">
        <v>0</v>
      </c>
      <c r="AQ17" s="124">
        <v>0</v>
      </c>
      <c r="AR17" s="126">
        <v>0</v>
      </c>
      <c r="AS17" s="126">
        <v>0</v>
      </c>
      <c r="AT17" s="125">
        <v>0</v>
      </c>
      <c r="AU17" s="36">
        <f t="shared" si="0"/>
        <v>1</v>
      </c>
      <c r="AV17" s="36">
        <f t="shared" si="1"/>
        <v>3</v>
      </c>
      <c r="AX17" s="57">
        <f t="shared" si="3"/>
        <v>0.12257885998800726</v>
      </c>
      <c r="AY17" s="57">
        <f t="shared" si="4"/>
        <v>6.5578306564455013E-2</v>
      </c>
      <c r="AZ17" s="57">
        <f t="shared" si="5"/>
        <v>0.64277808523699276</v>
      </c>
      <c r="BA17" s="57">
        <f t="shared" si="6"/>
        <v>0.16906474821054499</v>
      </c>
      <c r="BB17" s="58">
        <f t="shared" si="7"/>
        <v>1</v>
      </c>
    </row>
    <row r="18" spans="1:54" x14ac:dyDescent="0.2">
      <c r="A18" s="2">
        <v>2012</v>
      </c>
      <c r="B18" s="95">
        <v>4.3707611200000003E-2</v>
      </c>
      <c r="C18" s="148">
        <v>0.94323034409999995</v>
      </c>
      <c r="D18" s="148">
        <v>0</v>
      </c>
      <c r="E18" s="148">
        <v>0</v>
      </c>
      <c r="F18" s="148">
        <v>1.3062044700000001E-2</v>
      </c>
      <c r="G18" s="148">
        <v>0</v>
      </c>
      <c r="H18" s="148">
        <v>0</v>
      </c>
      <c r="I18" s="148">
        <v>0</v>
      </c>
      <c r="J18" s="148">
        <v>0</v>
      </c>
      <c r="K18" s="124">
        <v>1.14942529E-2</v>
      </c>
      <c r="L18" s="125">
        <v>0</v>
      </c>
      <c r="M18" s="125">
        <v>0.98850574710000005</v>
      </c>
      <c r="N18" s="125">
        <v>0</v>
      </c>
      <c r="O18" s="124">
        <v>0.13661784290000001</v>
      </c>
      <c r="P18" s="125">
        <v>9.0812250299999994E-2</v>
      </c>
      <c r="Q18" s="125">
        <v>0.58988015979999997</v>
      </c>
      <c r="R18" s="125">
        <v>0.18268974700000001</v>
      </c>
      <c r="S18" s="124">
        <v>0</v>
      </c>
      <c r="T18" s="125">
        <v>0</v>
      </c>
      <c r="U18" s="125">
        <v>0</v>
      </c>
      <c r="V18" s="125">
        <v>0</v>
      </c>
      <c r="W18" s="124">
        <v>0</v>
      </c>
      <c r="X18" s="125">
        <v>0</v>
      </c>
      <c r="Y18" s="125">
        <v>0</v>
      </c>
      <c r="Z18" s="125">
        <v>0</v>
      </c>
      <c r="AA18" s="124">
        <v>0</v>
      </c>
      <c r="AB18" s="126">
        <v>0</v>
      </c>
      <c r="AC18" s="126">
        <v>1</v>
      </c>
      <c r="AD18" s="125">
        <v>0</v>
      </c>
      <c r="AE18" s="124">
        <v>0</v>
      </c>
      <c r="AF18" s="126">
        <v>0</v>
      </c>
      <c r="AG18" s="126">
        <v>0</v>
      </c>
      <c r="AH18" s="125">
        <v>0</v>
      </c>
      <c r="AI18" s="124">
        <v>0</v>
      </c>
      <c r="AJ18" s="126">
        <v>0</v>
      </c>
      <c r="AK18" s="126">
        <v>0</v>
      </c>
      <c r="AL18" s="125">
        <v>0</v>
      </c>
      <c r="AM18" s="124">
        <v>0</v>
      </c>
      <c r="AN18" s="126">
        <v>0</v>
      </c>
      <c r="AO18" s="126">
        <v>0</v>
      </c>
      <c r="AP18" s="126">
        <v>0</v>
      </c>
      <c r="AQ18" s="124">
        <v>0</v>
      </c>
      <c r="AR18" s="126">
        <v>0</v>
      </c>
      <c r="AS18" s="126">
        <v>0</v>
      </c>
      <c r="AT18" s="125">
        <v>0</v>
      </c>
      <c r="AU18" s="36">
        <f t="shared" si="0"/>
        <v>1</v>
      </c>
      <c r="AV18" s="36">
        <f t="shared" si="1"/>
        <v>3</v>
      </c>
      <c r="AX18" s="57">
        <f t="shared" si="3"/>
        <v>0.12936448130555442</v>
      </c>
      <c r="AY18" s="57">
        <f t="shared" si="4"/>
        <v>8.5656870098964319E-2</v>
      </c>
      <c r="AZ18" s="57">
        <f t="shared" si="5"/>
        <v>0.61266013566912936</v>
      </c>
      <c r="BA18" s="57">
        <f t="shared" si="6"/>
        <v>0.17231851292635195</v>
      </c>
      <c r="BB18" s="58">
        <f t="shared" si="7"/>
        <v>1</v>
      </c>
    </row>
    <row r="19" spans="1:54" x14ac:dyDescent="0.2">
      <c r="A19" s="2">
        <v>2013</v>
      </c>
      <c r="B19" s="95">
        <v>3.09706922E-2</v>
      </c>
      <c r="C19" s="148">
        <v>0.96113074200000004</v>
      </c>
      <c r="D19" s="148">
        <v>0</v>
      </c>
      <c r="E19" s="148">
        <v>0</v>
      </c>
      <c r="F19" s="148">
        <v>7.8985658E-3</v>
      </c>
      <c r="G19" s="148">
        <v>0</v>
      </c>
      <c r="H19" s="148">
        <v>0</v>
      </c>
      <c r="I19" s="148">
        <v>0</v>
      </c>
      <c r="J19" s="148">
        <v>0</v>
      </c>
      <c r="K19" s="124">
        <v>0</v>
      </c>
      <c r="L19" s="125">
        <v>0</v>
      </c>
      <c r="M19" s="125">
        <v>1</v>
      </c>
      <c r="N19" s="125">
        <v>0</v>
      </c>
      <c r="O19" s="124">
        <v>0.16544117650000001</v>
      </c>
      <c r="P19" s="125">
        <v>0.1016435986</v>
      </c>
      <c r="Q19" s="125">
        <v>0.55363321799999998</v>
      </c>
      <c r="R19" s="125">
        <v>0.17928200690000001</v>
      </c>
      <c r="S19" s="124">
        <v>0</v>
      </c>
      <c r="T19" s="125">
        <v>0</v>
      </c>
      <c r="U19" s="125">
        <v>0</v>
      </c>
      <c r="V19" s="125">
        <v>0</v>
      </c>
      <c r="W19" s="124">
        <v>0</v>
      </c>
      <c r="X19" s="125">
        <v>0</v>
      </c>
      <c r="Y19" s="125">
        <v>0</v>
      </c>
      <c r="Z19" s="125">
        <v>0</v>
      </c>
      <c r="AA19" s="124">
        <v>0</v>
      </c>
      <c r="AB19" s="126">
        <v>0</v>
      </c>
      <c r="AC19" s="126">
        <v>1</v>
      </c>
      <c r="AD19" s="125">
        <v>0</v>
      </c>
      <c r="AE19" s="124">
        <v>0</v>
      </c>
      <c r="AF19" s="126">
        <v>0</v>
      </c>
      <c r="AG19" s="126">
        <v>0</v>
      </c>
      <c r="AH19" s="125">
        <v>0</v>
      </c>
      <c r="AI19" s="124">
        <v>0</v>
      </c>
      <c r="AJ19" s="126">
        <v>0</v>
      </c>
      <c r="AK19" s="126">
        <v>0</v>
      </c>
      <c r="AL19" s="125">
        <v>0</v>
      </c>
      <c r="AM19" s="124">
        <v>0</v>
      </c>
      <c r="AN19" s="126">
        <v>0</v>
      </c>
      <c r="AO19" s="126">
        <v>0</v>
      </c>
      <c r="AP19" s="126">
        <v>0</v>
      </c>
      <c r="AQ19" s="124">
        <v>0</v>
      </c>
      <c r="AR19" s="126">
        <v>0</v>
      </c>
      <c r="AS19" s="126">
        <v>0</v>
      </c>
      <c r="AT19" s="125">
        <v>0</v>
      </c>
      <c r="AU19" s="36">
        <f t="shared" si="0"/>
        <v>1</v>
      </c>
      <c r="AV19" s="36">
        <f t="shared" si="1"/>
        <v>3</v>
      </c>
      <c r="AX19" s="57">
        <f t="shared" si="3"/>
        <v>0.15901060072679798</v>
      </c>
      <c r="AY19" s="57">
        <f t="shared" si="4"/>
        <v>9.7692787341968165E-2</v>
      </c>
      <c r="AZ19" s="57">
        <f t="shared" si="5"/>
        <v>0.57098316361218782</v>
      </c>
      <c r="BA19" s="57">
        <f t="shared" si="6"/>
        <v>0.17231344831904613</v>
      </c>
      <c r="BB19" s="58">
        <f t="shared" si="7"/>
        <v>1</v>
      </c>
    </row>
    <row r="20" spans="1:54" x14ac:dyDescent="0.2">
      <c r="A20" s="2">
        <v>2014</v>
      </c>
      <c r="B20" s="95">
        <v>2.8051683099999999E-2</v>
      </c>
      <c r="C20" s="148">
        <v>0.95800748040000006</v>
      </c>
      <c r="D20" s="148">
        <v>0</v>
      </c>
      <c r="E20" s="148">
        <v>0</v>
      </c>
      <c r="F20" s="148">
        <v>1.39408365E-2</v>
      </c>
      <c r="G20" s="148">
        <v>0</v>
      </c>
      <c r="H20" s="148">
        <v>0</v>
      </c>
      <c r="I20" s="148">
        <v>0</v>
      </c>
      <c r="J20" s="148">
        <v>0</v>
      </c>
      <c r="K20" s="124">
        <v>0</v>
      </c>
      <c r="L20" s="125">
        <v>0</v>
      </c>
      <c r="M20" s="125">
        <v>1</v>
      </c>
      <c r="N20" s="125">
        <v>0</v>
      </c>
      <c r="O20" s="124">
        <v>0.18225377109999999</v>
      </c>
      <c r="P20" s="125">
        <v>9.2457852699999996E-2</v>
      </c>
      <c r="Q20" s="125">
        <v>0.5568766637</v>
      </c>
      <c r="R20" s="125">
        <v>0.1684117125</v>
      </c>
      <c r="S20" s="124">
        <v>0</v>
      </c>
      <c r="T20" s="125">
        <v>0</v>
      </c>
      <c r="U20" s="125">
        <v>0</v>
      </c>
      <c r="V20" s="125">
        <v>0</v>
      </c>
      <c r="W20" s="124">
        <v>0</v>
      </c>
      <c r="X20" s="125">
        <v>0</v>
      </c>
      <c r="Y20" s="125">
        <v>0</v>
      </c>
      <c r="Z20" s="125">
        <v>0</v>
      </c>
      <c r="AA20" s="124">
        <v>0</v>
      </c>
      <c r="AB20" s="126">
        <v>0</v>
      </c>
      <c r="AC20" s="126">
        <v>1</v>
      </c>
      <c r="AD20" s="125">
        <v>0</v>
      </c>
      <c r="AE20" s="124">
        <v>0</v>
      </c>
      <c r="AF20" s="126">
        <v>0</v>
      </c>
      <c r="AG20" s="126">
        <v>0</v>
      </c>
      <c r="AH20" s="125">
        <v>0</v>
      </c>
      <c r="AI20" s="124">
        <v>0</v>
      </c>
      <c r="AJ20" s="126">
        <v>0</v>
      </c>
      <c r="AK20" s="126">
        <v>0</v>
      </c>
      <c r="AL20" s="125">
        <v>0</v>
      </c>
      <c r="AM20" s="124">
        <v>0</v>
      </c>
      <c r="AN20" s="126">
        <v>0</v>
      </c>
      <c r="AO20" s="126">
        <v>0</v>
      </c>
      <c r="AP20" s="126">
        <v>0</v>
      </c>
      <c r="AQ20" s="124">
        <v>0</v>
      </c>
      <c r="AR20" s="126">
        <v>0</v>
      </c>
      <c r="AS20" s="126">
        <v>0</v>
      </c>
      <c r="AT20" s="125">
        <v>0</v>
      </c>
      <c r="AU20" s="36">
        <f t="shared" si="0"/>
        <v>1</v>
      </c>
      <c r="AV20" s="36">
        <f t="shared" si="1"/>
        <v>3</v>
      </c>
      <c r="AX20" s="57">
        <f t="shared" si="3"/>
        <v>0.17460047604490933</v>
      </c>
      <c r="AY20" s="57">
        <f t="shared" si="4"/>
        <v>8.8575314508321332E-2</v>
      </c>
      <c r="AZ20" s="57">
        <f t="shared" si="5"/>
        <v>0.57548452908479508</v>
      </c>
      <c r="BA20" s="57">
        <f t="shared" si="6"/>
        <v>0.16133968036197419</v>
      </c>
      <c r="BB20" s="58">
        <f t="shared" si="7"/>
        <v>1</v>
      </c>
    </row>
    <row r="21" spans="1:54" x14ac:dyDescent="0.2">
      <c r="A21" s="2">
        <v>2015</v>
      </c>
      <c r="B21" s="95">
        <v>2.0712209299999999E-2</v>
      </c>
      <c r="C21" s="148">
        <v>0.96257267440000005</v>
      </c>
      <c r="D21" s="148">
        <v>0</v>
      </c>
      <c r="E21" s="148">
        <v>0</v>
      </c>
      <c r="F21" s="148">
        <v>1.6715116299999999E-2</v>
      </c>
      <c r="G21" s="148">
        <v>0</v>
      </c>
      <c r="H21" s="148">
        <v>0</v>
      </c>
      <c r="I21" s="148">
        <v>0</v>
      </c>
      <c r="J21" s="148">
        <v>0</v>
      </c>
      <c r="K21" s="124">
        <v>0</v>
      </c>
      <c r="L21" s="125">
        <v>8.7719297999999998E-3</v>
      </c>
      <c r="M21" s="125">
        <v>0.99122807020000003</v>
      </c>
      <c r="N21" s="125">
        <v>0</v>
      </c>
      <c r="O21" s="124">
        <v>0.1834654587</v>
      </c>
      <c r="P21" s="125">
        <v>0.1019252548</v>
      </c>
      <c r="Q21" s="125">
        <v>0.53793884479999998</v>
      </c>
      <c r="R21" s="125">
        <v>0.17667044170000001</v>
      </c>
      <c r="S21" s="124">
        <v>0</v>
      </c>
      <c r="T21" s="125">
        <v>0</v>
      </c>
      <c r="U21" s="125">
        <v>0</v>
      </c>
      <c r="V21" s="125">
        <v>0</v>
      </c>
      <c r="W21" s="124">
        <v>0</v>
      </c>
      <c r="X21" s="125">
        <v>0</v>
      </c>
      <c r="Y21" s="125">
        <v>0</v>
      </c>
      <c r="Z21" s="125">
        <v>0</v>
      </c>
      <c r="AA21" s="124">
        <v>0</v>
      </c>
      <c r="AB21" s="126">
        <v>0</v>
      </c>
      <c r="AC21" s="126">
        <v>1</v>
      </c>
      <c r="AD21" s="125">
        <v>0</v>
      </c>
      <c r="AE21" s="124">
        <v>0</v>
      </c>
      <c r="AF21" s="126">
        <v>0</v>
      </c>
      <c r="AG21" s="126">
        <v>0</v>
      </c>
      <c r="AH21" s="125">
        <v>0</v>
      </c>
      <c r="AI21" s="124">
        <v>0</v>
      </c>
      <c r="AJ21" s="126">
        <v>0</v>
      </c>
      <c r="AK21" s="126">
        <v>0</v>
      </c>
      <c r="AL21" s="125">
        <v>0</v>
      </c>
      <c r="AM21" s="124">
        <v>0</v>
      </c>
      <c r="AN21" s="126">
        <v>0</v>
      </c>
      <c r="AO21" s="126">
        <v>0</v>
      </c>
      <c r="AP21" s="126">
        <v>0</v>
      </c>
      <c r="AQ21" s="124">
        <v>0</v>
      </c>
      <c r="AR21" s="126">
        <v>0</v>
      </c>
      <c r="AS21" s="126">
        <v>0</v>
      </c>
      <c r="AT21" s="125">
        <v>0</v>
      </c>
      <c r="AU21" s="36">
        <f t="shared" si="0"/>
        <v>1</v>
      </c>
      <c r="AV21" s="36">
        <f t="shared" si="1"/>
        <v>3</v>
      </c>
      <c r="AX21" s="57">
        <f t="shared" si="3"/>
        <v>0.17659883724088177</v>
      </c>
      <c r="AY21" s="57">
        <f t="shared" si="4"/>
        <v>9.8292151147719956E-2</v>
      </c>
      <c r="AZ21" s="57">
        <f t="shared" si="5"/>
        <v>0.55505087205680004</v>
      </c>
      <c r="BA21" s="57">
        <f t="shared" si="6"/>
        <v>0.17005813955459831</v>
      </c>
      <c r="BB21" s="58">
        <f t="shared" si="7"/>
        <v>1</v>
      </c>
    </row>
    <row r="22" spans="1:54" x14ac:dyDescent="0.2">
      <c r="A22" s="79">
        <v>2016</v>
      </c>
      <c r="B22" s="95">
        <v>3.78631678E-2</v>
      </c>
      <c r="C22" s="80">
        <v>0.9469540769</v>
      </c>
      <c r="D22" s="80">
        <v>0</v>
      </c>
      <c r="E22" s="80">
        <v>0</v>
      </c>
      <c r="F22" s="80">
        <v>1.5182755399999999E-2</v>
      </c>
      <c r="G22" s="80">
        <v>0</v>
      </c>
      <c r="H22" s="80">
        <v>0</v>
      </c>
      <c r="I22" s="80">
        <v>0</v>
      </c>
      <c r="J22" s="80">
        <v>0</v>
      </c>
      <c r="K22" s="124">
        <v>1.4851485100000001E-2</v>
      </c>
      <c r="L22" s="125">
        <v>4.9504950000000001E-3</v>
      </c>
      <c r="M22" s="125">
        <v>0.97524752479999999</v>
      </c>
      <c r="N22" s="125">
        <v>4.9504950000000001E-3</v>
      </c>
      <c r="O22" s="124">
        <v>0.17794932699999999</v>
      </c>
      <c r="P22" s="126">
        <v>0.1001583531</v>
      </c>
      <c r="Q22" s="126">
        <v>0.55799683290000002</v>
      </c>
      <c r="R22" s="126">
        <v>0.1638954869</v>
      </c>
      <c r="S22" s="124">
        <v>0</v>
      </c>
      <c r="T22" s="126">
        <v>0</v>
      </c>
      <c r="U22" s="126">
        <v>0</v>
      </c>
      <c r="V22" s="125">
        <v>0</v>
      </c>
      <c r="W22" s="124">
        <v>0</v>
      </c>
      <c r="X22" s="126">
        <v>0</v>
      </c>
      <c r="Y22" s="126">
        <v>0</v>
      </c>
      <c r="Z22" s="125">
        <v>0</v>
      </c>
      <c r="AA22" s="124">
        <v>1.2345679E-2</v>
      </c>
      <c r="AB22" s="126">
        <v>0</v>
      </c>
      <c r="AC22" s="126">
        <v>0.98765432099999995</v>
      </c>
      <c r="AD22" s="125">
        <v>0</v>
      </c>
      <c r="AE22" s="124">
        <v>0</v>
      </c>
      <c r="AF22" s="126">
        <v>0</v>
      </c>
      <c r="AG22" s="126">
        <v>0</v>
      </c>
      <c r="AH22" s="125">
        <v>0</v>
      </c>
      <c r="AI22" s="124">
        <v>0</v>
      </c>
      <c r="AJ22" s="126">
        <v>0</v>
      </c>
      <c r="AK22" s="126">
        <v>0</v>
      </c>
      <c r="AL22" s="125">
        <v>0</v>
      </c>
      <c r="AM22" s="124">
        <v>0</v>
      </c>
      <c r="AN22" s="126">
        <v>0</v>
      </c>
      <c r="AO22" s="126">
        <v>0</v>
      </c>
      <c r="AP22" s="126">
        <v>0</v>
      </c>
      <c r="AQ22" s="124">
        <v>0</v>
      </c>
      <c r="AR22" s="126">
        <v>0</v>
      </c>
      <c r="AS22" s="126">
        <v>0</v>
      </c>
      <c r="AT22" s="125">
        <v>0</v>
      </c>
      <c r="AU22" s="36">
        <f t="shared" si="0"/>
        <v>1.0000000001</v>
      </c>
      <c r="AV22" s="36">
        <f t="shared" si="1"/>
        <v>2.9999999998</v>
      </c>
      <c r="AX22" s="57">
        <f t="shared" si="3"/>
        <v>0.16925960638118565</v>
      </c>
      <c r="AY22" s="57">
        <f t="shared" si="4"/>
        <v>9.5032802226512822E-2</v>
      </c>
      <c r="AZ22" s="57">
        <f t="shared" si="5"/>
        <v>0.58031865046547615</v>
      </c>
      <c r="BA22" s="57">
        <f t="shared" si="6"/>
        <v>0.1553889409283436</v>
      </c>
      <c r="BB22" s="58">
        <f t="shared" si="7"/>
        <v>1.0000000000015181</v>
      </c>
    </row>
    <row r="23" spans="1:54" x14ac:dyDescent="0.2">
      <c r="A23" s="79">
        <v>2017</v>
      </c>
      <c r="B23" s="95">
        <v>1.9696732799999998E-2</v>
      </c>
      <c r="C23" s="80">
        <v>0.96685946540000001</v>
      </c>
      <c r="D23" s="80">
        <v>1.5632330000000001E-4</v>
      </c>
      <c r="E23" s="80">
        <v>0</v>
      </c>
      <c r="F23" s="80">
        <v>1.32874785E-2</v>
      </c>
      <c r="G23" s="80">
        <v>0</v>
      </c>
      <c r="H23" s="80">
        <v>0</v>
      </c>
      <c r="I23" s="80">
        <v>0</v>
      </c>
      <c r="J23" s="80">
        <v>0</v>
      </c>
      <c r="K23" s="124">
        <v>0</v>
      </c>
      <c r="L23" s="125">
        <v>0</v>
      </c>
      <c r="M23" s="125">
        <v>0.9920634921</v>
      </c>
      <c r="N23" s="125">
        <v>7.9365079000000005E-3</v>
      </c>
      <c r="O23" s="124">
        <v>0.1812449475</v>
      </c>
      <c r="P23" s="126">
        <v>9.7817299900000002E-2</v>
      </c>
      <c r="Q23" s="126">
        <v>0.55586095390000001</v>
      </c>
      <c r="R23" s="126">
        <v>0.1650767987</v>
      </c>
      <c r="S23" s="124">
        <v>0</v>
      </c>
      <c r="T23" s="126">
        <v>0</v>
      </c>
      <c r="U23" s="126">
        <v>1</v>
      </c>
      <c r="V23" s="125">
        <v>0</v>
      </c>
      <c r="W23" s="124">
        <v>0</v>
      </c>
      <c r="X23" s="126">
        <v>0</v>
      </c>
      <c r="Y23" s="126">
        <v>0</v>
      </c>
      <c r="Z23" s="125">
        <v>0</v>
      </c>
      <c r="AA23" s="124">
        <v>0</v>
      </c>
      <c r="AB23" s="126">
        <v>0</v>
      </c>
      <c r="AC23" s="126">
        <v>1</v>
      </c>
      <c r="AD23" s="125">
        <v>0</v>
      </c>
      <c r="AE23" s="124">
        <v>0</v>
      </c>
      <c r="AF23" s="126">
        <v>0</v>
      </c>
      <c r="AG23" s="126">
        <v>0</v>
      </c>
      <c r="AH23" s="125">
        <v>0</v>
      </c>
      <c r="AI23" s="124">
        <v>0</v>
      </c>
      <c r="AJ23" s="126">
        <v>0</v>
      </c>
      <c r="AK23" s="126">
        <v>0</v>
      </c>
      <c r="AL23" s="125">
        <v>0</v>
      </c>
      <c r="AM23" s="124">
        <v>0</v>
      </c>
      <c r="AN23" s="126">
        <v>0</v>
      </c>
      <c r="AO23" s="126">
        <v>0</v>
      </c>
      <c r="AP23" s="126">
        <v>0</v>
      </c>
      <c r="AQ23" s="124">
        <v>0</v>
      </c>
      <c r="AR23" s="126">
        <v>0</v>
      </c>
      <c r="AS23" s="126">
        <v>0</v>
      </c>
      <c r="AT23" s="125">
        <v>0</v>
      </c>
      <c r="AU23" s="36">
        <f t="shared" si="0"/>
        <v>1</v>
      </c>
      <c r="AV23" s="36">
        <f t="shared" si="1"/>
        <v>4</v>
      </c>
      <c r="AX23" s="57">
        <f t="shared" si="3"/>
        <v>0.17523839304630107</v>
      </c>
      <c r="AY23" s="57">
        <f t="shared" si="4"/>
        <v>9.4575582288185481E-2</v>
      </c>
      <c r="AZ23" s="57">
        <f t="shared" si="5"/>
        <v>0.57042363604901669</v>
      </c>
      <c r="BA23" s="57">
        <f t="shared" si="6"/>
        <v>0.1597623886164968</v>
      </c>
      <c r="BB23" s="58">
        <f t="shared" si="7"/>
        <v>1</v>
      </c>
    </row>
    <row r="24" spans="1:54" x14ac:dyDescent="0.2">
      <c r="A24" s="12">
        <v>2018</v>
      </c>
      <c r="B24" s="100">
        <f>B23+(B$26-B$23)/3</f>
        <v>1.3131155199999998E-2</v>
      </c>
      <c r="C24" s="183">
        <f>1-B24-SUM(D24:J24)</f>
        <v>0.98466462926666665</v>
      </c>
      <c r="D24" s="66">
        <f>D23+(D$26-D$23)/3</f>
        <v>1.0421553333333334E-4</v>
      </c>
      <c r="E24" s="66">
        <f t="shared" ref="E24:G24" si="8">E23+(E$26-E$23)/3</f>
        <v>0</v>
      </c>
      <c r="F24" s="66">
        <v>0</v>
      </c>
      <c r="G24" s="66">
        <f t="shared" si="8"/>
        <v>0</v>
      </c>
      <c r="H24" s="66">
        <v>0</v>
      </c>
      <c r="I24" s="183">
        <v>2.0999999999999999E-3</v>
      </c>
      <c r="J24" s="66">
        <v>0</v>
      </c>
      <c r="K24" s="108">
        <v>0.03</v>
      </c>
      <c r="L24" s="114">
        <v>0.02</v>
      </c>
      <c r="M24" s="114">
        <v>0.95</v>
      </c>
      <c r="N24" s="114">
        <v>0</v>
      </c>
      <c r="O24" s="108">
        <f>O23+(O$26-O$23)/3</f>
        <v>0.18749663166666666</v>
      </c>
      <c r="P24" s="109">
        <f t="shared" ref="P24:R24" si="9">P23+(P$26-P$23)/3</f>
        <v>9.8544866600000003E-2</v>
      </c>
      <c r="Q24" s="109">
        <f t="shared" si="9"/>
        <v>0.53724063593333338</v>
      </c>
      <c r="R24" s="109">
        <f t="shared" si="9"/>
        <v>0.17671786580000001</v>
      </c>
      <c r="S24" s="108">
        <v>0</v>
      </c>
      <c r="T24" s="109">
        <v>0</v>
      </c>
      <c r="U24" s="109">
        <v>0</v>
      </c>
      <c r="V24" s="114">
        <v>0</v>
      </c>
      <c r="W24" s="108">
        <v>0</v>
      </c>
      <c r="X24" s="109">
        <v>0</v>
      </c>
      <c r="Y24" s="109">
        <v>0</v>
      </c>
      <c r="Z24" s="114">
        <v>0</v>
      </c>
      <c r="AA24" s="108">
        <v>0</v>
      </c>
      <c r="AB24" s="109">
        <v>0</v>
      </c>
      <c r="AC24" s="121">
        <v>1</v>
      </c>
      <c r="AD24" s="109">
        <v>0</v>
      </c>
      <c r="AE24" s="108">
        <v>0.3</v>
      </c>
      <c r="AF24" s="109">
        <v>0.3</v>
      </c>
      <c r="AG24" s="109">
        <v>0.25</v>
      </c>
      <c r="AH24" s="114">
        <v>0.15</v>
      </c>
      <c r="AI24" s="108">
        <v>0.3</v>
      </c>
      <c r="AJ24" s="109">
        <v>0.3</v>
      </c>
      <c r="AK24" s="109">
        <v>0.25</v>
      </c>
      <c r="AL24" s="114">
        <v>0.15</v>
      </c>
      <c r="AM24" s="108">
        <v>0.9</v>
      </c>
      <c r="AN24" s="109">
        <v>0.1</v>
      </c>
      <c r="AO24" s="109">
        <v>0</v>
      </c>
      <c r="AP24" s="109">
        <v>0</v>
      </c>
      <c r="AQ24" s="108">
        <v>0</v>
      </c>
      <c r="AR24" s="121">
        <v>0.1</v>
      </c>
      <c r="AS24" s="121">
        <v>0.4</v>
      </c>
      <c r="AT24" s="168">
        <v>0.5</v>
      </c>
      <c r="AU24" s="36">
        <f t="shared" si="0"/>
        <v>0.99999999999999989</v>
      </c>
      <c r="AV24" s="36">
        <f t="shared" si="1"/>
        <v>7</v>
      </c>
      <c r="AX24" s="57">
        <f t="shared" si="3"/>
        <v>0.18690523596480707</v>
      </c>
      <c r="AY24" s="57">
        <f t="shared" si="4"/>
        <v>9.7506267640822125E-2</v>
      </c>
      <c r="AZ24" s="57">
        <f t="shared" si="5"/>
        <v>0.54147644904828396</v>
      </c>
      <c r="BA24" s="57">
        <f t="shared" si="6"/>
        <v>0.17400783181275356</v>
      </c>
      <c r="BB24" s="58">
        <f t="shared" si="7"/>
        <v>0.99989578446666671</v>
      </c>
    </row>
    <row r="25" spans="1:54" x14ac:dyDescent="0.2">
      <c r="A25" s="12">
        <v>2019</v>
      </c>
      <c r="B25" s="100">
        <f>B24+(B$26-B$23)/3</f>
        <v>6.565577599999998E-3</v>
      </c>
      <c r="C25" s="183">
        <f t="shared" ref="C25:C61" si="10">1-B25-SUM(D25:J25)</f>
        <v>0.98990494481280489</v>
      </c>
      <c r="D25" s="66">
        <f>D24+(D$26-D$23)/3</f>
        <v>5.2107766666666669E-5</v>
      </c>
      <c r="E25" s="66">
        <f t="shared" ref="E25" si="11">E24+(E$26-E$23)/3</f>
        <v>0</v>
      </c>
      <c r="F25" s="66">
        <v>0</v>
      </c>
      <c r="G25" s="66">
        <f t="shared" ref="G25" si="12">G24+(G$26-G$23)/3</f>
        <v>0</v>
      </c>
      <c r="H25" s="66">
        <v>0</v>
      </c>
      <c r="I25" s="183">
        <v>3.4773698205284817E-3</v>
      </c>
      <c r="J25" s="66">
        <v>0</v>
      </c>
      <c r="K25" s="108">
        <v>0.03</v>
      </c>
      <c r="L25" s="114">
        <v>0.02</v>
      </c>
      <c r="M25" s="114">
        <v>0.95</v>
      </c>
      <c r="N25" s="114">
        <v>0</v>
      </c>
      <c r="O25" s="108">
        <f>O24+(O$26-O$23)/3</f>
        <v>0.19374831583333332</v>
      </c>
      <c r="P25" s="109">
        <f t="shared" ref="P25" si="13">P24+(P$26-P$23)/3</f>
        <v>9.9272433300000004E-2</v>
      </c>
      <c r="Q25" s="109">
        <f t="shared" ref="Q25" si="14">Q24+(Q$26-Q$23)/3</f>
        <v>0.51862031796666674</v>
      </c>
      <c r="R25" s="109">
        <f t="shared" ref="R25" si="15">R24+(R$26-R$23)/3</f>
        <v>0.18835893290000003</v>
      </c>
      <c r="S25" s="108">
        <v>0</v>
      </c>
      <c r="T25" s="109">
        <v>0</v>
      </c>
      <c r="U25" s="109">
        <v>0</v>
      </c>
      <c r="V25" s="114">
        <v>0</v>
      </c>
      <c r="W25" s="108">
        <v>0</v>
      </c>
      <c r="X25" s="109">
        <v>0</v>
      </c>
      <c r="Y25" s="109">
        <v>0</v>
      </c>
      <c r="Z25" s="114">
        <v>0</v>
      </c>
      <c r="AA25" s="108">
        <v>0</v>
      </c>
      <c r="AB25" s="109">
        <v>0</v>
      </c>
      <c r="AC25" s="121">
        <v>1</v>
      </c>
      <c r="AD25" s="109">
        <v>0</v>
      </c>
      <c r="AE25" s="108">
        <v>0.3</v>
      </c>
      <c r="AF25" s="109">
        <v>0.3</v>
      </c>
      <c r="AG25" s="109">
        <v>0.25</v>
      </c>
      <c r="AH25" s="114">
        <v>0.15</v>
      </c>
      <c r="AI25" s="108">
        <v>0.3</v>
      </c>
      <c r="AJ25" s="109">
        <v>0.3</v>
      </c>
      <c r="AK25" s="109">
        <v>0.25</v>
      </c>
      <c r="AL25" s="114">
        <v>0.15</v>
      </c>
      <c r="AM25" s="108">
        <v>0.85</v>
      </c>
      <c r="AN25" s="109">
        <v>0.125</v>
      </c>
      <c r="AO25" s="109">
        <v>2.5000000000000001E-2</v>
      </c>
      <c r="AP25" s="109">
        <v>0</v>
      </c>
      <c r="AQ25" s="108">
        <v>0</v>
      </c>
      <c r="AR25" s="121">
        <v>0.1</v>
      </c>
      <c r="AS25" s="121">
        <v>0.4</v>
      </c>
      <c r="AT25" s="168">
        <v>0.5</v>
      </c>
      <c r="AU25" s="36">
        <f t="shared" si="0"/>
        <v>1</v>
      </c>
      <c r="AV25" s="36">
        <f t="shared" si="1"/>
        <v>7</v>
      </c>
      <c r="AX25" s="57">
        <f t="shared" si="3"/>
        <v>0.19494514756801892</v>
      </c>
      <c r="AY25" s="57">
        <f t="shared" si="4"/>
        <v>9.8836255386835409E-2</v>
      </c>
      <c r="AZ25" s="57">
        <f t="shared" si="5"/>
        <v>0.5197090502011058</v>
      </c>
      <c r="BA25" s="57">
        <f t="shared" si="6"/>
        <v>0.18645743907737333</v>
      </c>
      <c r="BB25" s="58">
        <f t="shared" si="7"/>
        <v>0.99994789223333347</v>
      </c>
    </row>
    <row r="26" spans="1:54" s="55" customFormat="1" x14ac:dyDescent="0.2">
      <c r="A26" s="51">
        <v>2020</v>
      </c>
      <c r="B26" s="101">
        <v>0</v>
      </c>
      <c r="C26" s="183">
        <f t="shared" si="10"/>
        <v>0.9938935788276827</v>
      </c>
      <c r="D26" s="65">
        <v>0</v>
      </c>
      <c r="E26" s="65">
        <v>0</v>
      </c>
      <c r="F26" s="65">
        <v>0</v>
      </c>
      <c r="G26" s="65">
        <v>0</v>
      </c>
      <c r="H26" s="65">
        <v>0</v>
      </c>
      <c r="I26" s="184">
        <v>6.10642117231732E-3</v>
      </c>
      <c r="J26" s="74">
        <v>0</v>
      </c>
      <c r="K26" s="103">
        <v>0.03</v>
      </c>
      <c r="L26" s="104">
        <v>0.02</v>
      </c>
      <c r="M26" s="104">
        <v>0.95</v>
      </c>
      <c r="N26" s="104">
        <v>0</v>
      </c>
      <c r="O26" s="117">
        <v>0.2</v>
      </c>
      <c r="P26" s="137">
        <v>0.1</v>
      </c>
      <c r="Q26" s="137">
        <v>0.5</v>
      </c>
      <c r="R26" s="137">
        <v>0.2</v>
      </c>
      <c r="S26" s="103">
        <v>0</v>
      </c>
      <c r="T26" s="105">
        <v>0</v>
      </c>
      <c r="U26" s="105">
        <v>0</v>
      </c>
      <c r="V26" s="104">
        <v>0</v>
      </c>
      <c r="W26" s="103">
        <v>0</v>
      </c>
      <c r="X26" s="105">
        <v>0</v>
      </c>
      <c r="Y26" s="105">
        <v>0</v>
      </c>
      <c r="Z26" s="104">
        <v>0</v>
      </c>
      <c r="AA26" s="103">
        <v>0</v>
      </c>
      <c r="AB26" s="105">
        <v>0</v>
      </c>
      <c r="AC26" s="118">
        <v>1</v>
      </c>
      <c r="AD26" s="104">
        <v>0</v>
      </c>
      <c r="AE26" s="103">
        <v>0.3</v>
      </c>
      <c r="AF26" s="105">
        <v>0.3</v>
      </c>
      <c r="AG26" s="105">
        <v>0.25</v>
      </c>
      <c r="AH26" s="104">
        <v>0.15</v>
      </c>
      <c r="AI26" s="103">
        <v>0.3</v>
      </c>
      <c r="AJ26" s="105">
        <v>0.3</v>
      </c>
      <c r="AK26" s="105">
        <v>0.25</v>
      </c>
      <c r="AL26" s="104">
        <v>0.15</v>
      </c>
      <c r="AM26" s="117">
        <v>0.8</v>
      </c>
      <c r="AN26" s="118">
        <v>0.15</v>
      </c>
      <c r="AO26" s="118">
        <v>0.05</v>
      </c>
      <c r="AP26" s="118">
        <v>0</v>
      </c>
      <c r="AQ26" s="103">
        <v>0</v>
      </c>
      <c r="AR26" s="118">
        <v>0.1</v>
      </c>
      <c r="AS26" s="118">
        <v>0.4</v>
      </c>
      <c r="AT26" s="137">
        <v>0.5</v>
      </c>
      <c r="AU26" s="52">
        <f t="shared" si="0"/>
        <v>1</v>
      </c>
      <c r="AV26" s="52">
        <f t="shared" si="1"/>
        <v>7</v>
      </c>
      <c r="AX26" s="59">
        <f t="shared" si="3"/>
        <v>0.20366385270339041</v>
      </c>
      <c r="AY26" s="59">
        <f t="shared" si="4"/>
        <v>0.10030532105861587</v>
      </c>
      <c r="AZ26" s="59">
        <f t="shared" si="5"/>
        <v>0.49725211047245721</v>
      </c>
      <c r="BA26" s="59">
        <f t="shared" si="6"/>
        <v>0.19877871576553655</v>
      </c>
      <c r="BB26" s="59">
        <f t="shared" si="7"/>
        <v>1</v>
      </c>
    </row>
    <row r="27" spans="1:54" x14ac:dyDescent="0.2">
      <c r="A27" s="12">
        <v>2021</v>
      </c>
      <c r="B27" s="100">
        <f>B26+(B$31-B$26)*0.2</f>
        <v>0</v>
      </c>
      <c r="C27" s="183">
        <f t="shared" si="10"/>
        <v>0.99072316196067811</v>
      </c>
      <c r="D27" s="66">
        <f t="shared" ref="D27:G30" si="16">D26+(D$31-D$26)*0.2</f>
        <v>0</v>
      </c>
      <c r="E27" s="66">
        <f t="shared" si="16"/>
        <v>0</v>
      </c>
      <c r="F27" s="66">
        <f t="shared" si="16"/>
        <v>0</v>
      </c>
      <c r="G27" s="66">
        <f t="shared" si="16"/>
        <v>0</v>
      </c>
      <c r="H27" s="66">
        <v>0</v>
      </c>
      <c r="I27" s="183">
        <v>9.276838039321918E-3</v>
      </c>
      <c r="J27" s="66">
        <v>0</v>
      </c>
      <c r="K27" s="108">
        <v>0.03</v>
      </c>
      <c r="L27" s="114">
        <v>0.02</v>
      </c>
      <c r="M27" s="114">
        <v>0.95</v>
      </c>
      <c r="N27" s="114">
        <v>0</v>
      </c>
      <c r="O27" s="108">
        <f>O26+(O$31-O$26)/5</f>
        <v>0.19</v>
      </c>
      <c r="P27" s="109">
        <f t="shared" ref="P27:P30" si="17">P26+(P$31-P$26)/5</f>
        <v>0.1</v>
      </c>
      <c r="Q27" s="109">
        <f t="shared" ref="Q27:Q30" si="18">Q26+(Q$31-Q$26)/5</f>
        <v>0.52</v>
      </c>
      <c r="R27" s="109">
        <f t="shared" ref="R27:R30" si="19">R26+(R$31-R$26)/5</f>
        <v>0.19</v>
      </c>
      <c r="S27" s="108">
        <v>0</v>
      </c>
      <c r="T27" s="109">
        <v>0</v>
      </c>
      <c r="U27" s="109">
        <v>0</v>
      </c>
      <c r="V27" s="114">
        <v>0</v>
      </c>
      <c r="W27" s="108">
        <v>0</v>
      </c>
      <c r="X27" s="109">
        <v>0</v>
      </c>
      <c r="Y27" s="109">
        <v>0</v>
      </c>
      <c r="Z27" s="114">
        <v>0</v>
      </c>
      <c r="AA27" s="108">
        <v>0</v>
      </c>
      <c r="AB27" s="109">
        <v>0</v>
      </c>
      <c r="AC27" s="121">
        <v>1</v>
      </c>
      <c r="AD27" s="114">
        <v>0</v>
      </c>
      <c r="AE27" s="108">
        <v>0.3</v>
      </c>
      <c r="AF27" s="109">
        <v>0.3</v>
      </c>
      <c r="AG27" s="109">
        <v>0.25</v>
      </c>
      <c r="AH27" s="114">
        <v>0.15</v>
      </c>
      <c r="AI27" s="108">
        <v>0.3</v>
      </c>
      <c r="AJ27" s="109">
        <v>0.3</v>
      </c>
      <c r="AK27" s="109">
        <v>0.25</v>
      </c>
      <c r="AL27" s="114">
        <v>0.15</v>
      </c>
      <c r="AM27" s="108">
        <f>AM26+(AM$31-AM$26)/5</f>
        <v>0.77</v>
      </c>
      <c r="AN27" s="109">
        <f t="shared" ref="AN27:AP30" si="20">AN26+(AN$31-AN$26)/5</f>
        <v>0.16</v>
      </c>
      <c r="AO27" s="109">
        <f t="shared" si="20"/>
        <v>6.5000000000000002E-2</v>
      </c>
      <c r="AP27" s="109">
        <f t="shared" si="20"/>
        <v>5.0000000000000001E-3</v>
      </c>
      <c r="AQ27" s="108">
        <v>0</v>
      </c>
      <c r="AR27" s="121">
        <v>0.1</v>
      </c>
      <c r="AS27" s="121">
        <v>0.4</v>
      </c>
      <c r="AT27" s="168">
        <v>0.5</v>
      </c>
      <c r="AU27" s="36">
        <f t="shared" si="0"/>
        <v>1</v>
      </c>
      <c r="AV27" s="36">
        <f t="shared" si="1"/>
        <v>7</v>
      </c>
      <c r="AX27" s="57">
        <f t="shared" si="3"/>
        <v>0.19538056606280671</v>
      </c>
      <c r="AY27" s="57">
        <f t="shared" si="4"/>
        <v>0.10055661028235933</v>
      </c>
      <c r="AZ27" s="57">
        <f t="shared" si="5"/>
        <v>0.51577903869210862</v>
      </c>
      <c r="BA27" s="57">
        <f t="shared" si="6"/>
        <v>0.18828378496272546</v>
      </c>
      <c r="BB27" s="58">
        <f t="shared" si="7"/>
        <v>1</v>
      </c>
    </row>
    <row r="28" spans="1:54" x14ac:dyDescent="0.2">
      <c r="A28" s="12">
        <v>2022</v>
      </c>
      <c r="B28" s="100">
        <f t="shared" ref="B28:B30" si="21">B27+(B$31-B$26)*0.2</f>
        <v>0</v>
      </c>
      <c r="C28" s="183">
        <f t="shared" si="10"/>
        <v>0.98578876320530995</v>
      </c>
      <c r="D28" s="66">
        <f t="shared" si="16"/>
        <v>0</v>
      </c>
      <c r="E28" s="66">
        <f t="shared" si="16"/>
        <v>0</v>
      </c>
      <c r="F28" s="66">
        <f t="shared" si="16"/>
        <v>0</v>
      </c>
      <c r="G28" s="66">
        <f t="shared" si="16"/>
        <v>0</v>
      </c>
      <c r="H28" s="66">
        <v>0</v>
      </c>
      <c r="I28" s="183">
        <v>1.4211236794690068E-2</v>
      </c>
      <c r="J28" s="66">
        <v>0</v>
      </c>
      <c r="K28" s="108">
        <v>0.03</v>
      </c>
      <c r="L28" s="114">
        <v>0.02</v>
      </c>
      <c r="M28" s="114">
        <v>0.95</v>
      </c>
      <c r="N28" s="114">
        <v>0</v>
      </c>
      <c r="O28" s="108">
        <f t="shared" ref="O28:O30" si="22">O27+(O$31-O$26)/5</f>
        <v>0.18</v>
      </c>
      <c r="P28" s="109">
        <f t="shared" si="17"/>
        <v>0.1</v>
      </c>
      <c r="Q28" s="109">
        <f t="shared" si="18"/>
        <v>0.54</v>
      </c>
      <c r="R28" s="109">
        <f t="shared" si="19"/>
        <v>0.18</v>
      </c>
      <c r="S28" s="108">
        <v>0</v>
      </c>
      <c r="T28" s="109">
        <v>0</v>
      </c>
      <c r="U28" s="109">
        <v>0</v>
      </c>
      <c r="V28" s="114">
        <v>0</v>
      </c>
      <c r="W28" s="108">
        <v>0</v>
      </c>
      <c r="X28" s="109">
        <v>0</v>
      </c>
      <c r="Y28" s="109">
        <v>0</v>
      </c>
      <c r="Z28" s="114">
        <v>0</v>
      </c>
      <c r="AA28" s="108">
        <v>0</v>
      </c>
      <c r="AB28" s="109">
        <v>0</v>
      </c>
      <c r="AC28" s="121">
        <v>1</v>
      </c>
      <c r="AD28" s="114">
        <v>0</v>
      </c>
      <c r="AE28" s="108">
        <v>0.3</v>
      </c>
      <c r="AF28" s="109">
        <v>0.3</v>
      </c>
      <c r="AG28" s="109">
        <v>0.25</v>
      </c>
      <c r="AH28" s="114">
        <v>0.15</v>
      </c>
      <c r="AI28" s="108">
        <v>0.3</v>
      </c>
      <c r="AJ28" s="109">
        <v>0.3</v>
      </c>
      <c r="AK28" s="109">
        <v>0.25</v>
      </c>
      <c r="AL28" s="114">
        <v>0.15</v>
      </c>
      <c r="AM28" s="108">
        <f t="shared" ref="AM28:AM30" si="23">AM27+(AM$31-AM$26)/5</f>
        <v>0.74</v>
      </c>
      <c r="AN28" s="109">
        <f t="shared" si="20"/>
        <v>0.17</v>
      </c>
      <c r="AO28" s="109">
        <f t="shared" si="20"/>
        <v>0.08</v>
      </c>
      <c r="AP28" s="109">
        <f t="shared" si="20"/>
        <v>0.01</v>
      </c>
      <c r="AQ28" s="108">
        <v>0</v>
      </c>
      <c r="AR28" s="121">
        <v>0.1</v>
      </c>
      <c r="AS28" s="121">
        <v>0.4</v>
      </c>
      <c r="AT28" s="168">
        <v>0.5</v>
      </c>
      <c r="AU28" s="36">
        <f t="shared" si="0"/>
        <v>1</v>
      </c>
      <c r="AV28" s="36">
        <f t="shared" si="1"/>
        <v>7</v>
      </c>
      <c r="AX28" s="57">
        <f t="shared" si="3"/>
        <v>0.18795829260502642</v>
      </c>
      <c r="AY28" s="57">
        <f t="shared" si="4"/>
        <v>0.10099478657562831</v>
      </c>
      <c r="AZ28" s="57">
        <f t="shared" si="5"/>
        <v>0.53346283107444259</v>
      </c>
      <c r="BA28" s="57">
        <f t="shared" si="6"/>
        <v>0.17758408974490267</v>
      </c>
      <c r="BB28" s="58">
        <f t="shared" si="7"/>
        <v>1</v>
      </c>
    </row>
    <row r="29" spans="1:54" x14ac:dyDescent="0.2">
      <c r="A29" s="12">
        <v>2023</v>
      </c>
      <c r="B29" s="100">
        <f t="shared" si="21"/>
        <v>0</v>
      </c>
      <c r="C29" s="183">
        <f t="shared" si="10"/>
        <v>0.97779419113362753</v>
      </c>
      <c r="D29" s="66">
        <f t="shared" si="16"/>
        <v>0</v>
      </c>
      <c r="E29" s="66">
        <f t="shared" si="16"/>
        <v>0</v>
      </c>
      <c r="F29" s="66">
        <f t="shared" si="16"/>
        <v>0</v>
      </c>
      <c r="G29" s="66">
        <f t="shared" si="16"/>
        <v>0</v>
      </c>
      <c r="H29" s="66">
        <v>0</v>
      </c>
      <c r="I29" s="183">
        <v>2.2205808866372492E-2</v>
      </c>
      <c r="J29" s="66">
        <v>0</v>
      </c>
      <c r="K29" s="108">
        <v>0.03</v>
      </c>
      <c r="L29" s="114">
        <v>0.02</v>
      </c>
      <c r="M29" s="114">
        <v>0.95</v>
      </c>
      <c r="N29" s="114">
        <v>0</v>
      </c>
      <c r="O29" s="108">
        <f t="shared" si="22"/>
        <v>0.16999999999999998</v>
      </c>
      <c r="P29" s="109">
        <f t="shared" si="17"/>
        <v>0.1</v>
      </c>
      <c r="Q29" s="109">
        <f t="shared" si="18"/>
        <v>0.56000000000000005</v>
      </c>
      <c r="R29" s="109">
        <f t="shared" si="19"/>
        <v>0.16999999999999998</v>
      </c>
      <c r="S29" s="108">
        <v>0</v>
      </c>
      <c r="T29" s="109">
        <v>0</v>
      </c>
      <c r="U29" s="109">
        <v>0</v>
      </c>
      <c r="V29" s="114">
        <v>0</v>
      </c>
      <c r="W29" s="108">
        <v>0</v>
      </c>
      <c r="X29" s="109">
        <v>0</v>
      </c>
      <c r="Y29" s="109">
        <v>0</v>
      </c>
      <c r="Z29" s="114">
        <v>0</v>
      </c>
      <c r="AA29" s="108">
        <v>0</v>
      </c>
      <c r="AB29" s="109">
        <v>0</v>
      </c>
      <c r="AC29" s="121">
        <v>1</v>
      </c>
      <c r="AD29" s="114">
        <v>0</v>
      </c>
      <c r="AE29" s="108">
        <v>0.3</v>
      </c>
      <c r="AF29" s="109">
        <v>0.3</v>
      </c>
      <c r="AG29" s="109">
        <v>0.25</v>
      </c>
      <c r="AH29" s="114">
        <v>0.15</v>
      </c>
      <c r="AI29" s="108">
        <v>0.3</v>
      </c>
      <c r="AJ29" s="109">
        <v>0.3</v>
      </c>
      <c r="AK29" s="109">
        <v>0.25</v>
      </c>
      <c r="AL29" s="114">
        <v>0.15</v>
      </c>
      <c r="AM29" s="108">
        <f t="shared" si="23"/>
        <v>0.71</v>
      </c>
      <c r="AN29" s="109">
        <f t="shared" si="20"/>
        <v>0.18000000000000002</v>
      </c>
      <c r="AO29" s="109">
        <f t="shared" si="20"/>
        <v>9.5000000000000001E-2</v>
      </c>
      <c r="AP29" s="109">
        <f t="shared" si="20"/>
        <v>1.4999999999999999E-2</v>
      </c>
      <c r="AQ29" s="108">
        <v>0</v>
      </c>
      <c r="AR29" s="121">
        <v>0.1</v>
      </c>
      <c r="AS29" s="121">
        <v>0.4</v>
      </c>
      <c r="AT29" s="168">
        <v>0.5</v>
      </c>
      <c r="AU29" s="36">
        <f t="shared" si="0"/>
        <v>1</v>
      </c>
      <c r="AV29" s="36">
        <f t="shared" si="1"/>
        <v>6.9999999999999991</v>
      </c>
      <c r="AX29" s="57">
        <f t="shared" si="3"/>
        <v>0.18199113678784115</v>
      </c>
      <c r="AY29" s="57">
        <f t="shared" si="4"/>
        <v>0.1017764647093098</v>
      </c>
      <c r="AZ29" s="57">
        <f t="shared" si="5"/>
        <v>0.54967429887713692</v>
      </c>
      <c r="BA29" s="57">
        <f t="shared" si="6"/>
        <v>0.16655809962571227</v>
      </c>
      <c r="BB29" s="58">
        <f t="shared" si="7"/>
        <v>1.0000000000000002</v>
      </c>
    </row>
    <row r="30" spans="1:54" x14ac:dyDescent="0.2">
      <c r="A30" s="12">
        <v>2024</v>
      </c>
      <c r="B30" s="100">
        <f t="shared" si="21"/>
        <v>0</v>
      </c>
      <c r="C30" s="183">
        <f t="shared" si="10"/>
        <v>0.96562843609914994</v>
      </c>
      <c r="D30" s="66">
        <f t="shared" si="16"/>
        <v>0</v>
      </c>
      <c r="E30" s="66">
        <f t="shared" si="16"/>
        <v>0</v>
      </c>
      <c r="F30" s="66">
        <f t="shared" si="16"/>
        <v>0</v>
      </c>
      <c r="G30" s="66">
        <f t="shared" si="16"/>
        <v>0</v>
      </c>
      <c r="H30" s="66">
        <v>0</v>
      </c>
      <c r="I30" s="183">
        <v>3.4371563900850097E-2</v>
      </c>
      <c r="J30" s="66">
        <v>0</v>
      </c>
      <c r="K30" s="108">
        <v>0.03</v>
      </c>
      <c r="L30" s="114">
        <v>0.02</v>
      </c>
      <c r="M30" s="114">
        <v>0.95</v>
      </c>
      <c r="N30" s="114">
        <v>0</v>
      </c>
      <c r="O30" s="108">
        <f t="shared" si="22"/>
        <v>0.15999999999999998</v>
      </c>
      <c r="P30" s="109">
        <f t="shared" si="17"/>
        <v>0.1</v>
      </c>
      <c r="Q30" s="109">
        <f t="shared" si="18"/>
        <v>0.58000000000000007</v>
      </c>
      <c r="R30" s="109">
        <f t="shared" si="19"/>
        <v>0.15999999999999998</v>
      </c>
      <c r="S30" s="108">
        <v>0</v>
      </c>
      <c r="T30" s="109">
        <v>0</v>
      </c>
      <c r="U30" s="109">
        <v>0</v>
      </c>
      <c r="V30" s="114">
        <v>0</v>
      </c>
      <c r="W30" s="108">
        <v>0</v>
      </c>
      <c r="X30" s="109">
        <v>0</v>
      </c>
      <c r="Y30" s="109">
        <v>0</v>
      </c>
      <c r="Z30" s="114">
        <v>0</v>
      </c>
      <c r="AA30" s="108">
        <v>0</v>
      </c>
      <c r="AB30" s="109">
        <v>0</v>
      </c>
      <c r="AC30" s="121">
        <v>1</v>
      </c>
      <c r="AD30" s="114">
        <v>0</v>
      </c>
      <c r="AE30" s="108">
        <v>0.3</v>
      </c>
      <c r="AF30" s="109">
        <v>0.3</v>
      </c>
      <c r="AG30" s="109">
        <v>0.25</v>
      </c>
      <c r="AH30" s="114">
        <v>0.15</v>
      </c>
      <c r="AI30" s="108">
        <v>0.3</v>
      </c>
      <c r="AJ30" s="109">
        <v>0.3</v>
      </c>
      <c r="AK30" s="109">
        <v>0.25</v>
      </c>
      <c r="AL30" s="114">
        <v>0.15</v>
      </c>
      <c r="AM30" s="108">
        <f t="shared" si="23"/>
        <v>0.67999999999999994</v>
      </c>
      <c r="AN30" s="109">
        <f t="shared" si="20"/>
        <v>0.19000000000000003</v>
      </c>
      <c r="AO30" s="109">
        <f t="shared" si="20"/>
        <v>0.11</v>
      </c>
      <c r="AP30" s="109">
        <f t="shared" si="20"/>
        <v>0.02</v>
      </c>
      <c r="AQ30" s="108">
        <v>0</v>
      </c>
      <c r="AR30" s="121">
        <v>0.1</v>
      </c>
      <c r="AS30" s="121">
        <v>0.4</v>
      </c>
      <c r="AT30" s="168">
        <v>0.5</v>
      </c>
      <c r="AU30" s="36">
        <f t="shared" si="0"/>
        <v>1</v>
      </c>
      <c r="AV30" s="36">
        <f t="shared" si="1"/>
        <v>7</v>
      </c>
      <c r="AX30" s="57">
        <f t="shared" si="3"/>
        <v>0.17787321322844205</v>
      </c>
      <c r="AY30" s="57">
        <f t="shared" si="4"/>
        <v>0.10309344075107651</v>
      </c>
      <c r="AZ30" s="57">
        <f t="shared" si="5"/>
        <v>0.56384536496660054</v>
      </c>
      <c r="BA30" s="57">
        <f t="shared" si="6"/>
        <v>0.15518798105388099</v>
      </c>
      <c r="BB30" s="58">
        <f t="shared" si="7"/>
        <v>1</v>
      </c>
    </row>
    <row r="31" spans="1:54" s="55" customFormat="1" x14ac:dyDescent="0.2">
      <c r="A31" s="51">
        <v>2025</v>
      </c>
      <c r="B31" s="101">
        <v>0</v>
      </c>
      <c r="C31" s="183">
        <f t="shared" si="10"/>
        <v>0.95172132707436241</v>
      </c>
      <c r="D31" s="65">
        <v>0</v>
      </c>
      <c r="E31" s="65">
        <v>0</v>
      </c>
      <c r="F31" s="65">
        <v>0</v>
      </c>
      <c r="G31" s="65">
        <v>0</v>
      </c>
      <c r="H31" s="74">
        <v>0</v>
      </c>
      <c r="I31" s="184">
        <v>4.8278672925637575E-2</v>
      </c>
      <c r="J31" s="74">
        <v>0</v>
      </c>
      <c r="K31" s="103">
        <v>0.03</v>
      </c>
      <c r="L31" s="104">
        <v>0.02</v>
      </c>
      <c r="M31" s="104">
        <v>0.95</v>
      </c>
      <c r="N31" s="104">
        <v>0</v>
      </c>
      <c r="O31" s="117">
        <v>0.15</v>
      </c>
      <c r="P31" s="137">
        <v>0.1</v>
      </c>
      <c r="Q31" s="137">
        <v>0.6</v>
      </c>
      <c r="R31" s="137">
        <v>0.15</v>
      </c>
      <c r="S31" s="103">
        <v>0</v>
      </c>
      <c r="T31" s="105">
        <v>0</v>
      </c>
      <c r="U31" s="105">
        <v>0</v>
      </c>
      <c r="V31" s="104">
        <v>0</v>
      </c>
      <c r="W31" s="103">
        <v>0</v>
      </c>
      <c r="X31" s="105">
        <v>0</v>
      </c>
      <c r="Y31" s="105">
        <v>0</v>
      </c>
      <c r="Z31" s="104">
        <v>0</v>
      </c>
      <c r="AA31" s="103">
        <v>0</v>
      </c>
      <c r="AB31" s="105">
        <v>0</v>
      </c>
      <c r="AC31" s="118">
        <v>1</v>
      </c>
      <c r="AD31" s="104">
        <v>0</v>
      </c>
      <c r="AE31" s="103">
        <v>0.3</v>
      </c>
      <c r="AF31" s="105">
        <v>0.3</v>
      </c>
      <c r="AG31" s="105">
        <v>0.25</v>
      </c>
      <c r="AH31" s="104">
        <v>0.15</v>
      </c>
      <c r="AI31" s="103">
        <v>0.3</v>
      </c>
      <c r="AJ31" s="105">
        <v>0.3</v>
      </c>
      <c r="AK31" s="105">
        <v>0.25</v>
      </c>
      <c r="AL31" s="104">
        <v>0.15</v>
      </c>
      <c r="AM31" s="117">
        <v>0.65</v>
      </c>
      <c r="AN31" s="118">
        <v>0.2</v>
      </c>
      <c r="AO31" s="118">
        <v>0.125</v>
      </c>
      <c r="AP31" s="118">
        <v>2.5000000000000001E-2</v>
      </c>
      <c r="AQ31" s="103">
        <v>0</v>
      </c>
      <c r="AR31" s="118">
        <v>0.1</v>
      </c>
      <c r="AS31" s="118">
        <v>0.4</v>
      </c>
      <c r="AT31" s="137">
        <v>0.5</v>
      </c>
      <c r="AU31" s="52">
        <f t="shared" si="0"/>
        <v>1</v>
      </c>
      <c r="AV31" s="52">
        <f t="shared" si="1"/>
        <v>7.0000000000000009</v>
      </c>
      <c r="AX31" s="59">
        <f t="shared" si="3"/>
        <v>0.17413933646281879</v>
      </c>
      <c r="AY31" s="59">
        <f t="shared" si="4"/>
        <v>0.10482786729256376</v>
      </c>
      <c r="AZ31" s="59">
        <f t="shared" si="5"/>
        <v>0.57706763036032216</v>
      </c>
      <c r="BA31" s="59">
        <f t="shared" si="6"/>
        <v>0.14396516588429531</v>
      </c>
      <c r="BB31" s="59">
        <f t="shared" si="7"/>
        <v>1</v>
      </c>
    </row>
    <row r="32" spans="1:54" x14ac:dyDescent="0.2">
      <c r="A32" s="12">
        <v>2026</v>
      </c>
      <c r="B32" s="100">
        <f>B31+(B$36-B$31)*0.2</f>
        <v>0</v>
      </c>
      <c r="C32" s="183">
        <f t="shared" si="10"/>
        <v>0.93781421804957499</v>
      </c>
      <c r="D32" s="66">
        <f t="shared" ref="D32:G35" si="24">D31+(D$36-D$31)*0.2</f>
        <v>0</v>
      </c>
      <c r="E32" s="66">
        <f t="shared" si="24"/>
        <v>0</v>
      </c>
      <c r="F32" s="66">
        <f t="shared" si="24"/>
        <v>0</v>
      </c>
      <c r="G32" s="66">
        <f t="shared" si="24"/>
        <v>0</v>
      </c>
      <c r="H32" s="66">
        <v>0</v>
      </c>
      <c r="I32" s="183">
        <v>6.2185781950425054E-2</v>
      </c>
      <c r="J32" s="66">
        <v>0</v>
      </c>
      <c r="K32" s="108">
        <v>0.03</v>
      </c>
      <c r="L32" s="114">
        <v>0.02</v>
      </c>
      <c r="M32" s="114">
        <v>0.95</v>
      </c>
      <c r="N32" s="114">
        <v>0</v>
      </c>
      <c r="O32" s="108">
        <f>O31+(O$36-O$31)/5</f>
        <v>0.15</v>
      </c>
      <c r="P32" s="109">
        <f t="shared" ref="P32:P35" si="25">P31+(P$36-P$31)/5</f>
        <v>0.1</v>
      </c>
      <c r="Q32" s="109">
        <f t="shared" ref="Q32:Q35" si="26">Q31+(Q$36-Q$31)/5</f>
        <v>0.6</v>
      </c>
      <c r="R32" s="109">
        <f t="shared" ref="R32:R35" si="27">R31+(R$36-R$31)/5</f>
        <v>0.15</v>
      </c>
      <c r="S32" s="108">
        <v>0</v>
      </c>
      <c r="T32" s="109">
        <v>0</v>
      </c>
      <c r="U32" s="109">
        <v>0</v>
      </c>
      <c r="V32" s="114">
        <v>0</v>
      </c>
      <c r="W32" s="108">
        <v>0</v>
      </c>
      <c r="X32" s="109">
        <v>0</v>
      </c>
      <c r="Y32" s="109">
        <v>0</v>
      </c>
      <c r="Z32" s="114">
        <v>0</v>
      </c>
      <c r="AA32" s="108">
        <v>0</v>
      </c>
      <c r="AB32" s="109">
        <v>0</v>
      </c>
      <c r="AC32" s="121">
        <v>1</v>
      </c>
      <c r="AD32" s="114">
        <v>0</v>
      </c>
      <c r="AE32" s="108">
        <v>0.3</v>
      </c>
      <c r="AF32" s="109">
        <v>0.3</v>
      </c>
      <c r="AG32" s="109">
        <v>0.25</v>
      </c>
      <c r="AH32" s="114">
        <v>0.15</v>
      </c>
      <c r="AI32" s="108">
        <v>0.3</v>
      </c>
      <c r="AJ32" s="109">
        <v>0.3</v>
      </c>
      <c r="AK32" s="109">
        <v>0.25</v>
      </c>
      <c r="AL32" s="114">
        <v>0.15</v>
      </c>
      <c r="AM32" s="108">
        <f>AM31+(AM$36-AM$31)/5</f>
        <v>0.62</v>
      </c>
      <c r="AN32" s="109">
        <f t="shared" ref="AN32:AP35" si="28">AN31+(AN$36-AN$31)/5</f>
        <v>0.21000000000000002</v>
      </c>
      <c r="AO32" s="109">
        <f t="shared" si="28"/>
        <v>0.14499999999999999</v>
      </c>
      <c r="AP32" s="109">
        <f t="shared" si="28"/>
        <v>2.5000000000000001E-2</v>
      </c>
      <c r="AQ32" s="108">
        <v>0</v>
      </c>
      <c r="AR32" s="121">
        <v>0.1</v>
      </c>
      <c r="AS32" s="121">
        <v>0.4</v>
      </c>
      <c r="AT32" s="168">
        <v>0.5</v>
      </c>
      <c r="AU32" s="36">
        <f t="shared" si="0"/>
        <v>1</v>
      </c>
      <c r="AV32" s="36">
        <f t="shared" si="1"/>
        <v>7</v>
      </c>
      <c r="AX32" s="57">
        <f t="shared" si="3"/>
        <v>0.17922731751669979</v>
      </c>
      <c r="AY32" s="57">
        <f t="shared" si="4"/>
        <v>0.10684043601454676</v>
      </c>
      <c r="AZ32" s="57">
        <f t="shared" si="5"/>
        <v>0.57170546921255661</v>
      </c>
      <c r="BA32" s="57">
        <f t="shared" si="6"/>
        <v>0.14222677725619687</v>
      </c>
      <c r="BB32" s="58">
        <f t="shared" si="7"/>
        <v>1</v>
      </c>
    </row>
    <row r="33" spans="1:55" x14ac:dyDescent="0.2">
      <c r="A33" s="12">
        <v>2027</v>
      </c>
      <c r="B33" s="100">
        <f t="shared" ref="B33:B35" si="29">B32+(B$36-B$31)*0.2</f>
        <v>0</v>
      </c>
      <c r="C33" s="183">
        <f t="shared" si="10"/>
        <v>0.92390710902478745</v>
      </c>
      <c r="D33" s="66">
        <f t="shared" si="24"/>
        <v>0</v>
      </c>
      <c r="E33" s="66">
        <f t="shared" si="24"/>
        <v>0</v>
      </c>
      <c r="F33" s="66">
        <f t="shared" si="24"/>
        <v>0</v>
      </c>
      <c r="G33" s="66">
        <f t="shared" si="24"/>
        <v>0</v>
      </c>
      <c r="H33" s="66">
        <v>0</v>
      </c>
      <c r="I33" s="183">
        <v>7.6092890975212532E-2</v>
      </c>
      <c r="J33" s="66">
        <v>0</v>
      </c>
      <c r="K33" s="108">
        <v>0.03</v>
      </c>
      <c r="L33" s="114">
        <v>0.02</v>
      </c>
      <c r="M33" s="114">
        <v>0.95</v>
      </c>
      <c r="N33" s="114">
        <v>0</v>
      </c>
      <c r="O33" s="108">
        <f t="shared" ref="O33:O35" si="30">O32+(O$36-O$31)/5</f>
        <v>0.15</v>
      </c>
      <c r="P33" s="109">
        <f t="shared" si="25"/>
        <v>0.1</v>
      </c>
      <c r="Q33" s="109">
        <f t="shared" si="26"/>
        <v>0.6</v>
      </c>
      <c r="R33" s="109">
        <f t="shared" si="27"/>
        <v>0.15</v>
      </c>
      <c r="S33" s="108">
        <v>0</v>
      </c>
      <c r="T33" s="109">
        <v>0</v>
      </c>
      <c r="U33" s="109">
        <v>0</v>
      </c>
      <c r="V33" s="114">
        <v>0</v>
      </c>
      <c r="W33" s="108">
        <v>0</v>
      </c>
      <c r="X33" s="109">
        <v>0</v>
      </c>
      <c r="Y33" s="109">
        <v>0</v>
      </c>
      <c r="Z33" s="114">
        <v>0</v>
      </c>
      <c r="AA33" s="108">
        <v>0</v>
      </c>
      <c r="AB33" s="109">
        <v>0</v>
      </c>
      <c r="AC33" s="121">
        <v>1</v>
      </c>
      <c r="AD33" s="114">
        <v>0</v>
      </c>
      <c r="AE33" s="108">
        <v>0.3</v>
      </c>
      <c r="AF33" s="109">
        <v>0.3</v>
      </c>
      <c r="AG33" s="109">
        <v>0.25</v>
      </c>
      <c r="AH33" s="114">
        <v>0.15</v>
      </c>
      <c r="AI33" s="108">
        <v>0.3</v>
      </c>
      <c r="AJ33" s="109">
        <v>0.3</v>
      </c>
      <c r="AK33" s="109">
        <v>0.25</v>
      </c>
      <c r="AL33" s="114">
        <v>0.15</v>
      </c>
      <c r="AM33" s="108">
        <f t="shared" ref="AM33:AM35" si="31">AM32+(AM$36-AM$31)/5</f>
        <v>0.59</v>
      </c>
      <c r="AN33" s="109">
        <f t="shared" si="28"/>
        <v>0.22000000000000003</v>
      </c>
      <c r="AO33" s="109">
        <f t="shared" si="28"/>
        <v>0.16499999999999998</v>
      </c>
      <c r="AP33" s="109">
        <f t="shared" si="28"/>
        <v>2.5000000000000001E-2</v>
      </c>
      <c r="AQ33" s="108">
        <v>0</v>
      </c>
      <c r="AR33" s="121">
        <v>0.1</v>
      </c>
      <c r="AS33" s="121">
        <v>0.4</v>
      </c>
      <c r="AT33" s="168">
        <v>0.5</v>
      </c>
      <c r="AU33" s="36">
        <f t="shared" si="0"/>
        <v>1</v>
      </c>
      <c r="AV33" s="36">
        <f t="shared" si="1"/>
        <v>7</v>
      </c>
      <c r="AX33" s="57">
        <f t="shared" si="3"/>
        <v>0.18348087202909352</v>
      </c>
      <c r="AY33" s="57">
        <f t="shared" si="4"/>
        <v>0.10913114691702551</v>
      </c>
      <c r="AZ33" s="57">
        <f t="shared" si="5"/>
        <v>0.56689959242578258</v>
      </c>
      <c r="BA33" s="57">
        <f t="shared" si="6"/>
        <v>0.14048838862809843</v>
      </c>
      <c r="BB33" s="58">
        <f t="shared" si="7"/>
        <v>1</v>
      </c>
    </row>
    <row r="34" spans="1:55" x14ac:dyDescent="0.2">
      <c r="A34" s="12">
        <v>2028</v>
      </c>
      <c r="B34" s="100">
        <f t="shared" si="29"/>
        <v>0</v>
      </c>
      <c r="C34" s="183">
        <f t="shared" si="10"/>
        <v>0.91</v>
      </c>
      <c r="D34" s="66">
        <f t="shared" si="24"/>
        <v>0</v>
      </c>
      <c r="E34" s="66">
        <f t="shared" si="24"/>
        <v>0</v>
      </c>
      <c r="F34" s="66">
        <f t="shared" si="24"/>
        <v>0</v>
      </c>
      <c r="G34" s="66">
        <f t="shared" si="24"/>
        <v>0</v>
      </c>
      <c r="H34" s="66">
        <v>0</v>
      </c>
      <c r="I34" s="183">
        <v>0.09</v>
      </c>
      <c r="J34" s="66">
        <v>0</v>
      </c>
      <c r="K34" s="108">
        <v>0.03</v>
      </c>
      <c r="L34" s="114">
        <v>0.02</v>
      </c>
      <c r="M34" s="114">
        <v>0.95</v>
      </c>
      <c r="N34" s="114">
        <v>0</v>
      </c>
      <c r="O34" s="108">
        <f t="shared" si="30"/>
        <v>0.15</v>
      </c>
      <c r="P34" s="109">
        <f t="shared" si="25"/>
        <v>0.1</v>
      </c>
      <c r="Q34" s="109">
        <f t="shared" si="26"/>
        <v>0.6</v>
      </c>
      <c r="R34" s="109">
        <f t="shared" si="27"/>
        <v>0.15</v>
      </c>
      <c r="S34" s="108">
        <v>0</v>
      </c>
      <c r="T34" s="109">
        <v>0</v>
      </c>
      <c r="U34" s="109">
        <v>0</v>
      </c>
      <c r="V34" s="114">
        <v>0</v>
      </c>
      <c r="W34" s="108">
        <v>0</v>
      </c>
      <c r="X34" s="109">
        <v>0</v>
      </c>
      <c r="Y34" s="109">
        <v>0</v>
      </c>
      <c r="Z34" s="114">
        <v>0</v>
      </c>
      <c r="AA34" s="108">
        <v>0</v>
      </c>
      <c r="AB34" s="109">
        <v>0</v>
      </c>
      <c r="AC34" s="121">
        <v>1</v>
      </c>
      <c r="AD34" s="114">
        <v>0</v>
      </c>
      <c r="AE34" s="108">
        <v>0.3</v>
      </c>
      <c r="AF34" s="109">
        <v>0.3</v>
      </c>
      <c r="AG34" s="109">
        <v>0.25</v>
      </c>
      <c r="AH34" s="114">
        <v>0.15</v>
      </c>
      <c r="AI34" s="108">
        <v>0.3</v>
      </c>
      <c r="AJ34" s="109">
        <v>0.3</v>
      </c>
      <c r="AK34" s="109">
        <v>0.25</v>
      </c>
      <c r="AL34" s="114">
        <v>0.15</v>
      </c>
      <c r="AM34" s="108">
        <f t="shared" si="31"/>
        <v>0.55999999999999994</v>
      </c>
      <c r="AN34" s="109">
        <f t="shared" si="28"/>
        <v>0.23000000000000004</v>
      </c>
      <c r="AO34" s="109">
        <f t="shared" si="28"/>
        <v>0.18499999999999997</v>
      </c>
      <c r="AP34" s="109">
        <f t="shared" si="28"/>
        <v>2.5000000000000001E-2</v>
      </c>
      <c r="AQ34" s="108">
        <v>0</v>
      </c>
      <c r="AR34" s="121">
        <v>0.1</v>
      </c>
      <c r="AS34" s="121">
        <v>0.4</v>
      </c>
      <c r="AT34" s="168">
        <v>0.5</v>
      </c>
      <c r="AU34" s="36">
        <f t="shared" si="0"/>
        <v>1</v>
      </c>
      <c r="AV34" s="36">
        <f t="shared" si="1"/>
        <v>7</v>
      </c>
      <c r="AX34" s="57">
        <f t="shared" si="3"/>
        <v>0.18690000000000001</v>
      </c>
      <c r="AY34" s="57">
        <f t="shared" si="4"/>
        <v>0.11170000000000002</v>
      </c>
      <c r="AZ34" s="57">
        <f t="shared" si="5"/>
        <v>0.56265000000000009</v>
      </c>
      <c r="BA34" s="57">
        <f t="shared" si="6"/>
        <v>0.13875000000000001</v>
      </c>
      <c r="BB34" s="58">
        <f t="shared" si="7"/>
        <v>1</v>
      </c>
    </row>
    <row r="35" spans="1:55" x14ac:dyDescent="0.2">
      <c r="A35" s="12">
        <v>2029</v>
      </c>
      <c r="B35" s="100">
        <f t="shared" si="29"/>
        <v>0</v>
      </c>
      <c r="C35" s="183">
        <f t="shared" si="10"/>
        <v>0.83</v>
      </c>
      <c r="D35" s="66">
        <f t="shared" si="24"/>
        <v>0</v>
      </c>
      <c r="E35" s="66">
        <f t="shared" si="24"/>
        <v>0</v>
      </c>
      <c r="F35" s="66">
        <f t="shared" si="24"/>
        <v>0</v>
      </c>
      <c r="G35" s="66">
        <f t="shared" si="24"/>
        <v>0</v>
      </c>
      <c r="H35" s="66">
        <v>0</v>
      </c>
      <c r="I35" s="183">
        <v>0.17</v>
      </c>
      <c r="J35" s="66">
        <v>0</v>
      </c>
      <c r="K35" s="108">
        <v>0.03</v>
      </c>
      <c r="L35" s="114">
        <v>0.02</v>
      </c>
      <c r="M35" s="114">
        <v>0.95</v>
      </c>
      <c r="N35" s="114">
        <v>0</v>
      </c>
      <c r="O35" s="108">
        <f t="shared" si="30"/>
        <v>0.15</v>
      </c>
      <c r="P35" s="109">
        <f t="shared" si="25"/>
        <v>0.1</v>
      </c>
      <c r="Q35" s="109">
        <f t="shared" si="26"/>
        <v>0.6</v>
      </c>
      <c r="R35" s="109">
        <f t="shared" si="27"/>
        <v>0.15</v>
      </c>
      <c r="S35" s="108">
        <v>0</v>
      </c>
      <c r="T35" s="109">
        <v>0</v>
      </c>
      <c r="U35" s="109">
        <v>0</v>
      </c>
      <c r="V35" s="114">
        <v>0</v>
      </c>
      <c r="W35" s="108">
        <v>0</v>
      </c>
      <c r="X35" s="109">
        <v>0</v>
      </c>
      <c r="Y35" s="109">
        <v>0</v>
      </c>
      <c r="Z35" s="114">
        <v>0</v>
      </c>
      <c r="AA35" s="108">
        <v>0</v>
      </c>
      <c r="AB35" s="109">
        <v>0</v>
      </c>
      <c r="AC35" s="121">
        <v>1</v>
      </c>
      <c r="AD35" s="114">
        <v>0</v>
      </c>
      <c r="AE35" s="108">
        <v>0.3</v>
      </c>
      <c r="AF35" s="109">
        <v>0.3</v>
      </c>
      <c r="AG35" s="109">
        <v>0.25</v>
      </c>
      <c r="AH35" s="114">
        <v>0.15</v>
      </c>
      <c r="AI35" s="108">
        <v>0.3</v>
      </c>
      <c r="AJ35" s="109">
        <v>0.3</v>
      </c>
      <c r="AK35" s="109">
        <v>0.25</v>
      </c>
      <c r="AL35" s="114">
        <v>0.15</v>
      </c>
      <c r="AM35" s="108">
        <f t="shared" si="31"/>
        <v>0.52999999999999992</v>
      </c>
      <c r="AN35" s="109">
        <f t="shared" si="28"/>
        <v>0.24000000000000005</v>
      </c>
      <c r="AO35" s="109">
        <f t="shared" si="28"/>
        <v>0.20499999999999996</v>
      </c>
      <c r="AP35" s="109">
        <f t="shared" si="28"/>
        <v>2.5000000000000001E-2</v>
      </c>
      <c r="AQ35" s="108">
        <v>0</v>
      </c>
      <c r="AR35" s="121">
        <v>0.1</v>
      </c>
      <c r="AS35" s="121">
        <v>0.4</v>
      </c>
      <c r="AT35" s="168">
        <v>0.5</v>
      </c>
      <c r="AU35" s="36">
        <f t="shared" si="0"/>
        <v>1</v>
      </c>
      <c r="AV35" s="36">
        <f t="shared" si="1"/>
        <v>7.0000000000000009</v>
      </c>
      <c r="AX35" s="57">
        <f t="shared" si="3"/>
        <v>0.21459999999999996</v>
      </c>
      <c r="AY35" s="57">
        <f t="shared" si="4"/>
        <v>0.12380000000000002</v>
      </c>
      <c r="AZ35" s="57">
        <f t="shared" si="5"/>
        <v>0.53284999999999993</v>
      </c>
      <c r="BA35" s="57">
        <f t="shared" si="6"/>
        <v>0.12874999999999998</v>
      </c>
      <c r="BB35" s="58">
        <f t="shared" si="7"/>
        <v>0.99999999999999978</v>
      </c>
    </row>
    <row r="36" spans="1:55" s="55" customFormat="1" x14ac:dyDescent="0.2">
      <c r="A36" s="51">
        <v>2030</v>
      </c>
      <c r="B36" s="101">
        <v>0</v>
      </c>
      <c r="C36" s="183">
        <f t="shared" si="10"/>
        <v>0.89</v>
      </c>
      <c r="D36" s="65">
        <v>0</v>
      </c>
      <c r="E36" s="65">
        <v>0</v>
      </c>
      <c r="F36" s="65">
        <v>0</v>
      </c>
      <c r="G36" s="65">
        <v>0</v>
      </c>
      <c r="H36" s="74">
        <v>0</v>
      </c>
      <c r="I36" s="184">
        <v>0.11</v>
      </c>
      <c r="J36" s="74">
        <v>0</v>
      </c>
      <c r="K36" s="103">
        <v>0.03</v>
      </c>
      <c r="L36" s="104">
        <v>0.02</v>
      </c>
      <c r="M36" s="104">
        <v>0.95</v>
      </c>
      <c r="N36" s="104">
        <v>0</v>
      </c>
      <c r="O36" s="117">
        <v>0.15</v>
      </c>
      <c r="P36" s="137">
        <v>0.1</v>
      </c>
      <c r="Q36" s="137">
        <v>0.6</v>
      </c>
      <c r="R36" s="137">
        <v>0.15</v>
      </c>
      <c r="S36" s="103">
        <v>0</v>
      </c>
      <c r="T36" s="105">
        <v>0</v>
      </c>
      <c r="U36" s="105">
        <v>0</v>
      </c>
      <c r="V36" s="104">
        <v>0</v>
      </c>
      <c r="W36" s="103">
        <v>0</v>
      </c>
      <c r="X36" s="105">
        <v>0</v>
      </c>
      <c r="Y36" s="105">
        <v>0</v>
      </c>
      <c r="Z36" s="104">
        <v>0</v>
      </c>
      <c r="AA36" s="103">
        <v>0</v>
      </c>
      <c r="AB36" s="105">
        <v>0</v>
      </c>
      <c r="AC36" s="118">
        <v>1</v>
      </c>
      <c r="AD36" s="104">
        <v>0</v>
      </c>
      <c r="AE36" s="103">
        <v>0.3</v>
      </c>
      <c r="AF36" s="105">
        <v>0.3</v>
      </c>
      <c r="AG36" s="105">
        <v>0.25</v>
      </c>
      <c r="AH36" s="104">
        <v>0.15</v>
      </c>
      <c r="AI36" s="103">
        <v>0.3</v>
      </c>
      <c r="AJ36" s="105">
        <v>0.3</v>
      </c>
      <c r="AK36" s="105">
        <v>0.25</v>
      </c>
      <c r="AL36" s="104">
        <v>0.15</v>
      </c>
      <c r="AM36" s="103">
        <v>0.5</v>
      </c>
      <c r="AN36" s="105">
        <v>0.25</v>
      </c>
      <c r="AO36" s="105">
        <v>0.22500000000000001</v>
      </c>
      <c r="AP36" s="105">
        <v>2.5000000000000001E-2</v>
      </c>
      <c r="AQ36" s="103">
        <v>0</v>
      </c>
      <c r="AR36" s="118">
        <v>0.1</v>
      </c>
      <c r="AS36" s="118">
        <v>0.4</v>
      </c>
      <c r="AT36" s="137">
        <v>0.5</v>
      </c>
      <c r="AU36" s="52">
        <f t="shared" si="0"/>
        <v>1</v>
      </c>
      <c r="AV36" s="52">
        <f t="shared" si="1"/>
        <v>7</v>
      </c>
      <c r="AX36" s="59">
        <f t="shared" si="3"/>
        <v>0.1885</v>
      </c>
      <c r="AY36" s="59">
        <f t="shared" si="4"/>
        <v>0.11650000000000001</v>
      </c>
      <c r="AZ36" s="59">
        <f t="shared" si="5"/>
        <v>0.55875000000000008</v>
      </c>
      <c r="BA36" s="59">
        <f t="shared" si="6"/>
        <v>0.13625000000000001</v>
      </c>
      <c r="BB36" s="59">
        <f t="shared" si="7"/>
        <v>1</v>
      </c>
    </row>
    <row r="37" spans="1:55" x14ac:dyDescent="0.2">
      <c r="A37" s="12">
        <v>2031</v>
      </c>
      <c r="B37" s="100">
        <f>B36+(B$41-B$36)*0.2</f>
        <v>0</v>
      </c>
      <c r="C37" s="173">
        <f t="shared" si="10"/>
        <v>0.87709136392344056</v>
      </c>
      <c r="D37" s="66">
        <f t="shared" ref="D37:G40" si="32">D36+(D$41-D$36)*0.2</f>
        <v>0</v>
      </c>
      <c r="E37" s="66">
        <f t="shared" si="32"/>
        <v>0</v>
      </c>
      <c r="F37" s="66">
        <f t="shared" si="32"/>
        <v>0</v>
      </c>
      <c r="G37" s="66">
        <f t="shared" si="32"/>
        <v>0</v>
      </c>
      <c r="H37" s="66">
        <v>0</v>
      </c>
      <c r="I37" s="66">
        <v>0.12290863607655947</v>
      </c>
      <c r="J37" s="66">
        <v>0</v>
      </c>
      <c r="K37" s="108">
        <v>0.03</v>
      </c>
      <c r="L37" s="114">
        <v>0.02</v>
      </c>
      <c r="M37" s="114">
        <v>0.95</v>
      </c>
      <c r="N37" s="114">
        <v>0</v>
      </c>
      <c r="O37" s="108">
        <f>O36+(O$41-O$36)/5</f>
        <v>0.15</v>
      </c>
      <c r="P37" s="109">
        <f t="shared" ref="P37:P40" si="33">P36+(P$41-P$36)/5</f>
        <v>0.1</v>
      </c>
      <c r="Q37" s="109">
        <f t="shared" ref="Q37:Q40" si="34">Q36+(Q$41-Q$36)/5</f>
        <v>0.6</v>
      </c>
      <c r="R37" s="109">
        <f t="shared" ref="R37:R40" si="35">R36+(R$41-R$36)/5</f>
        <v>0.15</v>
      </c>
      <c r="S37" s="108">
        <v>0</v>
      </c>
      <c r="T37" s="109">
        <v>0</v>
      </c>
      <c r="U37" s="109">
        <v>0</v>
      </c>
      <c r="V37" s="114">
        <v>0</v>
      </c>
      <c r="W37" s="108">
        <v>0</v>
      </c>
      <c r="X37" s="109">
        <v>0</v>
      </c>
      <c r="Y37" s="109">
        <v>0</v>
      </c>
      <c r="Z37" s="114">
        <v>0</v>
      </c>
      <c r="AA37" s="108">
        <v>0</v>
      </c>
      <c r="AB37" s="109">
        <v>0</v>
      </c>
      <c r="AC37" s="121">
        <v>1</v>
      </c>
      <c r="AD37" s="114">
        <v>0</v>
      </c>
      <c r="AE37" s="108">
        <v>0.3</v>
      </c>
      <c r="AF37" s="109">
        <v>0.3</v>
      </c>
      <c r="AG37" s="109">
        <v>0.25</v>
      </c>
      <c r="AH37" s="114">
        <v>0.15</v>
      </c>
      <c r="AI37" s="108">
        <v>0.3</v>
      </c>
      <c r="AJ37" s="109">
        <v>0.3</v>
      </c>
      <c r="AK37" s="109">
        <v>0.25</v>
      </c>
      <c r="AL37" s="114">
        <v>0.15</v>
      </c>
      <c r="AM37" s="108">
        <v>0.5</v>
      </c>
      <c r="AN37" s="109">
        <v>0.25</v>
      </c>
      <c r="AO37" s="109">
        <v>0.22500000000000001</v>
      </c>
      <c r="AP37" s="109">
        <v>2.5000000000000001E-2</v>
      </c>
      <c r="AQ37" s="108">
        <v>0</v>
      </c>
      <c r="AR37" s="121">
        <v>0.1</v>
      </c>
      <c r="AS37" s="121">
        <v>0.4</v>
      </c>
      <c r="AT37" s="168">
        <v>0.5</v>
      </c>
      <c r="AU37" s="36">
        <f t="shared" si="0"/>
        <v>1</v>
      </c>
      <c r="AV37" s="36">
        <f t="shared" si="1"/>
        <v>7</v>
      </c>
      <c r="AX37" s="57">
        <f t="shared" si="3"/>
        <v>0.19301802262679579</v>
      </c>
      <c r="AY37" s="57">
        <f t="shared" si="4"/>
        <v>0.11843629541148393</v>
      </c>
      <c r="AZ37" s="57">
        <f t="shared" si="5"/>
        <v>0.55390926147129016</v>
      </c>
      <c r="BA37" s="57">
        <f t="shared" si="6"/>
        <v>0.13463642049043006</v>
      </c>
      <c r="BB37" s="58">
        <f t="shared" si="7"/>
        <v>1</v>
      </c>
    </row>
    <row r="38" spans="1:55" x14ac:dyDescent="0.2">
      <c r="A38" s="12">
        <v>2032</v>
      </c>
      <c r="B38" s="100">
        <f t="shared" ref="B38:B40" si="36">B37+(B$41-B$36)*0.2</f>
        <v>0</v>
      </c>
      <c r="C38" s="173">
        <f t="shared" si="10"/>
        <v>0.85808377647145073</v>
      </c>
      <c r="D38" s="66">
        <f t="shared" si="32"/>
        <v>0</v>
      </c>
      <c r="E38" s="66">
        <f t="shared" si="32"/>
        <v>0</v>
      </c>
      <c r="F38" s="66">
        <f t="shared" si="32"/>
        <v>0</v>
      </c>
      <c r="G38" s="66">
        <f t="shared" si="32"/>
        <v>0</v>
      </c>
      <c r="H38" s="66">
        <v>0</v>
      </c>
      <c r="I38" s="66">
        <v>0.14191622352854924</v>
      </c>
      <c r="J38" s="66">
        <v>0</v>
      </c>
      <c r="K38" s="108">
        <v>0.03</v>
      </c>
      <c r="L38" s="114">
        <v>0.02</v>
      </c>
      <c r="M38" s="114">
        <v>0.95</v>
      </c>
      <c r="N38" s="114">
        <v>0</v>
      </c>
      <c r="O38" s="108">
        <f t="shared" ref="O38:O40" si="37">O37+(O$41-O$36)/5</f>
        <v>0.15</v>
      </c>
      <c r="P38" s="109">
        <f t="shared" si="33"/>
        <v>0.1</v>
      </c>
      <c r="Q38" s="109">
        <f t="shared" si="34"/>
        <v>0.6</v>
      </c>
      <c r="R38" s="109">
        <f t="shared" si="35"/>
        <v>0.15</v>
      </c>
      <c r="S38" s="108">
        <v>0</v>
      </c>
      <c r="T38" s="109">
        <v>0</v>
      </c>
      <c r="U38" s="109">
        <v>0</v>
      </c>
      <c r="V38" s="114">
        <v>0</v>
      </c>
      <c r="W38" s="108">
        <v>0</v>
      </c>
      <c r="X38" s="109">
        <v>0</v>
      </c>
      <c r="Y38" s="109">
        <v>0</v>
      </c>
      <c r="Z38" s="114">
        <v>0</v>
      </c>
      <c r="AA38" s="108">
        <v>0</v>
      </c>
      <c r="AB38" s="109">
        <v>0</v>
      </c>
      <c r="AC38" s="121">
        <v>1</v>
      </c>
      <c r="AD38" s="114">
        <v>0</v>
      </c>
      <c r="AE38" s="108">
        <v>0.3</v>
      </c>
      <c r="AF38" s="109">
        <v>0.3</v>
      </c>
      <c r="AG38" s="109">
        <v>0.25</v>
      </c>
      <c r="AH38" s="114">
        <v>0.15</v>
      </c>
      <c r="AI38" s="108">
        <v>0.3</v>
      </c>
      <c r="AJ38" s="109">
        <v>0.3</v>
      </c>
      <c r="AK38" s="109">
        <v>0.25</v>
      </c>
      <c r="AL38" s="114">
        <v>0.15</v>
      </c>
      <c r="AM38" s="108">
        <v>0.5</v>
      </c>
      <c r="AN38" s="109">
        <v>0.25</v>
      </c>
      <c r="AO38" s="109">
        <v>0.22500000000000001</v>
      </c>
      <c r="AP38" s="109">
        <v>2.5000000000000001E-2</v>
      </c>
      <c r="AQ38" s="108">
        <v>0</v>
      </c>
      <c r="AR38" s="121">
        <v>0.1</v>
      </c>
      <c r="AS38" s="121">
        <v>0.4</v>
      </c>
      <c r="AT38" s="168">
        <v>0.5</v>
      </c>
      <c r="AU38" s="36">
        <f t="shared" si="0"/>
        <v>1</v>
      </c>
      <c r="AV38" s="36">
        <f t="shared" si="1"/>
        <v>7</v>
      </c>
      <c r="AX38" s="57">
        <f t="shared" si="3"/>
        <v>0.19967067823499224</v>
      </c>
      <c r="AY38" s="57">
        <f t="shared" si="4"/>
        <v>0.1212874335292824</v>
      </c>
      <c r="AZ38" s="57">
        <f t="shared" si="5"/>
        <v>0.54678141617679399</v>
      </c>
      <c r="BA38" s="57">
        <f t="shared" si="6"/>
        <v>0.13226047205893132</v>
      </c>
      <c r="BB38" s="58">
        <f t="shared" si="7"/>
        <v>1</v>
      </c>
    </row>
    <row r="39" spans="1:55" x14ac:dyDescent="0.2">
      <c r="A39" s="12">
        <v>2033</v>
      </c>
      <c r="B39" s="100">
        <f t="shared" si="36"/>
        <v>0</v>
      </c>
      <c r="C39" s="173">
        <f t="shared" si="10"/>
        <v>0.83640954479780993</v>
      </c>
      <c r="D39" s="66">
        <f t="shared" si="32"/>
        <v>0</v>
      </c>
      <c r="E39" s="66">
        <f t="shared" si="32"/>
        <v>0</v>
      </c>
      <c r="F39" s="66">
        <f t="shared" si="32"/>
        <v>0</v>
      </c>
      <c r="G39" s="66">
        <f t="shared" si="32"/>
        <v>0</v>
      </c>
      <c r="H39" s="66">
        <v>0</v>
      </c>
      <c r="I39" s="66">
        <v>0.16359045520219012</v>
      </c>
      <c r="J39" s="66">
        <v>0</v>
      </c>
      <c r="K39" s="108">
        <v>0.03</v>
      </c>
      <c r="L39" s="114">
        <v>0.02</v>
      </c>
      <c r="M39" s="114">
        <v>0.95</v>
      </c>
      <c r="N39" s="114">
        <v>0</v>
      </c>
      <c r="O39" s="108">
        <f t="shared" si="37"/>
        <v>0.15</v>
      </c>
      <c r="P39" s="109">
        <f t="shared" si="33"/>
        <v>0.1</v>
      </c>
      <c r="Q39" s="109">
        <f t="shared" si="34"/>
        <v>0.6</v>
      </c>
      <c r="R39" s="109">
        <f t="shared" si="35"/>
        <v>0.15</v>
      </c>
      <c r="S39" s="108">
        <v>0</v>
      </c>
      <c r="T39" s="109">
        <v>0</v>
      </c>
      <c r="U39" s="109">
        <v>0</v>
      </c>
      <c r="V39" s="114">
        <v>0</v>
      </c>
      <c r="W39" s="108">
        <v>0</v>
      </c>
      <c r="X39" s="109">
        <v>0</v>
      </c>
      <c r="Y39" s="109">
        <v>0</v>
      </c>
      <c r="Z39" s="114">
        <v>0</v>
      </c>
      <c r="AA39" s="108">
        <v>0</v>
      </c>
      <c r="AB39" s="109">
        <v>0</v>
      </c>
      <c r="AC39" s="121">
        <v>1</v>
      </c>
      <c r="AD39" s="114">
        <v>0</v>
      </c>
      <c r="AE39" s="108">
        <v>0.3</v>
      </c>
      <c r="AF39" s="109">
        <v>0.3</v>
      </c>
      <c r="AG39" s="109">
        <v>0.25</v>
      </c>
      <c r="AH39" s="114">
        <v>0.15</v>
      </c>
      <c r="AI39" s="108">
        <v>0.3</v>
      </c>
      <c r="AJ39" s="109">
        <v>0.3</v>
      </c>
      <c r="AK39" s="109">
        <v>0.25</v>
      </c>
      <c r="AL39" s="114">
        <v>0.15</v>
      </c>
      <c r="AM39" s="108">
        <v>0.5</v>
      </c>
      <c r="AN39" s="109">
        <v>0.25</v>
      </c>
      <c r="AO39" s="109">
        <v>0.22500000000000001</v>
      </c>
      <c r="AP39" s="109">
        <v>2.5000000000000001E-2</v>
      </c>
      <c r="AQ39" s="108">
        <v>0</v>
      </c>
      <c r="AR39" s="121">
        <v>0.1</v>
      </c>
      <c r="AS39" s="121">
        <v>0.4</v>
      </c>
      <c r="AT39" s="168">
        <v>0.5</v>
      </c>
      <c r="AU39" s="36">
        <f t="shared" si="0"/>
        <v>1</v>
      </c>
      <c r="AV39" s="36">
        <f t="shared" si="1"/>
        <v>7</v>
      </c>
      <c r="AX39" s="57">
        <f t="shared" si="3"/>
        <v>0.20725665932076653</v>
      </c>
      <c r="AY39" s="57">
        <f t="shared" si="4"/>
        <v>0.12453856828032853</v>
      </c>
      <c r="AZ39" s="57">
        <f t="shared" si="5"/>
        <v>0.53865357929917868</v>
      </c>
      <c r="BA39" s="57">
        <f t="shared" si="6"/>
        <v>0.12955119309972624</v>
      </c>
      <c r="BB39" s="58">
        <f t="shared" si="7"/>
        <v>1</v>
      </c>
    </row>
    <row r="40" spans="1:55" x14ac:dyDescent="0.2">
      <c r="A40" s="12">
        <v>2034</v>
      </c>
      <c r="B40" s="100">
        <f t="shared" si="36"/>
        <v>0</v>
      </c>
      <c r="C40" s="173">
        <f t="shared" si="10"/>
        <v>0.81279412926976824</v>
      </c>
      <c r="D40" s="66">
        <f t="shared" si="32"/>
        <v>0</v>
      </c>
      <c r="E40" s="66">
        <f t="shared" si="32"/>
        <v>0</v>
      </c>
      <c r="F40" s="66">
        <f t="shared" si="32"/>
        <v>0</v>
      </c>
      <c r="G40" s="66">
        <f t="shared" si="32"/>
        <v>0</v>
      </c>
      <c r="H40" s="66">
        <v>0</v>
      </c>
      <c r="I40" s="66">
        <v>0.1872058707302317</v>
      </c>
      <c r="J40" s="66">
        <v>0</v>
      </c>
      <c r="K40" s="108">
        <v>0.03</v>
      </c>
      <c r="L40" s="114">
        <v>0.02</v>
      </c>
      <c r="M40" s="114">
        <v>0.95</v>
      </c>
      <c r="N40" s="114">
        <v>0</v>
      </c>
      <c r="O40" s="108">
        <f t="shared" si="37"/>
        <v>0.15</v>
      </c>
      <c r="P40" s="109">
        <f t="shared" si="33"/>
        <v>0.1</v>
      </c>
      <c r="Q40" s="109">
        <f t="shared" si="34"/>
        <v>0.6</v>
      </c>
      <c r="R40" s="109">
        <f t="shared" si="35"/>
        <v>0.15</v>
      </c>
      <c r="S40" s="108">
        <v>0</v>
      </c>
      <c r="T40" s="109">
        <v>0</v>
      </c>
      <c r="U40" s="109">
        <v>0</v>
      </c>
      <c r="V40" s="114">
        <v>0</v>
      </c>
      <c r="W40" s="108">
        <v>0</v>
      </c>
      <c r="X40" s="109">
        <v>0</v>
      </c>
      <c r="Y40" s="109">
        <v>0</v>
      </c>
      <c r="Z40" s="114">
        <v>0</v>
      </c>
      <c r="AA40" s="108">
        <v>0</v>
      </c>
      <c r="AB40" s="109">
        <v>0</v>
      </c>
      <c r="AC40" s="121">
        <v>1</v>
      </c>
      <c r="AD40" s="114">
        <v>0</v>
      </c>
      <c r="AE40" s="108">
        <v>0.3</v>
      </c>
      <c r="AF40" s="109">
        <v>0.3</v>
      </c>
      <c r="AG40" s="109">
        <v>0.25</v>
      </c>
      <c r="AH40" s="114">
        <v>0.15</v>
      </c>
      <c r="AI40" s="108">
        <v>0.3</v>
      </c>
      <c r="AJ40" s="109">
        <v>0.3</v>
      </c>
      <c r="AK40" s="109">
        <v>0.25</v>
      </c>
      <c r="AL40" s="114">
        <v>0.15</v>
      </c>
      <c r="AM40" s="108">
        <v>0.5</v>
      </c>
      <c r="AN40" s="109">
        <v>0.25</v>
      </c>
      <c r="AO40" s="109">
        <v>0.22500000000000001</v>
      </c>
      <c r="AP40" s="109">
        <v>2.5000000000000001E-2</v>
      </c>
      <c r="AQ40" s="108">
        <v>0</v>
      </c>
      <c r="AR40" s="121">
        <v>0.1</v>
      </c>
      <c r="AS40" s="121">
        <v>0.4</v>
      </c>
      <c r="AT40" s="168">
        <v>0.5</v>
      </c>
      <c r="AU40" s="36">
        <f t="shared" si="0"/>
        <v>1</v>
      </c>
      <c r="AV40" s="36">
        <f t="shared" si="1"/>
        <v>7</v>
      </c>
      <c r="AX40" s="57">
        <f t="shared" si="3"/>
        <v>0.21552205475558109</v>
      </c>
      <c r="AY40" s="57">
        <f t="shared" si="4"/>
        <v>0.12808088060953476</v>
      </c>
      <c r="AZ40" s="57">
        <f t="shared" si="5"/>
        <v>0.52979779847616304</v>
      </c>
      <c r="BA40" s="57">
        <f t="shared" si="6"/>
        <v>0.12659926615872102</v>
      </c>
      <c r="BB40" s="58">
        <f t="shared" si="7"/>
        <v>1</v>
      </c>
    </row>
    <row r="41" spans="1:55" s="55" customFormat="1" x14ac:dyDescent="0.2">
      <c r="A41" s="51">
        <v>2035</v>
      </c>
      <c r="B41" s="101">
        <v>0</v>
      </c>
      <c r="C41" s="74">
        <f t="shared" si="10"/>
        <v>0.78681606739064414</v>
      </c>
      <c r="D41" s="65">
        <v>0</v>
      </c>
      <c r="E41" s="65">
        <v>0</v>
      </c>
      <c r="F41" s="65">
        <v>0</v>
      </c>
      <c r="G41" s="65">
        <v>0</v>
      </c>
      <c r="H41" s="74">
        <v>0</v>
      </c>
      <c r="I41" s="65">
        <v>0.21318393260935589</v>
      </c>
      <c r="J41" s="74">
        <v>0</v>
      </c>
      <c r="K41" s="103">
        <v>0.03</v>
      </c>
      <c r="L41" s="104">
        <v>0.02</v>
      </c>
      <c r="M41" s="104">
        <v>0.95</v>
      </c>
      <c r="N41" s="104">
        <v>0</v>
      </c>
      <c r="O41" s="117">
        <v>0.15</v>
      </c>
      <c r="P41" s="137">
        <v>0.1</v>
      </c>
      <c r="Q41" s="137">
        <v>0.6</v>
      </c>
      <c r="R41" s="137">
        <v>0.15</v>
      </c>
      <c r="S41" s="103">
        <v>0</v>
      </c>
      <c r="T41" s="105">
        <v>0</v>
      </c>
      <c r="U41" s="105">
        <v>0</v>
      </c>
      <c r="V41" s="104">
        <v>0</v>
      </c>
      <c r="W41" s="103">
        <v>0</v>
      </c>
      <c r="X41" s="105">
        <v>0</v>
      </c>
      <c r="Y41" s="105">
        <v>0</v>
      </c>
      <c r="Z41" s="104">
        <v>0</v>
      </c>
      <c r="AA41" s="103">
        <v>0</v>
      </c>
      <c r="AB41" s="105">
        <v>0</v>
      </c>
      <c r="AC41" s="118">
        <v>1</v>
      </c>
      <c r="AD41" s="104">
        <v>0</v>
      </c>
      <c r="AE41" s="103">
        <v>0.3</v>
      </c>
      <c r="AF41" s="105">
        <v>0.3</v>
      </c>
      <c r="AG41" s="105">
        <v>0.25</v>
      </c>
      <c r="AH41" s="104">
        <v>0.15</v>
      </c>
      <c r="AI41" s="103">
        <v>0.3</v>
      </c>
      <c r="AJ41" s="105">
        <v>0.3</v>
      </c>
      <c r="AK41" s="105">
        <v>0.25</v>
      </c>
      <c r="AL41" s="104">
        <v>0.15</v>
      </c>
      <c r="AM41" s="103">
        <v>0.5</v>
      </c>
      <c r="AN41" s="105">
        <v>0.25</v>
      </c>
      <c r="AO41" s="105">
        <v>0.22500000000000001</v>
      </c>
      <c r="AP41" s="105">
        <v>2.5000000000000001E-2</v>
      </c>
      <c r="AQ41" s="103">
        <v>0</v>
      </c>
      <c r="AR41" s="118">
        <v>0.1</v>
      </c>
      <c r="AS41" s="118">
        <v>0.4</v>
      </c>
      <c r="AT41" s="137">
        <v>0.5</v>
      </c>
      <c r="AU41" s="52">
        <f t="shared" si="0"/>
        <v>1</v>
      </c>
      <c r="AV41" s="52">
        <f t="shared" si="1"/>
        <v>7</v>
      </c>
      <c r="AX41" s="59">
        <f t="shared" si="3"/>
        <v>0.22461437641327456</v>
      </c>
      <c r="AY41" s="59">
        <f t="shared" si="4"/>
        <v>0.1319775898914034</v>
      </c>
      <c r="AZ41" s="59">
        <f t="shared" si="5"/>
        <v>0.52005602527149153</v>
      </c>
      <c r="BA41" s="59">
        <f t="shared" si="6"/>
        <v>0.12335200842383051</v>
      </c>
      <c r="BB41" s="59">
        <f t="shared" si="7"/>
        <v>1</v>
      </c>
    </row>
    <row r="42" spans="1:55" x14ac:dyDescent="0.2">
      <c r="A42" s="12">
        <v>2036</v>
      </c>
      <c r="B42" s="100">
        <f>B41+(B$46-B$41)*0.2</f>
        <v>0</v>
      </c>
      <c r="C42" s="173">
        <f t="shared" si="10"/>
        <v>0.75789218995164798</v>
      </c>
      <c r="D42" s="66">
        <f t="shared" ref="D42:G45" si="38">D41+(D$46-D$41)*0.2</f>
        <v>0</v>
      </c>
      <c r="E42" s="66">
        <f t="shared" si="38"/>
        <v>0</v>
      </c>
      <c r="F42" s="66">
        <f t="shared" si="38"/>
        <v>0</v>
      </c>
      <c r="G42" s="66">
        <f t="shared" si="38"/>
        <v>0</v>
      </c>
      <c r="H42" s="66">
        <v>0</v>
      </c>
      <c r="I42" s="66">
        <v>0.24210781004835202</v>
      </c>
      <c r="J42" s="66">
        <v>0</v>
      </c>
      <c r="K42" s="108">
        <v>0.03</v>
      </c>
      <c r="L42" s="114">
        <v>0.02</v>
      </c>
      <c r="M42" s="114">
        <v>0.95</v>
      </c>
      <c r="N42" s="114">
        <v>0</v>
      </c>
      <c r="O42" s="108">
        <f>O41+(O$46-O$31)/5</f>
        <v>0.15</v>
      </c>
      <c r="P42" s="109">
        <f t="shared" ref="P42:P60" si="39">P41+(P$46-P$31)/5</f>
        <v>0.1</v>
      </c>
      <c r="Q42" s="109">
        <f t="shared" ref="Q42:Q60" si="40">Q41+(Q$46-Q$31)/5</f>
        <v>0.6</v>
      </c>
      <c r="R42" s="109">
        <f t="shared" ref="R42:R60" si="41">R41+(R$46-R$31)/5</f>
        <v>0.15</v>
      </c>
      <c r="S42" s="108">
        <v>0</v>
      </c>
      <c r="T42" s="109">
        <v>0</v>
      </c>
      <c r="U42" s="109">
        <v>0</v>
      </c>
      <c r="V42" s="114">
        <v>0</v>
      </c>
      <c r="W42" s="108">
        <v>0</v>
      </c>
      <c r="X42" s="109">
        <v>0</v>
      </c>
      <c r="Y42" s="109">
        <v>0</v>
      </c>
      <c r="Z42" s="114">
        <v>0</v>
      </c>
      <c r="AA42" s="108">
        <v>0</v>
      </c>
      <c r="AB42" s="109">
        <v>0</v>
      </c>
      <c r="AC42" s="121">
        <v>1</v>
      </c>
      <c r="AD42" s="114">
        <v>0</v>
      </c>
      <c r="AE42" s="108">
        <v>0.3</v>
      </c>
      <c r="AF42" s="109">
        <v>0.3</v>
      </c>
      <c r="AG42" s="109">
        <v>0.25</v>
      </c>
      <c r="AH42" s="114">
        <v>0.15</v>
      </c>
      <c r="AI42" s="108">
        <v>0.3</v>
      </c>
      <c r="AJ42" s="109">
        <v>0.3</v>
      </c>
      <c r="AK42" s="109">
        <v>0.25</v>
      </c>
      <c r="AL42" s="114">
        <v>0.15</v>
      </c>
      <c r="AM42" s="108">
        <v>0.5</v>
      </c>
      <c r="AN42" s="109">
        <v>0.25</v>
      </c>
      <c r="AO42" s="109">
        <v>0.22500000000000001</v>
      </c>
      <c r="AP42" s="109">
        <v>2.5000000000000001E-2</v>
      </c>
      <c r="AQ42" s="108">
        <v>0</v>
      </c>
      <c r="AR42" s="121">
        <v>0.1</v>
      </c>
      <c r="AS42" s="121">
        <v>0.4</v>
      </c>
      <c r="AT42" s="168">
        <v>0.5</v>
      </c>
      <c r="AU42" s="36">
        <f t="shared" si="0"/>
        <v>1</v>
      </c>
      <c r="AV42" s="36">
        <f t="shared" si="1"/>
        <v>7</v>
      </c>
      <c r="AX42" s="57">
        <f t="shared" si="3"/>
        <v>0.2347377335169232</v>
      </c>
      <c r="AY42" s="57">
        <f t="shared" si="4"/>
        <v>0.13631617150725281</v>
      </c>
      <c r="AZ42" s="57">
        <f t="shared" si="5"/>
        <v>0.50920957123186794</v>
      </c>
      <c r="BA42" s="57">
        <f t="shared" si="6"/>
        <v>0.11973652374395599</v>
      </c>
      <c r="BB42" s="58">
        <f t="shared" si="7"/>
        <v>1</v>
      </c>
    </row>
    <row r="43" spans="1:55" x14ac:dyDescent="0.2">
      <c r="A43" s="12">
        <v>2037</v>
      </c>
      <c r="B43" s="100">
        <f t="shared" ref="B43:B45" si="42">B42+(B$46-B$41)*0.2</f>
        <v>0</v>
      </c>
      <c r="C43" s="173">
        <f t="shared" si="10"/>
        <v>0.72657954446328266</v>
      </c>
      <c r="D43" s="66">
        <f t="shared" si="38"/>
        <v>0</v>
      </c>
      <c r="E43" s="66">
        <f t="shared" si="38"/>
        <v>0</v>
      </c>
      <c r="F43" s="66">
        <f t="shared" si="38"/>
        <v>0</v>
      </c>
      <c r="G43" s="66">
        <f t="shared" si="38"/>
        <v>0</v>
      </c>
      <c r="H43" s="66">
        <v>0</v>
      </c>
      <c r="I43" s="66">
        <v>0.27342045553671734</v>
      </c>
      <c r="J43" s="66">
        <v>0</v>
      </c>
      <c r="K43" s="108">
        <v>0.03</v>
      </c>
      <c r="L43" s="114">
        <v>0.02</v>
      </c>
      <c r="M43" s="114">
        <v>0.95</v>
      </c>
      <c r="N43" s="114">
        <v>0</v>
      </c>
      <c r="O43" s="108">
        <f t="shared" ref="O43:O45" si="43">O42+(O$46-O$31)/5</f>
        <v>0.15</v>
      </c>
      <c r="P43" s="109">
        <f t="shared" si="39"/>
        <v>0.1</v>
      </c>
      <c r="Q43" s="109">
        <f t="shared" si="40"/>
        <v>0.6</v>
      </c>
      <c r="R43" s="109">
        <f t="shared" si="41"/>
        <v>0.15</v>
      </c>
      <c r="S43" s="108">
        <v>0</v>
      </c>
      <c r="T43" s="109">
        <v>0</v>
      </c>
      <c r="U43" s="109">
        <v>0</v>
      </c>
      <c r="V43" s="114">
        <v>0</v>
      </c>
      <c r="W43" s="108">
        <v>0</v>
      </c>
      <c r="X43" s="109">
        <v>0</v>
      </c>
      <c r="Y43" s="109">
        <v>0</v>
      </c>
      <c r="Z43" s="114">
        <v>0</v>
      </c>
      <c r="AA43" s="108">
        <v>0</v>
      </c>
      <c r="AB43" s="109">
        <v>0</v>
      </c>
      <c r="AC43" s="121">
        <v>1</v>
      </c>
      <c r="AD43" s="114">
        <v>0</v>
      </c>
      <c r="AE43" s="108">
        <v>0.3</v>
      </c>
      <c r="AF43" s="109">
        <v>0.3</v>
      </c>
      <c r="AG43" s="109">
        <v>0.25</v>
      </c>
      <c r="AH43" s="114">
        <v>0.15</v>
      </c>
      <c r="AI43" s="108">
        <v>0.3</v>
      </c>
      <c r="AJ43" s="109">
        <v>0.3</v>
      </c>
      <c r="AK43" s="109">
        <v>0.25</v>
      </c>
      <c r="AL43" s="114">
        <v>0.15</v>
      </c>
      <c r="AM43" s="108">
        <v>0.5</v>
      </c>
      <c r="AN43" s="109">
        <v>0.25</v>
      </c>
      <c r="AO43" s="109">
        <v>0.22500000000000001</v>
      </c>
      <c r="AP43" s="109">
        <v>2.5000000000000001E-2</v>
      </c>
      <c r="AQ43" s="108">
        <v>0</v>
      </c>
      <c r="AR43" s="121">
        <v>0.1</v>
      </c>
      <c r="AS43" s="121">
        <v>0.4</v>
      </c>
      <c r="AT43" s="168">
        <v>0.5</v>
      </c>
      <c r="AU43" s="36">
        <f t="shared" si="0"/>
        <v>1</v>
      </c>
      <c r="AV43" s="36">
        <f t="shared" si="1"/>
        <v>7</v>
      </c>
      <c r="AX43" s="57">
        <f t="shared" si="3"/>
        <v>0.24569715943785109</v>
      </c>
      <c r="AY43" s="57">
        <f t="shared" si="4"/>
        <v>0.14101306833050758</v>
      </c>
      <c r="AZ43" s="57">
        <f t="shared" si="5"/>
        <v>0.49746732917373099</v>
      </c>
      <c r="BA43" s="57">
        <f t="shared" si="6"/>
        <v>0.11582244305791034</v>
      </c>
      <c r="BB43" s="58">
        <f t="shared" si="7"/>
        <v>1</v>
      </c>
    </row>
    <row r="44" spans="1:55" x14ac:dyDescent="0.2">
      <c r="A44" s="12">
        <v>2038</v>
      </c>
      <c r="B44" s="100">
        <f t="shared" si="42"/>
        <v>0</v>
      </c>
      <c r="C44" s="173">
        <f t="shared" si="10"/>
        <v>0.69302398323941183</v>
      </c>
      <c r="D44" s="66">
        <f t="shared" si="38"/>
        <v>0</v>
      </c>
      <c r="E44" s="66">
        <f t="shared" si="38"/>
        <v>0</v>
      </c>
      <c r="F44" s="66">
        <f t="shared" si="38"/>
        <v>0</v>
      </c>
      <c r="G44" s="66">
        <f t="shared" si="38"/>
        <v>0</v>
      </c>
      <c r="H44" s="66">
        <v>0</v>
      </c>
      <c r="I44" s="66">
        <v>0.30697601676058817</v>
      </c>
      <c r="J44" s="66">
        <v>0</v>
      </c>
      <c r="K44" s="108">
        <v>0.03</v>
      </c>
      <c r="L44" s="114">
        <v>0.02</v>
      </c>
      <c r="M44" s="114">
        <v>0.95</v>
      </c>
      <c r="N44" s="114">
        <v>0</v>
      </c>
      <c r="O44" s="108">
        <f t="shared" si="43"/>
        <v>0.15</v>
      </c>
      <c r="P44" s="109">
        <f t="shared" si="39"/>
        <v>0.1</v>
      </c>
      <c r="Q44" s="109">
        <f t="shared" si="40"/>
        <v>0.6</v>
      </c>
      <c r="R44" s="109">
        <f t="shared" si="41"/>
        <v>0.15</v>
      </c>
      <c r="S44" s="108">
        <v>0</v>
      </c>
      <c r="T44" s="109">
        <v>0</v>
      </c>
      <c r="U44" s="109">
        <v>0</v>
      </c>
      <c r="V44" s="114">
        <v>0</v>
      </c>
      <c r="W44" s="108">
        <v>0</v>
      </c>
      <c r="X44" s="109">
        <v>0</v>
      </c>
      <c r="Y44" s="109">
        <v>0</v>
      </c>
      <c r="Z44" s="114">
        <v>0</v>
      </c>
      <c r="AA44" s="108">
        <v>0</v>
      </c>
      <c r="AB44" s="109">
        <v>0</v>
      </c>
      <c r="AC44" s="121">
        <v>1</v>
      </c>
      <c r="AD44" s="114">
        <v>0</v>
      </c>
      <c r="AE44" s="108">
        <v>0.3</v>
      </c>
      <c r="AF44" s="109">
        <v>0.3</v>
      </c>
      <c r="AG44" s="109">
        <v>0.25</v>
      </c>
      <c r="AH44" s="114">
        <v>0.15</v>
      </c>
      <c r="AI44" s="108">
        <v>0.3</v>
      </c>
      <c r="AJ44" s="109">
        <v>0.3</v>
      </c>
      <c r="AK44" s="109">
        <v>0.25</v>
      </c>
      <c r="AL44" s="114">
        <v>0.15</v>
      </c>
      <c r="AM44" s="108">
        <v>0.5</v>
      </c>
      <c r="AN44" s="109">
        <v>0.25</v>
      </c>
      <c r="AO44" s="109">
        <v>0.22500000000000001</v>
      </c>
      <c r="AP44" s="109">
        <v>2.5000000000000001E-2</v>
      </c>
      <c r="AQ44" s="108">
        <v>0</v>
      </c>
      <c r="AR44" s="121">
        <v>0.1</v>
      </c>
      <c r="AS44" s="121">
        <v>0.4</v>
      </c>
      <c r="AT44" s="168">
        <v>0.5</v>
      </c>
      <c r="AU44" s="36">
        <f t="shared" si="0"/>
        <v>1</v>
      </c>
      <c r="AV44" s="36">
        <f t="shared" si="1"/>
        <v>7</v>
      </c>
      <c r="AX44" s="57">
        <f t="shared" si="3"/>
        <v>0.25744160586620585</v>
      </c>
      <c r="AY44" s="57">
        <f t="shared" si="4"/>
        <v>0.14604640251408824</v>
      </c>
      <c r="AZ44" s="57">
        <f t="shared" si="5"/>
        <v>0.48488399371477947</v>
      </c>
      <c r="BA44" s="57">
        <f t="shared" si="6"/>
        <v>0.11162799790492649</v>
      </c>
      <c r="BB44" s="58">
        <f t="shared" si="7"/>
        <v>1</v>
      </c>
    </row>
    <row r="45" spans="1:55" x14ac:dyDescent="0.2">
      <c r="A45" s="12">
        <v>2039</v>
      </c>
      <c r="B45" s="100">
        <f t="shared" si="42"/>
        <v>0</v>
      </c>
      <c r="C45" s="173">
        <f t="shared" si="10"/>
        <v>0.65744715184421909</v>
      </c>
      <c r="D45" s="66">
        <f t="shared" si="38"/>
        <v>0</v>
      </c>
      <c r="E45" s="66">
        <f t="shared" si="38"/>
        <v>0</v>
      </c>
      <c r="F45" s="66">
        <f t="shared" si="38"/>
        <v>0</v>
      </c>
      <c r="G45" s="66">
        <f t="shared" si="38"/>
        <v>0</v>
      </c>
      <c r="H45" s="66">
        <v>0</v>
      </c>
      <c r="I45" s="66">
        <v>0.34255284815578091</v>
      </c>
      <c r="J45" s="66">
        <v>0</v>
      </c>
      <c r="K45" s="108">
        <v>0.03</v>
      </c>
      <c r="L45" s="114">
        <v>0.02</v>
      </c>
      <c r="M45" s="114">
        <v>0.95</v>
      </c>
      <c r="N45" s="114">
        <v>0</v>
      </c>
      <c r="O45" s="108">
        <f t="shared" si="43"/>
        <v>0.15</v>
      </c>
      <c r="P45" s="109">
        <f t="shared" si="39"/>
        <v>0.1</v>
      </c>
      <c r="Q45" s="109">
        <f t="shared" si="40"/>
        <v>0.6</v>
      </c>
      <c r="R45" s="109">
        <f t="shared" si="41"/>
        <v>0.15</v>
      </c>
      <c r="S45" s="108">
        <v>0</v>
      </c>
      <c r="T45" s="109">
        <v>0</v>
      </c>
      <c r="U45" s="109">
        <v>0</v>
      </c>
      <c r="V45" s="114">
        <v>0</v>
      </c>
      <c r="W45" s="108">
        <v>0</v>
      </c>
      <c r="X45" s="109">
        <v>0</v>
      </c>
      <c r="Y45" s="109">
        <v>0</v>
      </c>
      <c r="Z45" s="114">
        <v>0</v>
      </c>
      <c r="AA45" s="108">
        <v>0</v>
      </c>
      <c r="AB45" s="109">
        <v>0</v>
      </c>
      <c r="AC45" s="121">
        <v>1</v>
      </c>
      <c r="AD45" s="114">
        <v>0</v>
      </c>
      <c r="AE45" s="108">
        <v>0.3</v>
      </c>
      <c r="AF45" s="109">
        <v>0.3</v>
      </c>
      <c r="AG45" s="109">
        <v>0.25</v>
      </c>
      <c r="AH45" s="114">
        <v>0.15</v>
      </c>
      <c r="AI45" s="108">
        <v>0.3</v>
      </c>
      <c r="AJ45" s="109">
        <v>0.3</v>
      </c>
      <c r="AK45" s="109">
        <v>0.25</v>
      </c>
      <c r="AL45" s="114">
        <v>0.15</v>
      </c>
      <c r="AM45" s="108">
        <v>0.5</v>
      </c>
      <c r="AN45" s="109">
        <v>0.25</v>
      </c>
      <c r="AO45" s="109">
        <v>0.22500000000000001</v>
      </c>
      <c r="AP45" s="109">
        <v>2.5000000000000001E-2</v>
      </c>
      <c r="AQ45" s="108">
        <v>0</v>
      </c>
      <c r="AR45" s="121">
        <v>0.1</v>
      </c>
      <c r="AS45" s="121">
        <v>0.4</v>
      </c>
      <c r="AT45" s="168">
        <v>0.5</v>
      </c>
      <c r="AU45" s="36">
        <f t="shared" si="0"/>
        <v>1</v>
      </c>
      <c r="AV45" s="36">
        <f t="shared" si="1"/>
        <v>7</v>
      </c>
      <c r="AX45" s="57">
        <f t="shared" si="3"/>
        <v>0.2698934968545233</v>
      </c>
      <c r="AY45" s="57">
        <f t="shared" si="4"/>
        <v>0.15138292722336716</v>
      </c>
      <c r="AZ45" s="57">
        <f t="shared" si="5"/>
        <v>0.47154268194158211</v>
      </c>
      <c r="BA45" s="57">
        <f t="shared" si="6"/>
        <v>0.10718089398052738</v>
      </c>
      <c r="BB45" s="58">
        <f t="shared" si="7"/>
        <v>1</v>
      </c>
    </row>
    <row r="46" spans="1:55" s="55" customFormat="1" x14ac:dyDescent="0.2">
      <c r="A46" s="51">
        <v>2040</v>
      </c>
      <c r="B46" s="101">
        <v>0</v>
      </c>
      <c r="C46" s="74">
        <f t="shared" si="10"/>
        <v>0.6201449593494085</v>
      </c>
      <c r="D46" s="65">
        <v>0</v>
      </c>
      <c r="E46" s="65">
        <v>0</v>
      </c>
      <c r="F46" s="65">
        <v>0</v>
      </c>
      <c r="G46" s="65">
        <v>0</v>
      </c>
      <c r="H46" s="74">
        <v>0</v>
      </c>
      <c r="I46" s="65">
        <v>0.3798550406505915</v>
      </c>
      <c r="J46" s="74">
        <v>0</v>
      </c>
      <c r="K46" s="103">
        <v>0.03</v>
      </c>
      <c r="L46" s="104">
        <v>0.02</v>
      </c>
      <c r="M46" s="104">
        <v>0.95</v>
      </c>
      <c r="N46" s="104">
        <v>0</v>
      </c>
      <c r="O46" s="117">
        <v>0.15</v>
      </c>
      <c r="P46" s="137">
        <v>0.1</v>
      </c>
      <c r="Q46" s="137">
        <v>0.6</v>
      </c>
      <c r="R46" s="137">
        <v>0.15</v>
      </c>
      <c r="S46" s="103">
        <v>0</v>
      </c>
      <c r="T46" s="105">
        <v>0</v>
      </c>
      <c r="U46" s="105">
        <v>0</v>
      </c>
      <c r="V46" s="104">
        <v>0</v>
      </c>
      <c r="W46" s="103">
        <v>0</v>
      </c>
      <c r="X46" s="105">
        <v>0</v>
      </c>
      <c r="Y46" s="105">
        <v>0</v>
      </c>
      <c r="Z46" s="104">
        <v>0</v>
      </c>
      <c r="AA46" s="103">
        <v>0</v>
      </c>
      <c r="AB46" s="105">
        <v>0</v>
      </c>
      <c r="AC46" s="118">
        <v>1</v>
      </c>
      <c r="AD46" s="104">
        <v>0</v>
      </c>
      <c r="AE46" s="103">
        <v>0.3</v>
      </c>
      <c r="AF46" s="105">
        <v>0.3</v>
      </c>
      <c r="AG46" s="105">
        <v>0.25</v>
      </c>
      <c r="AH46" s="104">
        <v>0.15</v>
      </c>
      <c r="AI46" s="103">
        <v>0.3</v>
      </c>
      <c r="AJ46" s="105">
        <v>0.3</v>
      </c>
      <c r="AK46" s="105">
        <v>0.25</v>
      </c>
      <c r="AL46" s="104">
        <v>0.15</v>
      </c>
      <c r="AM46" s="103">
        <v>0.5</v>
      </c>
      <c r="AN46" s="105">
        <v>0.25</v>
      </c>
      <c r="AO46" s="105">
        <v>0.22500000000000001</v>
      </c>
      <c r="AP46" s="105">
        <v>2.5000000000000001E-2</v>
      </c>
      <c r="AQ46" s="103">
        <v>0</v>
      </c>
      <c r="AR46" s="118">
        <v>0.1</v>
      </c>
      <c r="AS46" s="118">
        <v>0.4</v>
      </c>
      <c r="AT46" s="137">
        <v>0.5</v>
      </c>
      <c r="AU46" s="52">
        <f t="shared" si="0"/>
        <v>1</v>
      </c>
      <c r="AV46" s="52">
        <f t="shared" si="1"/>
        <v>7</v>
      </c>
      <c r="AX46" s="59">
        <f t="shared" si="3"/>
        <v>0.28294926422770705</v>
      </c>
      <c r="AY46" s="59">
        <f t="shared" si="4"/>
        <v>0.15697825609758873</v>
      </c>
      <c r="AZ46" s="59">
        <f t="shared" si="5"/>
        <v>0.45755435975602821</v>
      </c>
      <c r="BA46" s="59">
        <f t="shared" si="6"/>
        <v>0.10251811991867607</v>
      </c>
      <c r="BB46" s="59">
        <f t="shared" si="7"/>
        <v>1</v>
      </c>
    </row>
    <row r="47" spans="1:55" x14ac:dyDescent="0.2">
      <c r="A47" s="12">
        <v>2041</v>
      </c>
      <c r="B47" s="100">
        <f t="shared" ref="B47:G61" si="44">MAX(B46+(B$46-B$41)*0.2,0)</f>
        <v>0</v>
      </c>
      <c r="C47" s="173">
        <f t="shared" si="10"/>
        <v>0.59402386838047505</v>
      </c>
      <c r="D47" s="66">
        <f t="shared" si="44"/>
        <v>0</v>
      </c>
      <c r="E47" s="66">
        <f t="shared" si="44"/>
        <v>0</v>
      </c>
      <c r="F47" s="66">
        <f t="shared" si="44"/>
        <v>0</v>
      </c>
      <c r="G47" s="66">
        <f t="shared" si="44"/>
        <v>0</v>
      </c>
      <c r="H47" s="66">
        <v>0</v>
      </c>
      <c r="I47" s="66">
        <v>0.40597613161952495</v>
      </c>
      <c r="J47" s="66">
        <v>0</v>
      </c>
      <c r="K47" s="108">
        <v>0.03</v>
      </c>
      <c r="L47" s="114">
        <v>0.02</v>
      </c>
      <c r="M47" s="114">
        <v>0.95</v>
      </c>
      <c r="N47" s="114">
        <v>0</v>
      </c>
      <c r="O47" s="108">
        <f>O46+(O$46-O$31)/5</f>
        <v>0.15</v>
      </c>
      <c r="P47" s="109">
        <f t="shared" si="39"/>
        <v>0.1</v>
      </c>
      <c r="Q47" s="109">
        <f t="shared" si="40"/>
        <v>0.6</v>
      </c>
      <c r="R47" s="109">
        <f t="shared" si="41"/>
        <v>0.15</v>
      </c>
      <c r="S47" s="108">
        <v>0</v>
      </c>
      <c r="T47" s="109">
        <v>0</v>
      </c>
      <c r="U47" s="109">
        <v>0</v>
      </c>
      <c r="V47" s="114">
        <v>0</v>
      </c>
      <c r="W47" s="108">
        <v>0</v>
      </c>
      <c r="X47" s="109">
        <v>0</v>
      </c>
      <c r="Y47" s="109">
        <v>0</v>
      </c>
      <c r="Z47" s="114">
        <v>0</v>
      </c>
      <c r="AA47" s="108">
        <v>0</v>
      </c>
      <c r="AB47" s="109">
        <v>0</v>
      </c>
      <c r="AC47" s="121">
        <v>1</v>
      </c>
      <c r="AD47" s="114">
        <v>0</v>
      </c>
      <c r="AE47" s="108">
        <v>0.3</v>
      </c>
      <c r="AF47" s="109">
        <v>0.3</v>
      </c>
      <c r="AG47" s="109">
        <v>0.25</v>
      </c>
      <c r="AH47" s="114">
        <v>0.15</v>
      </c>
      <c r="AI47" s="108">
        <v>0.3</v>
      </c>
      <c r="AJ47" s="109">
        <v>0.3</v>
      </c>
      <c r="AK47" s="109">
        <v>0.25</v>
      </c>
      <c r="AL47" s="114">
        <v>0.15</v>
      </c>
      <c r="AM47" s="108">
        <v>0.5</v>
      </c>
      <c r="AN47" s="109">
        <v>0.25</v>
      </c>
      <c r="AO47" s="109">
        <v>0.22500000000000001</v>
      </c>
      <c r="AP47" s="109">
        <v>2.5000000000000001E-2</v>
      </c>
      <c r="AQ47" s="108">
        <v>0</v>
      </c>
      <c r="AR47" s="121">
        <v>0.1</v>
      </c>
      <c r="AS47" s="121">
        <v>0.4</v>
      </c>
      <c r="AT47" s="168">
        <v>0.5</v>
      </c>
      <c r="AU47" s="36">
        <f t="shared" ref="AU47:AU51" si="45">SUM(B47:J47)</f>
        <v>1</v>
      </c>
      <c r="AV47" s="36">
        <f t="shared" ref="AV47:AV51" si="46">SUM(K47:AT47)</f>
        <v>7</v>
      </c>
      <c r="AW47" s="38"/>
      <c r="AX47" s="22"/>
      <c r="AY47" s="22"/>
      <c r="AZ47" s="22"/>
      <c r="BA47" s="22"/>
      <c r="BB47" s="38"/>
      <c r="BC47" s="38"/>
    </row>
    <row r="48" spans="1:55" x14ac:dyDescent="0.2">
      <c r="A48" s="12">
        <v>2042</v>
      </c>
      <c r="B48" s="100">
        <f t="shared" si="44"/>
        <v>0</v>
      </c>
      <c r="C48" s="173">
        <f t="shared" si="10"/>
        <v>0.56730843286738963</v>
      </c>
      <c r="D48" s="66">
        <f t="shared" si="44"/>
        <v>0</v>
      </c>
      <c r="E48" s="66">
        <f t="shared" si="44"/>
        <v>0</v>
      </c>
      <c r="F48" s="66">
        <f t="shared" si="44"/>
        <v>0</v>
      </c>
      <c r="G48" s="66">
        <f t="shared" si="44"/>
        <v>0</v>
      </c>
      <c r="H48" s="66">
        <v>0</v>
      </c>
      <c r="I48" s="66">
        <v>0.43269156713261031</v>
      </c>
      <c r="J48" s="66">
        <v>0</v>
      </c>
      <c r="K48" s="108">
        <v>0.03</v>
      </c>
      <c r="L48" s="114">
        <v>0.02</v>
      </c>
      <c r="M48" s="114">
        <v>0.95</v>
      </c>
      <c r="N48" s="114">
        <v>0</v>
      </c>
      <c r="O48" s="108">
        <f t="shared" ref="O48:O50" si="47">O47+(O$46-O$31)/5</f>
        <v>0.15</v>
      </c>
      <c r="P48" s="109">
        <f t="shared" si="39"/>
        <v>0.1</v>
      </c>
      <c r="Q48" s="109">
        <f t="shared" si="40"/>
        <v>0.6</v>
      </c>
      <c r="R48" s="109">
        <f t="shared" si="41"/>
        <v>0.15</v>
      </c>
      <c r="S48" s="108">
        <v>0</v>
      </c>
      <c r="T48" s="109">
        <v>0</v>
      </c>
      <c r="U48" s="109">
        <v>0</v>
      </c>
      <c r="V48" s="114">
        <v>0</v>
      </c>
      <c r="W48" s="108">
        <v>0</v>
      </c>
      <c r="X48" s="109">
        <v>0</v>
      </c>
      <c r="Y48" s="109">
        <v>0</v>
      </c>
      <c r="Z48" s="114">
        <v>0</v>
      </c>
      <c r="AA48" s="108">
        <v>0</v>
      </c>
      <c r="AB48" s="109">
        <v>0</v>
      </c>
      <c r="AC48" s="121">
        <v>1</v>
      </c>
      <c r="AD48" s="114">
        <v>0</v>
      </c>
      <c r="AE48" s="108">
        <v>0.3</v>
      </c>
      <c r="AF48" s="109">
        <v>0.3</v>
      </c>
      <c r="AG48" s="109">
        <v>0.25</v>
      </c>
      <c r="AH48" s="114">
        <v>0.15</v>
      </c>
      <c r="AI48" s="108">
        <v>0.3</v>
      </c>
      <c r="AJ48" s="109">
        <v>0.3</v>
      </c>
      <c r="AK48" s="109">
        <v>0.25</v>
      </c>
      <c r="AL48" s="114">
        <v>0.15</v>
      </c>
      <c r="AM48" s="108">
        <v>0.5</v>
      </c>
      <c r="AN48" s="109">
        <v>0.25</v>
      </c>
      <c r="AO48" s="109">
        <v>0.22500000000000001</v>
      </c>
      <c r="AP48" s="109">
        <v>2.5000000000000001E-2</v>
      </c>
      <c r="AQ48" s="108">
        <v>0</v>
      </c>
      <c r="AR48" s="121">
        <v>0.1</v>
      </c>
      <c r="AS48" s="121">
        <v>0.4</v>
      </c>
      <c r="AT48" s="168">
        <v>0.5</v>
      </c>
      <c r="AU48" s="36">
        <f t="shared" si="45"/>
        <v>1</v>
      </c>
      <c r="AV48" s="36">
        <f t="shared" si="46"/>
        <v>7</v>
      </c>
      <c r="AW48" s="38"/>
      <c r="AX48" s="38"/>
      <c r="AY48" s="38"/>
      <c r="AZ48" s="38"/>
      <c r="BA48" s="38"/>
      <c r="BB48" s="38"/>
      <c r="BC48" s="38"/>
    </row>
    <row r="49" spans="1:48" x14ac:dyDescent="0.2">
      <c r="A49" s="12">
        <v>2043</v>
      </c>
      <c r="B49" s="100">
        <f t="shared" si="44"/>
        <v>0</v>
      </c>
      <c r="C49" s="173">
        <f t="shared" si="10"/>
        <v>0.54012683211437251</v>
      </c>
      <c r="D49" s="66">
        <f t="shared" si="44"/>
        <v>0</v>
      </c>
      <c r="E49" s="66">
        <f t="shared" si="44"/>
        <v>0</v>
      </c>
      <c r="F49" s="66">
        <f t="shared" si="44"/>
        <v>0</v>
      </c>
      <c r="G49" s="66">
        <f t="shared" si="44"/>
        <v>0</v>
      </c>
      <c r="H49" s="66">
        <v>0</v>
      </c>
      <c r="I49" s="66">
        <v>0.45987316788562749</v>
      </c>
      <c r="J49" s="66">
        <v>0</v>
      </c>
      <c r="K49" s="108">
        <v>0.03</v>
      </c>
      <c r="L49" s="114">
        <v>0.02</v>
      </c>
      <c r="M49" s="114">
        <v>0.95</v>
      </c>
      <c r="N49" s="114">
        <v>0</v>
      </c>
      <c r="O49" s="108">
        <f t="shared" si="47"/>
        <v>0.15</v>
      </c>
      <c r="P49" s="109">
        <f t="shared" si="39"/>
        <v>0.1</v>
      </c>
      <c r="Q49" s="109">
        <f t="shared" si="40"/>
        <v>0.6</v>
      </c>
      <c r="R49" s="109">
        <f t="shared" si="41"/>
        <v>0.15</v>
      </c>
      <c r="S49" s="108">
        <v>0</v>
      </c>
      <c r="T49" s="109">
        <v>0</v>
      </c>
      <c r="U49" s="109">
        <v>0</v>
      </c>
      <c r="V49" s="114">
        <v>0</v>
      </c>
      <c r="W49" s="108">
        <v>0</v>
      </c>
      <c r="X49" s="109">
        <v>0</v>
      </c>
      <c r="Y49" s="109">
        <v>0</v>
      </c>
      <c r="Z49" s="114">
        <v>0</v>
      </c>
      <c r="AA49" s="108">
        <v>0</v>
      </c>
      <c r="AB49" s="109">
        <v>0</v>
      </c>
      <c r="AC49" s="121">
        <v>1</v>
      </c>
      <c r="AD49" s="114">
        <v>0</v>
      </c>
      <c r="AE49" s="108">
        <v>0.3</v>
      </c>
      <c r="AF49" s="109">
        <v>0.3</v>
      </c>
      <c r="AG49" s="109">
        <v>0.25</v>
      </c>
      <c r="AH49" s="114">
        <v>0.15</v>
      </c>
      <c r="AI49" s="108">
        <v>0.3</v>
      </c>
      <c r="AJ49" s="109">
        <v>0.3</v>
      </c>
      <c r="AK49" s="109">
        <v>0.25</v>
      </c>
      <c r="AL49" s="114">
        <v>0.15</v>
      </c>
      <c r="AM49" s="108">
        <v>0.5</v>
      </c>
      <c r="AN49" s="109">
        <v>0.25</v>
      </c>
      <c r="AO49" s="109">
        <v>0.22500000000000001</v>
      </c>
      <c r="AP49" s="109">
        <v>2.5000000000000001E-2</v>
      </c>
      <c r="AQ49" s="108">
        <v>0</v>
      </c>
      <c r="AR49" s="121">
        <v>0.1</v>
      </c>
      <c r="AS49" s="121">
        <v>0.4</v>
      </c>
      <c r="AT49" s="168">
        <v>0.5</v>
      </c>
      <c r="AU49" s="36">
        <f t="shared" si="45"/>
        <v>1</v>
      </c>
      <c r="AV49" s="36">
        <f t="shared" si="46"/>
        <v>7</v>
      </c>
    </row>
    <row r="50" spans="1:48" x14ac:dyDescent="0.2">
      <c r="A50" s="12">
        <v>2044</v>
      </c>
      <c r="B50" s="100">
        <f t="shared" si="44"/>
        <v>0</v>
      </c>
      <c r="C50" s="173">
        <f t="shared" si="10"/>
        <v>0.51261700532490551</v>
      </c>
      <c r="D50" s="66">
        <f t="shared" si="44"/>
        <v>0</v>
      </c>
      <c r="E50" s="66">
        <f t="shared" si="44"/>
        <v>0</v>
      </c>
      <c r="F50" s="66">
        <f t="shared" si="44"/>
        <v>0</v>
      </c>
      <c r="G50" s="66">
        <f t="shared" si="44"/>
        <v>0</v>
      </c>
      <c r="H50" s="66">
        <v>0</v>
      </c>
      <c r="I50" s="66">
        <v>0.48738299467509455</v>
      </c>
      <c r="J50" s="66">
        <v>0</v>
      </c>
      <c r="K50" s="108">
        <v>0.03</v>
      </c>
      <c r="L50" s="114">
        <v>0.02</v>
      </c>
      <c r="M50" s="114">
        <v>0.95</v>
      </c>
      <c r="N50" s="114">
        <v>0</v>
      </c>
      <c r="O50" s="108">
        <f t="shared" si="47"/>
        <v>0.15</v>
      </c>
      <c r="P50" s="109">
        <f t="shared" si="39"/>
        <v>0.1</v>
      </c>
      <c r="Q50" s="109">
        <f t="shared" si="40"/>
        <v>0.6</v>
      </c>
      <c r="R50" s="109">
        <f t="shared" si="41"/>
        <v>0.15</v>
      </c>
      <c r="S50" s="108">
        <v>0</v>
      </c>
      <c r="T50" s="109">
        <v>0</v>
      </c>
      <c r="U50" s="109">
        <v>0</v>
      </c>
      <c r="V50" s="114">
        <v>0</v>
      </c>
      <c r="W50" s="108">
        <v>0</v>
      </c>
      <c r="X50" s="109">
        <v>0</v>
      </c>
      <c r="Y50" s="109">
        <v>0</v>
      </c>
      <c r="Z50" s="114">
        <v>0</v>
      </c>
      <c r="AA50" s="108">
        <v>0</v>
      </c>
      <c r="AB50" s="109">
        <v>0</v>
      </c>
      <c r="AC50" s="121">
        <v>1</v>
      </c>
      <c r="AD50" s="114">
        <v>0</v>
      </c>
      <c r="AE50" s="108">
        <v>0.3</v>
      </c>
      <c r="AF50" s="109">
        <v>0.3</v>
      </c>
      <c r="AG50" s="109">
        <v>0.25</v>
      </c>
      <c r="AH50" s="114">
        <v>0.15</v>
      </c>
      <c r="AI50" s="108">
        <v>0.3</v>
      </c>
      <c r="AJ50" s="109">
        <v>0.3</v>
      </c>
      <c r="AK50" s="109">
        <v>0.25</v>
      </c>
      <c r="AL50" s="114">
        <v>0.15</v>
      </c>
      <c r="AM50" s="108">
        <v>0.5</v>
      </c>
      <c r="AN50" s="109">
        <v>0.25</v>
      </c>
      <c r="AO50" s="109">
        <v>0.22500000000000001</v>
      </c>
      <c r="AP50" s="109">
        <v>2.5000000000000001E-2</v>
      </c>
      <c r="AQ50" s="108">
        <v>0</v>
      </c>
      <c r="AR50" s="121">
        <v>0.1</v>
      </c>
      <c r="AS50" s="121">
        <v>0.4</v>
      </c>
      <c r="AT50" s="168">
        <v>0.5</v>
      </c>
      <c r="AU50" s="36">
        <f t="shared" si="45"/>
        <v>1</v>
      </c>
      <c r="AV50" s="36">
        <f t="shared" si="46"/>
        <v>7</v>
      </c>
    </row>
    <row r="51" spans="1:48" x14ac:dyDescent="0.2">
      <c r="A51" s="51">
        <v>2045</v>
      </c>
      <c r="B51" s="101">
        <f t="shared" si="44"/>
        <v>0</v>
      </c>
      <c r="C51" s="74">
        <f t="shared" si="10"/>
        <v>0.48492425609570489</v>
      </c>
      <c r="D51" s="74">
        <f t="shared" si="44"/>
        <v>0</v>
      </c>
      <c r="E51" s="74">
        <f t="shared" si="44"/>
        <v>0</v>
      </c>
      <c r="F51" s="74">
        <f t="shared" si="44"/>
        <v>0</v>
      </c>
      <c r="G51" s="74">
        <f t="shared" si="44"/>
        <v>0</v>
      </c>
      <c r="H51" s="74">
        <v>0</v>
      </c>
      <c r="I51" s="74">
        <v>0.51507574390429511</v>
      </c>
      <c r="J51" s="74">
        <v>0</v>
      </c>
      <c r="K51" s="103">
        <v>0.03</v>
      </c>
      <c r="L51" s="104">
        <v>0.02</v>
      </c>
      <c r="M51" s="104">
        <v>0.95</v>
      </c>
      <c r="N51" s="104">
        <v>0</v>
      </c>
      <c r="O51" s="117">
        <v>0.15</v>
      </c>
      <c r="P51" s="137">
        <v>0.1</v>
      </c>
      <c r="Q51" s="137">
        <v>0.6</v>
      </c>
      <c r="R51" s="137">
        <v>0.15</v>
      </c>
      <c r="S51" s="103">
        <v>0</v>
      </c>
      <c r="T51" s="105">
        <v>0</v>
      </c>
      <c r="U51" s="105">
        <v>0</v>
      </c>
      <c r="V51" s="104">
        <v>0</v>
      </c>
      <c r="W51" s="103">
        <v>0</v>
      </c>
      <c r="X51" s="105">
        <v>0</v>
      </c>
      <c r="Y51" s="105">
        <v>0</v>
      </c>
      <c r="Z51" s="104">
        <v>0</v>
      </c>
      <c r="AA51" s="103">
        <v>0</v>
      </c>
      <c r="AB51" s="105">
        <v>0</v>
      </c>
      <c r="AC51" s="118">
        <v>1</v>
      </c>
      <c r="AD51" s="104">
        <v>0</v>
      </c>
      <c r="AE51" s="103">
        <v>0.3</v>
      </c>
      <c r="AF51" s="105">
        <v>0.3</v>
      </c>
      <c r="AG51" s="105">
        <v>0.25</v>
      </c>
      <c r="AH51" s="104">
        <v>0.15</v>
      </c>
      <c r="AI51" s="103">
        <v>0.3</v>
      </c>
      <c r="AJ51" s="105">
        <v>0.3</v>
      </c>
      <c r="AK51" s="105">
        <v>0.25</v>
      </c>
      <c r="AL51" s="104">
        <v>0.15</v>
      </c>
      <c r="AM51" s="103">
        <v>0.5</v>
      </c>
      <c r="AN51" s="105">
        <v>0.25</v>
      </c>
      <c r="AO51" s="105">
        <v>0.22500000000000001</v>
      </c>
      <c r="AP51" s="105">
        <v>2.5000000000000001E-2</v>
      </c>
      <c r="AQ51" s="103">
        <v>0</v>
      </c>
      <c r="AR51" s="118">
        <v>0.1</v>
      </c>
      <c r="AS51" s="118">
        <v>0.4</v>
      </c>
      <c r="AT51" s="137">
        <v>0.5</v>
      </c>
      <c r="AU51" s="52">
        <f t="shared" si="45"/>
        <v>1</v>
      </c>
      <c r="AV51" s="52">
        <f t="shared" si="46"/>
        <v>7</v>
      </c>
    </row>
    <row r="52" spans="1:48" x14ac:dyDescent="0.2">
      <c r="A52" s="12">
        <v>2046</v>
      </c>
      <c r="B52" s="100">
        <f t="shared" si="44"/>
        <v>0</v>
      </c>
      <c r="C52" s="173">
        <f t="shared" si="10"/>
        <v>0.45990292815931966</v>
      </c>
      <c r="D52" s="66">
        <f t="shared" si="44"/>
        <v>0</v>
      </c>
      <c r="E52" s="66">
        <f t="shared" si="44"/>
        <v>0</v>
      </c>
      <c r="F52" s="66">
        <f t="shared" si="44"/>
        <v>0</v>
      </c>
      <c r="G52" s="66">
        <f t="shared" si="44"/>
        <v>0</v>
      </c>
      <c r="H52" s="66">
        <v>0</v>
      </c>
      <c r="I52" s="66">
        <v>0.54009707184068034</v>
      </c>
      <c r="J52" s="66">
        <v>0</v>
      </c>
      <c r="K52" s="108">
        <v>0.03</v>
      </c>
      <c r="L52" s="114">
        <v>0.02</v>
      </c>
      <c r="M52" s="114">
        <v>0.95</v>
      </c>
      <c r="N52" s="114">
        <v>0</v>
      </c>
      <c r="O52" s="108">
        <f>O51+(O$46-O$31)/5</f>
        <v>0.15</v>
      </c>
      <c r="P52" s="109">
        <f t="shared" si="39"/>
        <v>0.1</v>
      </c>
      <c r="Q52" s="109">
        <f t="shared" si="40"/>
        <v>0.6</v>
      </c>
      <c r="R52" s="109">
        <f t="shared" si="41"/>
        <v>0.15</v>
      </c>
      <c r="S52" s="108">
        <v>0</v>
      </c>
      <c r="T52" s="109">
        <v>0</v>
      </c>
      <c r="U52" s="109">
        <v>0</v>
      </c>
      <c r="V52" s="114">
        <v>0</v>
      </c>
      <c r="W52" s="108">
        <v>0</v>
      </c>
      <c r="X52" s="109">
        <v>0</v>
      </c>
      <c r="Y52" s="109">
        <v>0</v>
      </c>
      <c r="Z52" s="114">
        <v>0</v>
      </c>
      <c r="AA52" s="108">
        <v>0</v>
      </c>
      <c r="AB52" s="109">
        <v>0</v>
      </c>
      <c r="AC52" s="121">
        <v>1</v>
      </c>
      <c r="AD52" s="114">
        <v>0</v>
      </c>
      <c r="AE52" s="108">
        <v>0.3</v>
      </c>
      <c r="AF52" s="109">
        <v>0.3</v>
      </c>
      <c r="AG52" s="109">
        <v>0.25</v>
      </c>
      <c r="AH52" s="114">
        <v>0.15</v>
      </c>
      <c r="AI52" s="108">
        <v>0.3</v>
      </c>
      <c r="AJ52" s="109">
        <v>0.3</v>
      </c>
      <c r="AK52" s="109">
        <v>0.25</v>
      </c>
      <c r="AL52" s="114">
        <v>0.15</v>
      </c>
      <c r="AM52" s="108">
        <v>0.5</v>
      </c>
      <c r="AN52" s="109">
        <v>0.25</v>
      </c>
      <c r="AO52" s="109">
        <v>0.22500000000000001</v>
      </c>
      <c r="AP52" s="109">
        <v>2.5000000000000001E-2</v>
      </c>
      <c r="AQ52" s="108">
        <v>0</v>
      </c>
      <c r="AR52" s="121">
        <v>0.1</v>
      </c>
      <c r="AS52" s="121">
        <v>0.4</v>
      </c>
      <c r="AT52" s="168">
        <v>0.5</v>
      </c>
      <c r="AU52" s="36">
        <f t="shared" ref="AU52:AU61" si="48">SUM(B52:J52)</f>
        <v>1</v>
      </c>
      <c r="AV52" s="36">
        <f t="shared" ref="AV52:AV61" si="49">SUM(K52:AT52)</f>
        <v>7</v>
      </c>
    </row>
    <row r="53" spans="1:48" x14ac:dyDescent="0.2">
      <c r="A53" s="12">
        <v>2047</v>
      </c>
      <c r="B53" s="100">
        <f t="shared" si="44"/>
        <v>0</v>
      </c>
      <c r="C53" s="173">
        <f t="shared" si="10"/>
        <v>0.43589915054819905</v>
      </c>
      <c r="D53" s="66">
        <f t="shared" si="44"/>
        <v>0</v>
      </c>
      <c r="E53" s="66">
        <f t="shared" si="44"/>
        <v>0</v>
      </c>
      <c r="F53" s="66">
        <f t="shared" si="44"/>
        <v>0</v>
      </c>
      <c r="G53" s="66">
        <f t="shared" si="44"/>
        <v>0</v>
      </c>
      <c r="H53" s="66">
        <v>0</v>
      </c>
      <c r="I53" s="66">
        <v>0.56410084945180095</v>
      </c>
      <c r="J53" s="66">
        <v>0</v>
      </c>
      <c r="K53" s="108">
        <v>0.03</v>
      </c>
      <c r="L53" s="114">
        <v>0.02</v>
      </c>
      <c r="M53" s="114">
        <v>0.95</v>
      </c>
      <c r="N53" s="114">
        <v>0</v>
      </c>
      <c r="O53" s="108">
        <f t="shared" ref="O53:O55" si="50">O52+(O$46-O$31)/5</f>
        <v>0.15</v>
      </c>
      <c r="P53" s="109">
        <f t="shared" si="39"/>
        <v>0.1</v>
      </c>
      <c r="Q53" s="109">
        <f t="shared" si="40"/>
        <v>0.6</v>
      </c>
      <c r="R53" s="109">
        <f t="shared" si="41"/>
        <v>0.15</v>
      </c>
      <c r="S53" s="108">
        <v>0</v>
      </c>
      <c r="T53" s="109">
        <v>0</v>
      </c>
      <c r="U53" s="109">
        <v>0</v>
      </c>
      <c r="V53" s="114">
        <v>0</v>
      </c>
      <c r="W53" s="108">
        <v>0</v>
      </c>
      <c r="X53" s="109">
        <v>0</v>
      </c>
      <c r="Y53" s="109">
        <v>0</v>
      </c>
      <c r="Z53" s="114">
        <v>0</v>
      </c>
      <c r="AA53" s="108">
        <v>0</v>
      </c>
      <c r="AB53" s="109">
        <v>0</v>
      </c>
      <c r="AC53" s="121">
        <v>1</v>
      </c>
      <c r="AD53" s="114">
        <v>0</v>
      </c>
      <c r="AE53" s="108">
        <v>0.3</v>
      </c>
      <c r="AF53" s="109">
        <v>0.3</v>
      </c>
      <c r="AG53" s="109">
        <v>0.25</v>
      </c>
      <c r="AH53" s="114">
        <v>0.15</v>
      </c>
      <c r="AI53" s="108">
        <v>0.3</v>
      </c>
      <c r="AJ53" s="109">
        <v>0.3</v>
      </c>
      <c r="AK53" s="109">
        <v>0.25</v>
      </c>
      <c r="AL53" s="114">
        <v>0.15</v>
      </c>
      <c r="AM53" s="108">
        <v>0.5</v>
      </c>
      <c r="AN53" s="109">
        <v>0.25</v>
      </c>
      <c r="AO53" s="109">
        <v>0.22500000000000001</v>
      </c>
      <c r="AP53" s="109">
        <v>2.5000000000000001E-2</v>
      </c>
      <c r="AQ53" s="108">
        <v>0</v>
      </c>
      <c r="AR53" s="121">
        <v>0.1</v>
      </c>
      <c r="AS53" s="121">
        <v>0.4</v>
      </c>
      <c r="AT53" s="168">
        <v>0.5</v>
      </c>
      <c r="AU53" s="36">
        <f t="shared" si="48"/>
        <v>1</v>
      </c>
      <c r="AV53" s="36">
        <f t="shared" si="49"/>
        <v>7</v>
      </c>
    </row>
    <row r="54" spans="1:48" x14ac:dyDescent="0.2">
      <c r="A54" s="12">
        <v>2048</v>
      </c>
      <c r="B54" s="100">
        <f t="shared" si="44"/>
        <v>0</v>
      </c>
      <c r="C54" s="173">
        <f t="shared" si="10"/>
        <v>0.4085292478597502</v>
      </c>
      <c r="D54" s="66">
        <f t="shared" si="44"/>
        <v>0</v>
      </c>
      <c r="E54" s="66">
        <f t="shared" si="44"/>
        <v>0</v>
      </c>
      <c r="F54" s="66">
        <f t="shared" si="44"/>
        <v>0</v>
      </c>
      <c r="G54" s="66">
        <f t="shared" si="44"/>
        <v>0</v>
      </c>
      <c r="H54" s="66">
        <v>0</v>
      </c>
      <c r="I54" s="66">
        <v>0.5914707521402498</v>
      </c>
      <c r="J54" s="66">
        <v>0</v>
      </c>
      <c r="K54" s="108">
        <v>0.03</v>
      </c>
      <c r="L54" s="114">
        <v>0.02</v>
      </c>
      <c r="M54" s="114">
        <v>0.95</v>
      </c>
      <c r="N54" s="114">
        <v>0</v>
      </c>
      <c r="O54" s="108">
        <f t="shared" si="50"/>
        <v>0.15</v>
      </c>
      <c r="P54" s="109">
        <f t="shared" si="39"/>
        <v>0.1</v>
      </c>
      <c r="Q54" s="109">
        <f t="shared" si="40"/>
        <v>0.6</v>
      </c>
      <c r="R54" s="109">
        <f t="shared" si="41"/>
        <v>0.15</v>
      </c>
      <c r="S54" s="108">
        <v>0</v>
      </c>
      <c r="T54" s="109">
        <v>0</v>
      </c>
      <c r="U54" s="109">
        <v>0</v>
      </c>
      <c r="V54" s="114">
        <v>0</v>
      </c>
      <c r="W54" s="108">
        <v>0</v>
      </c>
      <c r="X54" s="109">
        <v>0</v>
      </c>
      <c r="Y54" s="109">
        <v>0</v>
      </c>
      <c r="Z54" s="114">
        <v>0</v>
      </c>
      <c r="AA54" s="108">
        <v>0</v>
      </c>
      <c r="AB54" s="109">
        <v>0</v>
      </c>
      <c r="AC54" s="121">
        <v>1</v>
      </c>
      <c r="AD54" s="114">
        <v>0</v>
      </c>
      <c r="AE54" s="108">
        <v>0.3</v>
      </c>
      <c r="AF54" s="109">
        <v>0.3</v>
      </c>
      <c r="AG54" s="109">
        <v>0.25</v>
      </c>
      <c r="AH54" s="114">
        <v>0.15</v>
      </c>
      <c r="AI54" s="108">
        <v>0.3</v>
      </c>
      <c r="AJ54" s="109">
        <v>0.3</v>
      </c>
      <c r="AK54" s="109">
        <v>0.25</v>
      </c>
      <c r="AL54" s="114">
        <v>0.15</v>
      </c>
      <c r="AM54" s="108">
        <v>0.5</v>
      </c>
      <c r="AN54" s="109">
        <v>0.25</v>
      </c>
      <c r="AO54" s="109">
        <v>0.22500000000000001</v>
      </c>
      <c r="AP54" s="109">
        <v>2.5000000000000001E-2</v>
      </c>
      <c r="AQ54" s="108">
        <v>0</v>
      </c>
      <c r="AR54" s="121">
        <v>0.1</v>
      </c>
      <c r="AS54" s="121">
        <v>0.4</v>
      </c>
      <c r="AT54" s="168">
        <v>0.5</v>
      </c>
      <c r="AU54" s="36">
        <f t="shared" si="48"/>
        <v>1</v>
      </c>
      <c r="AV54" s="36">
        <f t="shared" si="49"/>
        <v>7</v>
      </c>
    </row>
    <row r="55" spans="1:48" x14ac:dyDescent="0.2">
      <c r="A55" s="12">
        <v>2049</v>
      </c>
      <c r="B55" s="100">
        <f t="shared" si="44"/>
        <v>0</v>
      </c>
      <c r="C55" s="173">
        <f t="shared" si="10"/>
        <v>0.38153966891046398</v>
      </c>
      <c r="D55" s="66">
        <f t="shared" si="44"/>
        <v>0</v>
      </c>
      <c r="E55" s="66">
        <f t="shared" si="44"/>
        <v>0</v>
      </c>
      <c r="F55" s="66">
        <f t="shared" si="44"/>
        <v>0</v>
      </c>
      <c r="G55" s="66">
        <f t="shared" si="44"/>
        <v>0</v>
      </c>
      <c r="H55" s="66">
        <v>0</v>
      </c>
      <c r="I55" s="66">
        <v>0.61846033108953602</v>
      </c>
      <c r="J55" s="66">
        <v>0</v>
      </c>
      <c r="K55" s="108">
        <v>0.03</v>
      </c>
      <c r="L55" s="114">
        <v>0.02</v>
      </c>
      <c r="M55" s="114">
        <v>0.95</v>
      </c>
      <c r="N55" s="114">
        <v>0</v>
      </c>
      <c r="O55" s="108">
        <f t="shared" si="50"/>
        <v>0.15</v>
      </c>
      <c r="P55" s="109">
        <f t="shared" si="39"/>
        <v>0.1</v>
      </c>
      <c r="Q55" s="109">
        <f t="shared" si="40"/>
        <v>0.6</v>
      </c>
      <c r="R55" s="109">
        <f t="shared" si="41"/>
        <v>0.15</v>
      </c>
      <c r="S55" s="108">
        <v>0</v>
      </c>
      <c r="T55" s="109">
        <v>0</v>
      </c>
      <c r="U55" s="109">
        <v>0</v>
      </c>
      <c r="V55" s="114">
        <v>0</v>
      </c>
      <c r="W55" s="108">
        <v>0</v>
      </c>
      <c r="X55" s="109">
        <v>0</v>
      </c>
      <c r="Y55" s="109">
        <v>0</v>
      </c>
      <c r="Z55" s="114">
        <v>0</v>
      </c>
      <c r="AA55" s="108">
        <v>0</v>
      </c>
      <c r="AB55" s="109">
        <v>0</v>
      </c>
      <c r="AC55" s="121">
        <v>1</v>
      </c>
      <c r="AD55" s="114">
        <v>0</v>
      </c>
      <c r="AE55" s="108">
        <v>0.3</v>
      </c>
      <c r="AF55" s="109">
        <v>0.3</v>
      </c>
      <c r="AG55" s="109">
        <v>0.25</v>
      </c>
      <c r="AH55" s="114">
        <v>0.15</v>
      </c>
      <c r="AI55" s="108">
        <v>0.3</v>
      </c>
      <c r="AJ55" s="109">
        <v>0.3</v>
      </c>
      <c r="AK55" s="109">
        <v>0.25</v>
      </c>
      <c r="AL55" s="114">
        <v>0.15</v>
      </c>
      <c r="AM55" s="108">
        <v>0.5</v>
      </c>
      <c r="AN55" s="109">
        <v>0.25</v>
      </c>
      <c r="AO55" s="109">
        <v>0.22500000000000001</v>
      </c>
      <c r="AP55" s="109">
        <v>2.5000000000000001E-2</v>
      </c>
      <c r="AQ55" s="108">
        <v>0</v>
      </c>
      <c r="AR55" s="121">
        <v>0.1</v>
      </c>
      <c r="AS55" s="121">
        <v>0.4</v>
      </c>
      <c r="AT55" s="168">
        <v>0.5</v>
      </c>
      <c r="AU55" s="36">
        <f t="shared" si="48"/>
        <v>1</v>
      </c>
      <c r="AV55" s="36">
        <f t="shared" si="49"/>
        <v>7</v>
      </c>
    </row>
    <row r="56" spans="1:48" x14ac:dyDescent="0.2">
      <c r="A56" s="51">
        <v>2050</v>
      </c>
      <c r="B56" s="101">
        <f t="shared" si="44"/>
        <v>0</v>
      </c>
      <c r="C56" s="74">
        <f t="shared" si="10"/>
        <v>0.35507163794398466</v>
      </c>
      <c r="D56" s="74">
        <f t="shared" si="44"/>
        <v>0</v>
      </c>
      <c r="E56" s="74">
        <f t="shared" si="44"/>
        <v>0</v>
      </c>
      <c r="F56" s="74">
        <f t="shared" si="44"/>
        <v>0</v>
      </c>
      <c r="G56" s="74">
        <f t="shared" si="44"/>
        <v>0</v>
      </c>
      <c r="H56" s="74">
        <v>0</v>
      </c>
      <c r="I56" s="74">
        <v>0.64492836205601534</v>
      </c>
      <c r="J56" s="74">
        <v>0</v>
      </c>
      <c r="K56" s="103">
        <v>0.03</v>
      </c>
      <c r="L56" s="104">
        <v>0.02</v>
      </c>
      <c r="M56" s="104">
        <v>0.95</v>
      </c>
      <c r="N56" s="104">
        <v>0</v>
      </c>
      <c r="O56" s="117">
        <v>0.15</v>
      </c>
      <c r="P56" s="137">
        <v>0.1</v>
      </c>
      <c r="Q56" s="137">
        <v>0.6</v>
      </c>
      <c r="R56" s="137">
        <v>0.15</v>
      </c>
      <c r="S56" s="103">
        <v>0</v>
      </c>
      <c r="T56" s="105">
        <v>0</v>
      </c>
      <c r="U56" s="105">
        <v>0</v>
      </c>
      <c r="V56" s="104">
        <v>0</v>
      </c>
      <c r="W56" s="103">
        <v>0</v>
      </c>
      <c r="X56" s="105">
        <v>0</v>
      </c>
      <c r="Y56" s="105">
        <v>0</v>
      </c>
      <c r="Z56" s="104">
        <v>0</v>
      </c>
      <c r="AA56" s="103">
        <v>0</v>
      </c>
      <c r="AB56" s="105">
        <v>0</v>
      </c>
      <c r="AC56" s="118">
        <v>1</v>
      </c>
      <c r="AD56" s="104">
        <v>0</v>
      </c>
      <c r="AE56" s="103">
        <v>0.3</v>
      </c>
      <c r="AF56" s="105">
        <v>0.3</v>
      </c>
      <c r="AG56" s="105">
        <v>0.25</v>
      </c>
      <c r="AH56" s="104">
        <v>0.15</v>
      </c>
      <c r="AI56" s="103">
        <v>0.3</v>
      </c>
      <c r="AJ56" s="105">
        <v>0.3</v>
      </c>
      <c r="AK56" s="105">
        <v>0.25</v>
      </c>
      <c r="AL56" s="104">
        <v>0.15</v>
      </c>
      <c r="AM56" s="103">
        <v>0.5</v>
      </c>
      <c r="AN56" s="105">
        <v>0.25</v>
      </c>
      <c r="AO56" s="105">
        <v>0.22500000000000001</v>
      </c>
      <c r="AP56" s="105">
        <v>2.5000000000000001E-2</v>
      </c>
      <c r="AQ56" s="103">
        <v>0</v>
      </c>
      <c r="AR56" s="118">
        <v>0.1</v>
      </c>
      <c r="AS56" s="118">
        <v>0.4</v>
      </c>
      <c r="AT56" s="137">
        <v>0.5</v>
      </c>
      <c r="AU56" s="52">
        <f t="shared" si="48"/>
        <v>1</v>
      </c>
      <c r="AV56" s="52">
        <f t="shared" si="49"/>
        <v>7</v>
      </c>
    </row>
    <row r="57" spans="1:48" x14ac:dyDescent="0.2">
      <c r="A57" s="12">
        <v>2051</v>
      </c>
      <c r="B57" s="100">
        <f t="shared" si="44"/>
        <v>0</v>
      </c>
      <c r="C57" s="173">
        <f t="shared" si="10"/>
        <v>0.32913706248415153</v>
      </c>
      <c r="D57" s="66">
        <f t="shared" si="44"/>
        <v>0</v>
      </c>
      <c r="E57" s="66">
        <f t="shared" si="44"/>
        <v>0</v>
      </c>
      <c r="F57" s="66">
        <f t="shared" si="44"/>
        <v>0</v>
      </c>
      <c r="G57" s="66">
        <f t="shared" si="44"/>
        <v>0</v>
      </c>
      <c r="H57" s="66">
        <v>0</v>
      </c>
      <c r="I57" s="66">
        <v>0.67086293751584847</v>
      </c>
      <c r="J57" s="66">
        <v>0</v>
      </c>
      <c r="K57" s="108">
        <v>0.03</v>
      </c>
      <c r="L57" s="114">
        <v>0.02</v>
      </c>
      <c r="M57" s="114">
        <v>0.95</v>
      </c>
      <c r="N57" s="114">
        <v>0</v>
      </c>
      <c r="O57" s="108">
        <f>O56+(O$46-O$31)/5</f>
        <v>0.15</v>
      </c>
      <c r="P57" s="109">
        <f t="shared" si="39"/>
        <v>0.1</v>
      </c>
      <c r="Q57" s="109">
        <f t="shared" si="40"/>
        <v>0.6</v>
      </c>
      <c r="R57" s="109">
        <f t="shared" si="41"/>
        <v>0.15</v>
      </c>
      <c r="S57" s="108">
        <v>0</v>
      </c>
      <c r="T57" s="109">
        <v>0</v>
      </c>
      <c r="U57" s="109">
        <v>0</v>
      </c>
      <c r="V57" s="114">
        <v>0</v>
      </c>
      <c r="W57" s="108">
        <v>0</v>
      </c>
      <c r="X57" s="109">
        <v>0</v>
      </c>
      <c r="Y57" s="109">
        <v>0</v>
      </c>
      <c r="Z57" s="114">
        <v>0</v>
      </c>
      <c r="AA57" s="108">
        <v>0</v>
      </c>
      <c r="AB57" s="109">
        <v>0</v>
      </c>
      <c r="AC57" s="121">
        <v>1</v>
      </c>
      <c r="AD57" s="114">
        <v>0</v>
      </c>
      <c r="AE57" s="108">
        <v>0.3</v>
      </c>
      <c r="AF57" s="109">
        <v>0.3</v>
      </c>
      <c r="AG57" s="109">
        <v>0.25</v>
      </c>
      <c r="AH57" s="114">
        <v>0.15</v>
      </c>
      <c r="AI57" s="108">
        <v>0.3</v>
      </c>
      <c r="AJ57" s="109">
        <v>0.3</v>
      </c>
      <c r="AK57" s="109">
        <v>0.25</v>
      </c>
      <c r="AL57" s="114">
        <v>0.15</v>
      </c>
      <c r="AM57" s="108">
        <v>0.5</v>
      </c>
      <c r="AN57" s="109">
        <v>0.25</v>
      </c>
      <c r="AO57" s="109">
        <v>0.22500000000000001</v>
      </c>
      <c r="AP57" s="109">
        <v>2.5000000000000001E-2</v>
      </c>
      <c r="AQ57" s="108">
        <v>0</v>
      </c>
      <c r="AR57" s="121">
        <v>0.1</v>
      </c>
      <c r="AS57" s="121">
        <v>0.4</v>
      </c>
      <c r="AT57" s="168">
        <v>0.5</v>
      </c>
      <c r="AU57" s="36">
        <f t="shared" si="48"/>
        <v>1</v>
      </c>
      <c r="AV57" s="36">
        <f t="shared" si="49"/>
        <v>7</v>
      </c>
    </row>
    <row r="58" spans="1:48" x14ac:dyDescent="0.2">
      <c r="A58" s="12">
        <v>2052</v>
      </c>
      <c r="B58" s="100">
        <f t="shared" si="44"/>
        <v>0</v>
      </c>
      <c r="C58" s="173">
        <f t="shared" si="10"/>
        <v>0.30398923231814978</v>
      </c>
      <c r="D58" s="66">
        <f t="shared" si="44"/>
        <v>0</v>
      </c>
      <c r="E58" s="66">
        <f t="shared" si="44"/>
        <v>0</v>
      </c>
      <c r="F58" s="66">
        <f t="shared" si="44"/>
        <v>0</v>
      </c>
      <c r="G58" s="66">
        <f t="shared" si="44"/>
        <v>0</v>
      </c>
      <c r="H58" s="66">
        <v>0</v>
      </c>
      <c r="I58" s="66">
        <v>0.69601076768185022</v>
      </c>
      <c r="J58" s="66">
        <v>0</v>
      </c>
      <c r="K58" s="108">
        <v>0.03</v>
      </c>
      <c r="L58" s="114">
        <v>0.02</v>
      </c>
      <c r="M58" s="114">
        <v>0.95</v>
      </c>
      <c r="N58" s="114">
        <v>0</v>
      </c>
      <c r="O58" s="108">
        <f t="shared" ref="O58:O60" si="51">O57+(O$46-O$31)/5</f>
        <v>0.15</v>
      </c>
      <c r="P58" s="109">
        <f t="shared" si="39"/>
        <v>0.1</v>
      </c>
      <c r="Q58" s="109">
        <f t="shared" si="40"/>
        <v>0.6</v>
      </c>
      <c r="R58" s="109">
        <f t="shared" si="41"/>
        <v>0.15</v>
      </c>
      <c r="S58" s="108">
        <v>0</v>
      </c>
      <c r="T58" s="109">
        <v>0</v>
      </c>
      <c r="U58" s="109">
        <v>0</v>
      </c>
      <c r="V58" s="114">
        <v>0</v>
      </c>
      <c r="W58" s="108">
        <v>0</v>
      </c>
      <c r="X58" s="109">
        <v>0</v>
      </c>
      <c r="Y58" s="109">
        <v>0</v>
      </c>
      <c r="Z58" s="114">
        <v>0</v>
      </c>
      <c r="AA58" s="108">
        <v>0</v>
      </c>
      <c r="AB58" s="109">
        <v>0</v>
      </c>
      <c r="AC58" s="121">
        <v>1</v>
      </c>
      <c r="AD58" s="114">
        <v>0</v>
      </c>
      <c r="AE58" s="108">
        <v>0.3</v>
      </c>
      <c r="AF58" s="109">
        <v>0.3</v>
      </c>
      <c r="AG58" s="109">
        <v>0.25</v>
      </c>
      <c r="AH58" s="114">
        <v>0.15</v>
      </c>
      <c r="AI58" s="108">
        <v>0.3</v>
      </c>
      <c r="AJ58" s="109">
        <v>0.3</v>
      </c>
      <c r="AK58" s="109">
        <v>0.25</v>
      </c>
      <c r="AL58" s="114">
        <v>0.15</v>
      </c>
      <c r="AM58" s="108">
        <v>0.5</v>
      </c>
      <c r="AN58" s="109">
        <v>0.25</v>
      </c>
      <c r="AO58" s="109">
        <v>0.22500000000000001</v>
      </c>
      <c r="AP58" s="109">
        <v>2.5000000000000001E-2</v>
      </c>
      <c r="AQ58" s="108">
        <v>0</v>
      </c>
      <c r="AR58" s="121">
        <v>0.1</v>
      </c>
      <c r="AS58" s="121">
        <v>0.4</v>
      </c>
      <c r="AT58" s="168">
        <v>0.5</v>
      </c>
      <c r="AU58" s="36">
        <f t="shared" si="48"/>
        <v>1</v>
      </c>
      <c r="AV58" s="36">
        <f t="shared" si="49"/>
        <v>7</v>
      </c>
    </row>
    <row r="59" spans="1:48" x14ac:dyDescent="0.2">
      <c r="A59" s="12">
        <v>2053</v>
      </c>
      <c r="B59" s="100">
        <f t="shared" si="44"/>
        <v>0</v>
      </c>
      <c r="C59" s="173">
        <f t="shared" si="10"/>
        <v>0.27973866947095161</v>
      </c>
      <c r="D59" s="66">
        <f t="shared" si="44"/>
        <v>0</v>
      </c>
      <c r="E59" s="66">
        <f t="shared" si="44"/>
        <v>0</v>
      </c>
      <c r="F59" s="66">
        <f t="shared" si="44"/>
        <v>0</v>
      </c>
      <c r="G59" s="66">
        <f t="shared" si="44"/>
        <v>0</v>
      </c>
      <c r="H59" s="66">
        <v>0</v>
      </c>
      <c r="I59" s="66">
        <v>0.72026133052904839</v>
      </c>
      <c r="J59" s="66">
        <v>0</v>
      </c>
      <c r="K59" s="108">
        <v>0.03</v>
      </c>
      <c r="L59" s="114">
        <v>0.02</v>
      </c>
      <c r="M59" s="114">
        <v>0.95</v>
      </c>
      <c r="N59" s="114">
        <v>0</v>
      </c>
      <c r="O59" s="108">
        <f t="shared" si="51"/>
        <v>0.15</v>
      </c>
      <c r="P59" s="109">
        <f t="shared" si="39"/>
        <v>0.1</v>
      </c>
      <c r="Q59" s="109">
        <f t="shared" si="40"/>
        <v>0.6</v>
      </c>
      <c r="R59" s="109">
        <f t="shared" si="41"/>
        <v>0.15</v>
      </c>
      <c r="S59" s="108">
        <v>0</v>
      </c>
      <c r="T59" s="109">
        <v>0</v>
      </c>
      <c r="U59" s="109">
        <v>0</v>
      </c>
      <c r="V59" s="114">
        <v>0</v>
      </c>
      <c r="W59" s="108">
        <v>0</v>
      </c>
      <c r="X59" s="109">
        <v>0</v>
      </c>
      <c r="Y59" s="109">
        <v>0</v>
      </c>
      <c r="Z59" s="114">
        <v>0</v>
      </c>
      <c r="AA59" s="108">
        <v>0</v>
      </c>
      <c r="AB59" s="109">
        <v>0</v>
      </c>
      <c r="AC59" s="121">
        <v>1</v>
      </c>
      <c r="AD59" s="114">
        <v>0</v>
      </c>
      <c r="AE59" s="108">
        <v>0.3</v>
      </c>
      <c r="AF59" s="109">
        <v>0.3</v>
      </c>
      <c r="AG59" s="109">
        <v>0.25</v>
      </c>
      <c r="AH59" s="114">
        <v>0.15</v>
      </c>
      <c r="AI59" s="108">
        <v>0.3</v>
      </c>
      <c r="AJ59" s="109">
        <v>0.3</v>
      </c>
      <c r="AK59" s="109">
        <v>0.25</v>
      </c>
      <c r="AL59" s="114">
        <v>0.15</v>
      </c>
      <c r="AM59" s="108">
        <v>0.5</v>
      </c>
      <c r="AN59" s="109">
        <v>0.25</v>
      </c>
      <c r="AO59" s="109">
        <v>0.22500000000000001</v>
      </c>
      <c r="AP59" s="109">
        <v>2.5000000000000001E-2</v>
      </c>
      <c r="AQ59" s="108">
        <v>0</v>
      </c>
      <c r="AR59" s="121">
        <v>0.1</v>
      </c>
      <c r="AS59" s="121">
        <v>0.4</v>
      </c>
      <c r="AT59" s="168">
        <v>0.5</v>
      </c>
      <c r="AU59" s="36">
        <f t="shared" si="48"/>
        <v>1</v>
      </c>
      <c r="AV59" s="36">
        <f t="shared" si="49"/>
        <v>7</v>
      </c>
    </row>
    <row r="60" spans="1:48" x14ac:dyDescent="0.2">
      <c r="A60" s="12">
        <v>2054</v>
      </c>
      <c r="B60" s="100">
        <f t="shared" si="44"/>
        <v>0</v>
      </c>
      <c r="C60" s="173">
        <f t="shared" si="10"/>
        <v>0.25648129290620103</v>
      </c>
      <c r="D60" s="66">
        <f t="shared" si="44"/>
        <v>0</v>
      </c>
      <c r="E60" s="66">
        <f t="shared" si="44"/>
        <v>0</v>
      </c>
      <c r="F60" s="66">
        <f t="shared" si="44"/>
        <v>0</v>
      </c>
      <c r="G60" s="66">
        <f t="shared" si="44"/>
        <v>0</v>
      </c>
      <c r="H60" s="66">
        <v>0</v>
      </c>
      <c r="I60" s="66">
        <v>0.74351870709379897</v>
      </c>
      <c r="J60" s="66">
        <v>0</v>
      </c>
      <c r="K60" s="108">
        <v>0.03</v>
      </c>
      <c r="L60" s="114">
        <v>0.02</v>
      </c>
      <c r="M60" s="114">
        <v>0.95</v>
      </c>
      <c r="N60" s="114">
        <v>0</v>
      </c>
      <c r="O60" s="108">
        <f t="shared" si="51"/>
        <v>0.15</v>
      </c>
      <c r="P60" s="109">
        <f t="shared" si="39"/>
        <v>0.1</v>
      </c>
      <c r="Q60" s="109">
        <f t="shared" si="40"/>
        <v>0.6</v>
      </c>
      <c r="R60" s="109">
        <f t="shared" si="41"/>
        <v>0.15</v>
      </c>
      <c r="S60" s="108">
        <v>0</v>
      </c>
      <c r="T60" s="109">
        <v>0</v>
      </c>
      <c r="U60" s="109">
        <v>0</v>
      </c>
      <c r="V60" s="114">
        <v>0</v>
      </c>
      <c r="W60" s="108">
        <v>0</v>
      </c>
      <c r="X60" s="109">
        <v>0</v>
      </c>
      <c r="Y60" s="109">
        <v>0</v>
      </c>
      <c r="Z60" s="114">
        <v>0</v>
      </c>
      <c r="AA60" s="108">
        <v>0</v>
      </c>
      <c r="AB60" s="109">
        <v>0</v>
      </c>
      <c r="AC60" s="121">
        <v>1</v>
      </c>
      <c r="AD60" s="114">
        <v>0</v>
      </c>
      <c r="AE60" s="108">
        <v>0.3</v>
      </c>
      <c r="AF60" s="109">
        <v>0.3</v>
      </c>
      <c r="AG60" s="109">
        <v>0.25</v>
      </c>
      <c r="AH60" s="114">
        <v>0.15</v>
      </c>
      <c r="AI60" s="108">
        <v>0.3</v>
      </c>
      <c r="AJ60" s="109">
        <v>0.3</v>
      </c>
      <c r="AK60" s="109">
        <v>0.25</v>
      </c>
      <c r="AL60" s="114">
        <v>0.15</v>
      </c>
      <c r="AM60" s="108">
        <v>0.5</v>
      </c>
      <c r="AN60" s="109">
        <v>0.25</v>
      </c>
      <c r="AO60" s="109">
        <v>0.22500000000000001</v>
      </c>
      <c r="AP60" s="109">
        <v>2.5000000000000001E-2</v>
      </c>
      <c r="AQ60" s="108">
        <v>0</v>
      </c>
      <c r="AR60" s="121">
        <v>0.1</v>
      </c>
      <c r="AS60" s="121">
        <v>0.4</v>
      </c>
      <c r="AT60" s="168">
        <v>0.5</v>
      </c>
      <c r="AU60" s="36">
        <f t="shared" si="48"/>
        <v>1</v>
      </c>
      <c r="AV60" s="36">
        <f t="shared" si="49"/>
        <v>7</v>
      </c>
    </row>
    <row r="61" spans="1:48" x14ac:dyDescent="0.2">
      <c r="A61" s="51">
        <v>2055</v>
      </c>
      <c r="B61" s="101">
        <f t="shared" si="44"/>
        <v>0</v>
      </c>
      <c r="C61" s="74">
        <f t="shared" si="10"/>
        <v>0.23429730353506295</v>
      </c>
      <c r="D61" s="74">
        <f t="shared" si="44"/>
        <v>0</v>
      </c>
      <c r="E61" s="74">
        <f t="shared" si="44"/>
        <v>0</v>
      </c>
      <c r="F61" s="74">
        <f t="shared" si="44"/>
        <v>0</v>
      </c>
      <c r="G61" s="74">
        <f t="shared" si="44"/>
        <v>0</v>
      </c>
      <c r="H61" s="74">
        <v>0</v>
      </c>
      <c r="I61" s="74">
        <v>0.76570269646493705</v>
      </c>
      <c r="J61" s="74">
        <v>0</v>
      </c>
      <c r="K61" s="103">
        <v>0.03</v>
      </c>
      <c r="L61" s="104">
        <v>0.02</v>
      </c>
      <c r="M61" s="104">
        <v>0.95</v>
      </c>
      <c r="N61" s="104">
        <v>0</v>
      </c>
      <c r="O61" s="117">
        <v>0.15</v>
      </c>
      <c r="P61" s="137">
        <v>0.1</v>
      </c>
      <c r="Q61" s="137">
        <v>0.6</v>
      </c>
      <c r="R61" s="137">
        <v>0.15</v>
      </c>
      <c r="S61" s="103">
        <v>0</v>
      </c>
      <c r="T61" s="105">
        <v>0</v>
      </c>
      <c r="U61" s="105">
        <v>0</v>
      </c>
      <c r="V61" s="104">
        <v>0</v>
      </c>
      <c r="W61" s="103">
        <v>0</v>
      </c>
      <c r="X61" s="105">
        <v>0</v>
      </c>
      <c r="Y61" s="105">
        <v>0</v>
      </c>
      <c r="Z61" s="104">
        <v>0</v>
      </c>
      <c r="AA61" s="103">
        <v>0</v>
      </c>
      <c r="AB61" s="105">
        <v>0</v>
      </c>
      <c r="AC61" s="118">
        <v>1</v>
      </c>
      <c r="AD61" s="104">
        <v>0</v>
      </c>
      <c r="AE61" s="103">
        <v>0.3</v>
      </c>
      <c r="AF61" s="105">
        <v>0.3</v>
      </c>
      <c r="AG61" s="105">
        <v>0.25</v>
      </c>
      <c r="AH61" s="104">
        <v>0.15</v>
      </c>
      <c r="AI61" s="103">
        <v>0.3</v>
      </c>
      <c r="AJ61" s="105">
        <v>0.3</v>
      </c>
      <c r="AK61" s="105">
        <v>0.25</v>
      </c>
      <c r="AL61" s="104">
        <v>0.15</v>
      </c>
      <c r="AM61" s="103">
        <v>0.5</v>
      </c>
      <c r="AN61" s="105">
        <v>0.25</v>
      </c>
      <c r="AO61" s="105">
        <v>0.22500000000000001</v>
      </c>
      <c r="AP61" s="105">
        <v>2.5000000000000001E-2</v>
      </c>
      <c r="AQ61" s="103">
        <v>0</v>
      </c>
      <c r="AR61" s="118">
        <v>0.1</v>
      </c>
      <c r="AS61" s="118">
        <v>0.4</v>
      </c>
      <c r="AT61" s="137">
        <v>0.5</v>
      </c>
      <c r="AU61" s="52">
        <f t="shared" si="48"/>
        <v>1</v>
      </c>
      <c r="AV61" s="52">
        <f t="shared" si="49"/>
        <v>7</v>
      </c>
    </row>
    <row r="62" spans="1:48" x14ac:dyDescent="0.2">
      <c r="A62" s="12"/>
    </row>
    <row r="63" spans="1:48" s="93" customFormat="1" x14ac:dyDescent="0.2">
      <c r="A63" s="89"/>
      <c r="I63" s="90">
        <f>A6</f>
        <v>2000</v>
      </c>
      <c r="J63" s="91">
        <f>SUM(B6:J6)</f>
        <v>1</v>
      </c>
    </row>
    <row r="64" spans="1:48" x14ac:dyDescent="0.2">
      <c r="A64" s="12"/>
      <c r="I64" s="90">
        <f t="shared" ref="I64:I118" si="52">A7</f>
        <v>2001</v>
      </c>
      <c r="J64" s="91">
        <f t="shared" ref="J64:J118" si="53">SUM(B7:J7)</f>
        <v>1</v>
      </c>
    </row>
    <row r="65" spans="1:46" x14ac:dyDescent="0.2">
      <c r="I65" s="90">
        <f t="shared" si="52"/>
        <v>2002</v>
      </c>
      <c r="J65" s="91">
        <f t="shared" si="53"/>
        <v>1.0000000001</v>
      </c>
    </row>
    <row r="66" spans="1:46" x14ac:dyDescent="0.2">
      <c r="I66" s="90">
        <f t="shared" si="52"/>
        <v>2003</v>
      </c>
      <c r="J66" s="91">
        <f t="shared" si="53"/>
        <v>1</v>
      </c>
    </row>
    <row r="67" spans="1:46" x14ac:dyDescent="0.2">
      <c r="A67">
        <v>1</v>
      </c>
      <c r="B67">
        <v>2</v>
      </c>
      <c r="C67">
        <v>3</v>
      </c>
      <c r="D67">
        <v>4</v>
      </c>
      <c r="E67">
        <v>5</v>
      </c>
      <c r="F67">
        <v>6</v>
      </c>
      <c r="G67">
        <v>7</v>
      </c>
      <c r="H67">
        <v>8</v>
      </c>
      <c r="I67" s="90">
        <f t="shared" si="52"/>
        <v>2004</v>
      </c>
      <c r="J67" s="91">
        <f t="shared" si="53"/>
        <v>1.0000000001</v>
      </c>
      <c r="K67">
        <v>11</v>
      </c>
      <c r="L67">
        <v>12</v>
      </c>
      <c r="M67">
        <v>13</v>
      </c>
      <c r="N67">
        <v>14</v>
      </c>
      <c r="O67">
        <v>15</v>
      </c>
      <c r="P67">
        <v>16</v>
      </c>
      <c r="Q67">
        <v>17</v>
      </c>
      <c r="R67">
        <v>18</v>
      </c>
      <c r="S67">
        <v>19</v>
      </c>
      <c r="T67">
        <v>20</v>
      </c>
      <c r="U67">
        <v>21</v>
      </c>
      <c r="V67">
        <v>22</v>
      </c>
      <c r="W67">
        <v>23</v>
      </c>
      <c r="X67">
        <v>24</v>
      </c>
      <c r="Y67">
        <v>25</v>
      </c>
      <c r="Z67">
        <v>26</v>
      </c>
      <c r="AA67">
        <v>27</v>
      </c>
      <c r="AB67">
        <v>28</v>
      </c>
      <c r="AC67">
        <v>29</v>
      </c>
      <c r="AD67">
        <v>30</v>
      </c>
      <c r="AE67">
        <v>31</v>
      </c>
      <c r="AF67">
        <v>32</v>
      </c>
      <c r="AG67">
        <v>33</v>
      </c>
      <c r="AH67">
        <v>34</v>
      </c>
      <c r="AI67">
        <v>35</v>
      </c>
      <c r="AJ67">
        <v>36</v>
      </c>
      <c r="AK67">
        <v>37</v>
      </c>
      <c r="AL67">
        <v>38</v>
      </c>
      <c r="AM67">
        <v>39</v>
      </c>
      <c r="AN67">
        <v>40</v>
      </c>
      <c r="AO67">
        <v>41</v>
      </c>
      <c r="AP67">
        <v>42</v>
      </c>
      <c r="AQ67">
        <v>43</v>
      </c>
      <c r="AR67">
        <v>44</v>
      </c>
      <c r="AS67">
        <v>45</v>
      </c>
      <c r="AT67">
        <v>46</v>
      </c>
    </row>
    <row r="68" spans="1:46" x14ac:dyDescent="0.2">
      <c r="I68" s="90">
        <f t="shared" si="52"/>
        <v>2005</v>
      </c>
      <c r="J68" s="91">
        <f t="shared" si="53"/>
        <v>0.99999999989999999</v>
      </c>
    </row>
    <row r="69" spans="1:46" x14ac:dyDescent="0.2">
      <c r="I69" s="90">
        <f t="shared" si="52"/>
        <v>2006</v>
      </c>
      <c r="J69" s="91">
        <f t="shared" si="53"/>
        <v>1</v>
      </c>
    </row>
    <row r="70" spans="1:46" x14ac:dyDescent="0.2">
      <c r="I70" s="90">
        <f t="shared" si="52"/>
        <v>2007</v>
      </c>
      <c r="J70" s="91">
        <f t="shared" si="53"/>
        <v>1</v>
      </c>
    </row>
    <row r="71" spans="1:46" x14ac:dyDescent="0.2">
      <c r="I71" s="90">
        <f t="shared" si="52"/>
        <v>2008</v>
      </c>
      <c r="J71" s="91">
        <f t="shared" si="53"/>
        <v>0.99999999989999999</v>
      </c>
    </row>
    <row r="72" spans="1:46" x14ac:dyDescent="0.2">
      <c r="I72" s="90">
        <f t="shared" si="52"/>
        <v>2009</v>
      </c>
      <c r="J72" s="91">
        <f t="shared" si="53"/>
        <v>1</v>
      </c>
    </row>
    <row r="73" spans="1:46" x14ac:dyDescent="0.2">
      <c r="I73" s="90">
        <f t="shared" si="52"/>
        <v>2010</v>
      </c>
      <c r="J73" s="91">
        <f t="shared" si="53"/>
        <v>0.99999999989999988</v>
      </c>
    </row>
    <row r="74" spans="1:46" x14ac:dyDescent="0.2">
      <c r="I74" s="90">
        <f t="shared" si="52"/>
        <v>2011</v>
      </c>
      <c r="J74" s="91">
        <f t="shared" si="53"/>
        <v>1</v>
      </c>
    </row>
    <row r="75" spans="1:46" x14ac:dyDescent="0.2">
      <c r="I75" s="90">
        <f t="shared" si="52"/>
        <v>2012</v>
      </c>
      <c r="J75" s="91">
        <f t="shared" si="53"/>
        <v>1</v>
      </c>
    </row>
    <row r="76" spans="1:46" x14ac:dyDescent="0.2">
      <c r="I76" s="90">
        <f t="shared" si="52"/>
        <v>2013</v>
      </c>
      <c r="J76" s="91">
        <f t="shared" si="53"/>
        <v>1</v>
      </c>
    </row>
    <row r="77" spans="1:46" x14ac:dyDescent="0.2">
      <c r="I77" s="90">
        <f t="shared" si="52"/>
        <v>2014</v>
      </c>
      <c r="J77" s="91">
        <f t="shared" si="53"/>
        <v>1</v>
      </c>
    </row>
    <row r="78" spans="1:46" x14ac:dyDescent="0.2">
      <c r="I78" s="90">
        <f t="shared" si="52"/>
        <v>2015</v>
      </c>
      <c r="J78" s="91">
        <f t="shared" si="53"/>
        <v>1</v>
      </c>
    </row>
    <row r="79" spans="1:46" x14ac:dyDescent="0.2">
      <c r="I79" s="90">
        <f t="shared" si="52"/>
        <v>2016</v>
      </c>
      <c r="J79" s="91">
        <f t="shared" si="53"/>
        <v>1.0000000001</v>
      </c>
    </row>
    <row r="80" spans="1:46" x14ac:dyDescent="0.2">
      <c r="I80" s="90">
        <f t="shared" si="52"/>
        <v>2017</v>
      </c>
      <c r="J80" s="91">
        <f t="shared" si="53"/>
        <v>1</v>
      </c>
    </row>
    <row r="81" spans="9:10" x14ac:dyDescent="0.2">
      <c r="I81" s="90">
        <f t="shared" si="52"/>
        <v>2018</v>
      </c>
      <c r="J81" s="91">
        <f t="shared" si="53"/>
        <v>0.99999999999999989</v>
      </c>
    </row>
    <row r="82" spans="9:10" x14ac:dyDescent="0.2">
      <c r="I82" s="90">
        <f t="shared" si="52"/>
        <v>2019</v>
      </c>
      <c r="J82" s="91">
        <f t="shared" si="53"/>
        <v>1</v>
      </c>
    </row>
    <row r="83" spans="9:10" x14ac:dyDescent="0.2">
      <c r="I83" s="90">
        <f t="shared" si="52"/>
        <v>2020</v>
      </c>
      <c r="J83" s="91">
        <f t="shared" si="53"/>
        <v>1</v>
      </c>
    </row>
    <row r="84" spans="9:10" x14ac:dyDescent="0.2">
      <c r="I84" s="90">
        <f t="shared" si="52"/>
        <v>2021</v>
      </c>
      <c r="J84" s="91">
        <f t="shared" si="53"/>
        <v>1</v>
      </c>
    </row>
    <row r="85" spans="9:10" x14ac:dyDescent="0.2">
      <c r="I85" s="90">
        <f t="shared" si="52"/>
        <v>2022</v>
      </c>
      <c r="J85" s="91">
        <f t="shared" si="53"/>
        <v>1</v>
      </c>
    </row>
    <row r="86" spans="9:10" x14ac:dyDescent="0.2">
      <c r="I86" s="90">
        <f t="shared" si="52"/>
        <v>2023</v>
      </c>
      <c r="J86" s="91">
        <f t="shared" si="53"/>
        <v>1</v>
      </c>
    </row>
    <row r="87" spans="9:10" x14ac:dyDescent="0.2">
      <c r="I87" s="90">
        <f t="shared" si="52"/>
        <v>2024</v>
      </c>
      <c r="J87" s="91">
        <f t="shared" si="53"/>
        <v>1</v>
      </c>
    </row>
    <row r="88" spans="9:10" x14ac:dyDescent="0.2">
      <c r="I88" s="90">
        <f t="shared" si="52"/>
        <v>2025</v>
      </c>
      <c r="J88" s="91">
        <f t="shared" si="53"/>
        <v>1</v>
      </c>
    </row>
    <row r="89" spans="9:10" x14ac:dyDescent="0.2">
      <c r="I89" s="90">
        <f t="shared" si="52"/>
        <v>2026</v>
      </c>
      <c r="J89" s="91">
        <f t="shared" si="53"/>
        <v>1</v>
      </c>
    </row>
    <row r="90" spans="9:10" x14ac:dyDescent="0.2">
      <c r="I90" s="90">
        <f t="shared" si="52"/>
        <v>2027</v>
      </c>
      <c r="J90" s="91">
        <f t="shared" si="53"/>
        <v>1</v>
      </c>
    </row>
    <row r="91" spans="9:10" x14ac:dyDescent="0.2">
      <c r="I91" s="90">
        <f t="shared" si="52"/>
        <v>2028</v>
      </c>
      <c r="J91" s="91">
        <f t="shared" si="53"/>
        <v>1</v>
      </c>
    </row>
    <row r="92" spans="9:10" x14ac:dyDescent="0.2">
      <c r="I92" s="90">
        <f t="shared" si="52"/>
        <v>2029</v>
      </c>
      <c r="J92" s="91">
        <f t="shared" si="53"/>
        <v>1</v>
      </c>
    </row>
    <row r="93" spans="9:10" x14ac:dyDescent="0.2">
      <c r="I93" s="90">
        <f t="shared" si="52"/>
        <v>2030</v>
      </c>
      <c r="J93" s="91">
        <f t="shared" si="53"/>
        <v>1</v>
      </c>
    </row>
    <row r="94" spans="9:10" x14ac:dyDescent="0.2">
      <c r="I94" s="90">
        <f t="shared" si="52"/>
        <v>2031</v>
      </c>
      <c r="J94" s="91">
        <f t="shared" si="53"/>
        <v>1</v>
      </c>
    </row>
    <row r="95" spans="9:10" x14ac:dyDescent="0.2">
      <c r="I95" s="90">
        <f t="shared" si="52"/>
        <v>2032</v>
      </c>
      <c r="J95" s="91">
        <f t="shared" si="53"/>
        <v>1</v>
      </c>
    </row>
    <row r="96" spans="9:10" x14ac:dyDescent="0.2">
      <c r="I96" s="90">
        <f t="shared" si="52"/>
        <v>2033</v>
      </c>
      <c r="J96" s="91">
        <f t="shared" si="53"/>
        <v>1</v>
      </c>
    </row>
    <row r="97" spans="9:10" x14ac:dyDescent="0.2">
      <c r="I97" s="90">
        <f t="shared" si="52"/>
        <v>2034</v>
      </c>
      <c r="J97" s="91">
        <f t="shared" si="53"/>
        <v>1</v>
      </c>
    </row>
    <row r="98" spans="9:10" x14ac:dyDescent="0.2">
      <c r="I98" s="90">
        <f t="shared" si="52"/>
        <v>2035</v>
      </c>
      <c r="J98" s="91">
        <f t="shared" si="53"/>
        <v>1</v>
      </c>
    </row>
    <row r="99" spans="9:10" x14ac:dyDescent="0.2">
      <c r="I99" s="90">
        <f t="shared" si="52"/>
        <v>2036</v>
      </c>
      <c r="J99" s="91">
        <f t="shared" si="53"/>
        <v>1</v>
      </c>
    </row>
    <row r="100" spans="9:10" x14ac:dyDescent="0.2">
      <c r="I100" s="90">
        <f t="shared" si="52"/>
        <v>2037</v>
      </c>
      <c r="J100" s="91">
        <f t="shared" si="53"/>
        <v>1</v>
      </c>
    </row>
    <row r="101" spans="9:10" x14ac:dyDescent="0.2">
      <c r="I101" s="90">
        <f t="shared" si="52"/>
        <v>2038</v>
      </c>
      <c r="J101" s="91">
        <f t="shared" si="53"/>
        <v>1</v>
      </c>
    </row>
    <row r="102" spans="9:10" x14ac:dyDescent="0.2">
      <c r="I102" s="90">
        <f t="shared" si="52"/>
        <v>2039</v>
      </c>
      <c r="J102" s="91">
        <f t="shared" si="53"/>
        <v>1</v>
      </c>
    </row>
    <row r="103" spans="9:10" x14ac:dyDescent="0.2">
      <c r="I103" s="90">
        <f t="shared" si="52"/>
        <v>2040</v>
      </c>
      <c r="J103" s="91">
        <f t="shared" si="53"/>
        <v>1</v>
      </c>
    </row>
    <row r="104" spans="9:10" x14ac:dyDescent="0.2">
      <c r="I104" s="90">
        <f t="shared" si="52"/>
        <v>2041</v>
      </c>
      <c r="J104" s="91">
        <f t="shared" si="53"/>
        <v>1</v>
      </c>
    </row>
    <row r="105" spans="9:10" x14ac:dyDescent="0.2">
      <c r="I105" s="90">
        <f t="shared" si="52"/>
        <v>2042</v>
      </c>
      <c r="J105" s="91">
        <f t="shared" si="53"/>
        <v>1</v>
      </c>
    </row>
    <row r="106" spans="9:10" x14ac:dyDescent="0.2">
      <c r="I106" s="90">
        <f t="shared" si="52"/>
        <v>2043</v>
      </c>
      <c r="J106" s="91">
        <f t="shared" si="53"/>
        <v>1</v>
      </c>
    </row>
    <row r="107" spans="9:10" x14ac:dyDescent="0.2">
      <c r="I107" s="90">
        <f t="shared" si="52"/>
        <v>2044</v>
      </c>
      <c r="J107" s="91">
        <f t="shared" si="53"/>
        <v>1</v>
      </c>
    </row>
    <row r="108" spans="9:10" x14ac:dyDescent="0.2">
      <c r="I108" s="90">
        <f t="shared" si="52"/>
        <v>2045</v>
      </c>
      <c r="J108" s="91">
        <f t="shared" si="53"/>
        <v>1</v>
      </c>
    </row>
    <row r="109" spans="9:10" x14ac:dyDescent="0.2">
      <c r="I109" s="90">
        <f t="shared" si="52"/>
        <v>2046</v>
      </c>
      <c r="J109" s="91">
        <f t="shared" si="53"/>
        <v>1</v>
      </c>
    </row>
    <row r="110" spans="9:10" x14ac:dyDescent="0.2">
      <c r="I110" s="90">
        <f t="shared" si="52"/>
        <v>2047</v>
      </c>
      <c r="J110" s="91">
        <f t="shared" si="53"/>
        <v>1</v>
      </c>
    </row>
    <row r="111" spans="9:10" x14ac:dyDescent="0.2">
      <c r="I111" s="90">
        <f t="shared" si="52"/>
        <v>2048</v>
      </c>
      <c r="J111" s="91">
        <f t="shared" si="53"/>
        <v>1</v>
      </c>
    </row>
    <row r="112" spans="9:10" x14ac:dyDescent="0.2">
      <c r="I112" s="90">
        <f t="shared" si="52"/>
        <v>2049</v>
      </c>
      <c r="J112" s="91">
        <f t="shared" si="53"/>
        <v>1</v>
      </c>
    </row>
    <row r="113" spans="9:10" x14ac:dyDescent="0.2">
      <c r="I113" s="90">
        <f t="shared" si="52"/>
        <v>2050</v>
      </c>
      <c r="J113" s="91">
        <f t="shared" si="53"/>
        <v>1</v>
      </c>
    </row>
    <row r="114" spans="9:10" x14ac:dyDescent="0.2">
      <c r="I114" s="90">
        <f t="shared" si="52"/>
        <v>2051</v>
      </c>
      <c r="J114" s="91">
        <f t="shared" si="53"/>
        <v>1</v>
      </c>
    </row>
    <row r="115" spans="9:10" x14ac:dyDescent="0.2">
      <c r="I115" s="90">
        <f t="shared" si="52"/>
        <v>2052</v>
      </c>
      <c r="J115" s="91">
        <f t="shared" si="53"/>
        <v>1</v>
      </c>
    </row>
    <row r="116" spans="9:10" x14ac:dyDescent="0.2">
      <c r="I116" s="90">
        <f t="shared" si="52"/>
        <v>2053</v>
      </c>
      <c r="J116" s="91">
        <f t="shared" si="53"/>
        <v>1</v>
      </c>
    </row>
    <row r="117" spans="9:10" x14ac:dyDescent="0.2">
      <c r="I117" s="90">
        <f t="shared" si="52"/>
        <v>2054</v>
      </c>
      <c r="J117" s="91">
        <f t="shared" si="53"/>
        <v>1</v>
      </c>
    </row>
    <row r="118" spans="9:10" x14ac:dyDescent="0.2">
      <c r="I118" s="90">
        <f t="shared" si="52"/>
        <v>2055</v>
      </c>
      <c r="J118" s="91">
        <f t="shared" si="53"/>
        <v>1</v>
      </c>
    </row>
    <row r="119" spans="9:10" x14ac:dyDescent="0.2">
      <c r="I119" s="1"/>
    </row>
    <row r="120" spans="9:10" x14ac:dyDescent="0.2">
      <c r="I120" s="1"/>
    </row>
    <row r="121" spans="9:10" x14ac:dyDescent="0.2">
      <c r="I121" s="1"/>
    </row>
    <row r="122" spans="9:10" x14ac:dyDescent="0.2">
      <c r="I122" s="1"/>
    </row>
    <row r="123" spans="9:10" x14ac:dyDescent="0.2">
      <c r="I123" s="1"/>
    </row>
  </sheetData>
  <conditionalFormatting sqref="B26 AD22:AH22 AA22 AM22:AT24 B31 AA26:AA46 AD26:AD46 B36 B41 B46 AR25:AT61 AM25:AQ46 AE23:AH61 K22:V46 I46 I41 I36 I31 D31:G31 D26:I26 D46:G46 D41:G41 D36:G36">
    <cfRule type="expression" dxfId="48" priority="30">
      <formula>"&lt;0"</formula>
    </cfRule>
  </conditionalFormatting>
  <conditionalFormatting sqref="AI22:AL46">
    <cfRule type="expression" dxfId="47" priority="29">
      <formula>"&lt;0"</formula>
    </cfRule>
  </conditionalFormatting>
  <conditionalFormatting sqref="AB22 AB26:AB46">
    <cfRule type="expression" dxfId="46" priority="28">
      <formula>"&lt;0"</formula>
    </cfRule>
  </conditionalFormatting>
  <conditionalFormatting sqref="AC22 AC26:AC41">
    <cfRule type="expression" dxfId="45" priority="27">
      <formula>"&lt;0"</formula>
    </cfRule>
  </conditionalFormatting>
  <conditionalFormatting sqref="W22:Z46">
    <cfRule type="expression" dxfId="44" priority="26">
      <formula>"&lt;0"</formula>
    </cfRule>
  </conditionalFormatting>
  <conditionalFormatting sqref="AD47:AD51 AA47:AA51 AM47:AQ51 K47:V50 K51:N51 S51:V51">
    <cfRule type="expression" dxfId="43" priority="25">
      <formula>"&lt;0"</formula>
    </cfRule>
  </conditionalFormatting>
  <conditionalFormatting sqref="AI47:AL51">
    <cfRule type="expression" dxfId="42" priority="24">
      <formula>"&lt;0"</formula>
    </cfRule>
  </conditionalFormatting>
  <conditionalFormatting sqref="AB47:AB51">
    <cfRule type="expression" dxfId="41" priority="23">
      <formula>"&lt;0"</formula>
    </cfRule>
  </conditionalFormatting>
  <conditionalFormatting sqref="W47:Z51">
    <cfRule type="expression" dxfId="40" priority="21">
      <formula>"&lt;0"</formula>
    </cfRule>
  </conditionalFormatting>
  <conditionalFormatting sqref="AD52:AD56 AA52:AA56 AM52:AQ56 K52:V55 K56:N56 S56:V56">
    <cfRule type="expression" dxfId="39" priority="20">
      <formula>"&lt;0"</formula>
    </cfRule>
  </conditionalFormatting>
  <conditionalFormatting sqref="AI52:AL56">
    <cfRule type="expression" dxfId="38" priority="19">
      <formula>"&lt;0"</formula>
    </cfRule>
  </conditionalFormatting>
  <conditionalFormatting sqref="AB52:AB56">
    <cfRule type="expression" dxfId="37" priority="18">
      <formula>"&lt;0"</formula>
    </cfRule>
  </conditionalFormatting>
  <conditionalFormatting sqref="W52:Z56">
    <cfRule type="expression" dxfId="36" priority="16">
      <formula>"&lt;0"</formula>
    </cfRule>
  </conditionalFormatting>
  <conditionalFormatting sqref="AD57:AD61 AA57:AA61 AM57:AQ61 K57:V60 K61:N61 S61:V61">
    <cfRule type="expression" dxfId="35" priority="15">
      <formula>"&lt;0"</formula>
    </cfRule>
  </conditionalFormatting>
  <conditionalFormatting sqref="AI57:AL61">
    <cfRule type="expression" dxfId="34" priority="14">
      <formula>"&lt;0"</formula>
    </cfRule>
  </conditionalFormatting>
  <conditionalFormatting sqref="AB57:AB61">
    <cfRule type="expression" dxfId="33" priority="13">
      <formula>"&lt;0"</formula>
    </cfRule>
  </conditionalFormatting>
  <conditionalFormatting sqref="W57:Z61">
    <cfRule type="expression" dxfId="32" priority="11">
      <formula>"&lt;0"</formula>
    </cfRule>
  </conditionalFormatting>
  <conditionalFormatting sqref="AD23 AA23">
    <cfRule type="expression" dxfId="31" priority="10">
      <formula>"&lt;0"</formula>
    </cfRule>
  </conditionalFormatting>
  <conditionalFormatting sqref="AB23">
    <cfRule type="expression" dxfId="30" priority="9">
      <formula>"&lt;0"</formula>
    </cfRule>
  </conditionalFormatting>
  <conditionalFormatting sqref="AC23">
    <cfRule type="expression" dxfId="29" priority="8">
      <formula>"&lt;0"</formula>
    </cfRule>
  </conditionalFormatting>
  <conditionalFormatting sqref="O51:R51">
    <cfRule type="expression" dxfId="28" priority="7">
      <formula>"&lt;0"</formula>
    </cfRule>
  </conditionalFormatting>
  <conditionalFormatting sqref="O56:R56">
    <cfRule type="expression" dxfId="27" priority="6">
      <formula>"&lt;0"</formula>
    </cfRule>
  </conditionalFormatting>
  <conditionalFormatting sqref="O61:R61">
    <cfRule type="expression" dxfId="26" priority="5">
      <formula>"&lt;0"</formula>
    </cfRule>
  </conditionalFormatting>
  <conditionalFormatting sqref="AA24:AD25">
    <cfRule type="expression" dxfId="25" priority="3">
      <formula>"&lt;0"</formula>
    </cfRule>
  </conditionalFormatting>
  <conditionalFormatting sqref="AC42:AC56">
    <cfRule type="expression" dxfId="24" priority="2">
      <formula>"&lt;0"</formula>
    </cfRule>
  </conditionalFormatting>
  <conditionalFormatting sqref="AC57:AC61">
    <cfRule type="expression" dxfId="23" priority="1">
      <formula>"&lt;0"</formula>
    </cfRule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BC123"/>
  <sheetViews>
    <sheetView topLeftCell="A13" workbookViewId="0">
      <selection activeCell="A3" sqref="A3"/>
    </sheetView>
  </sheetViews>
  <sheetFormatPr defaultRowHeight="12.75" x14ac:dyDescent="0.2"/>
  <cols>
    <col min="2" max="2" width="9.140625" customWidth="1"/>
    <col min="15" max="15" width="9.42578125" customWidth="1"/>
  </cols>
  <sheetData>
    <row r="1" spans="1:54" x14ac:dyDescent="0.2">
      <c r="A1" s="18" t="s">
        <v>223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20"/>
      <c r="AQ1" s="19"/>
      <c r="AR1" s="19"/>
      <c r="AS1" s="19"/>
      <c r="AT1" s="19"/>
      <c r="AU1" s="31"/>
    </row>
    <row r="2" spans="1:54" x14ac:dyDescent="0.2">
      <c r="A2" s="6"/>
      <c r="B2" s="29" t="s">
        <v>11</v>
      </c>
      <c r="C2" s="3"/>
      <c r="D2" s="3"/>
      <c r="E2" s="3"/>
      <c r="F2" s="3"/>
      <c r="G2" s="3"/>
      <c r="H2" s="3"/>
      <c r="I2" s="3"/>
      <c r="J2" s="3"/>
      <c r="K2" s="30" t="s">
        <v>10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8"/>
      <c r="AQ2" s="7"/>
      <c r="AR2" s="7"/>
      <c r="AS2" s="7"/>
      <c r="AT2" s="7"/>
      <c r="AU2" s="21"/>
    </row>
    <row r="3" spans="1:54" x14ac:dyDescent="0.2">
      <c r="A3" s="1"/>
      <c r="B3" s="82"/>
      <c r="C3" s="16"/>
      <c r="D3" s="16"/>
      <c r="E3" s="16"/>
      <c r="F3" s="16"/>
      <c r="G3" s="16"/>
      <c r="H3" s="16"/>
      <c r="I3" s="16"/>
      <c r="J3" s="16"/>
      <c r="K3" s="9" t="s">
        <v>0</v>
      </c>
      <c r="L3" s="10"/>
      <c r="M3" s="10"/>
      <c r="N3" s="10"/>
      <c r="O3" s="9" t="s">
        <v>1</v>
      </c>
      <c r="P3" s="10"/>
      <c r="Q3" s="10"/>
      <c r="R3" s="10"/>
      <c r="S3" s="9" t="s">
        <v>3</v>
      </c>
      <c r="T3" s="10"/>
      <c r="U3" s="10"/>
      <c r="V3" s="10"/>
      <c r="W3" s="9" t="s">
        <v>4</v>
      </c>
      <c r="X3" s="10"/>
      <c r="Y3" s="10"/>
      <c r="Z3" s="10"/>
      <c r="AA3" s="9" t="s">
        <v>5</v>
      </c>
      <c r="AB3" s="11"/>
      <c r="AC3" s="11"/>
      <c r="AD3" s="10"/>
      <c r="AE3" s="9" t="s">
        <v>6</v>
      </c>
      <c r="AF3" s="11"/>
      <c r="AG3" s="11"/>
      <c r="AH3" s="10"/>
      <c r="AI3" s="9" t="s">
        <v>7</v>
      </c>
      <c r="AJ3" s="11"/>
      <c r="AK3" s="11"/>
      <c r="AL3" s="10"/>
      <c r="AM3" s="9" t="s">
        <v>2</v>
      </c>
      <c r="AN3" s="11"/>
      <c r="AO3" s="11"/>
      <c r="AP3" s="11"/>
      <c r="AQ3" s="9" t="s">
        <v>8</v>
      </c>
      <c r="AR3" s="11"/>
      <c r="AS3" s="11"/>
      <c r="AT3" s="10"/>
      <c r="AU3" s="22"/>
    </row>
    <row r="4" spans="1:54" ht="100.5" x14ac:dyDescent="0.2">
      <c r="A4" s="24" t="s">
        <v>60</v>
      </c>
      <c r="B4" s="25" t="s">
        <v>0</v>
      </c>
      <c r="C4" s="26" t="s">
        <v>1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2</v>
      </c>
      <c r="J4" s="26" t="s">
        <v>8</v>
      </c>
      <c r="K4" s="27" t="s">
        <v>82</v>
      </c>
      <c r="L4" s="28" t="s">
        <v>83</v>
      </c>
      <c r="M4" s="28" t="s">
        <v>84</v>
      </c>
      <c r="N4" s="28" t="s">
        <v>85</v>
      </c>
      <c r="O4" s="27" t="s">
        <v>89</v>
      </c>
      <c r="P4" s="28" t="s">
        <v>90</v>
      </c>
      <c r="Q4" s="28" t="s">
        <v>91</v>
      </c>
      <c r="R4" s="28" t="s">
        <v>92</v>
      </c>
      <c r="S4" s="27" t="s">
        <v>96</v>
      </c>
      <c r="T4" s="28" t="s">
        <v>97</v>
      </c>
      <c r="U4" s="28" t="s">
        <v>98</v>
      </c>
      <c r="V4" s="28" t="s">
        <v>99</v>
      </c>
      <c r="W4" s="27" t="s">
        <v>103</v>
      </c>
      <c r="X4" s="28" t="s">
        <v>104</v>
      </c>
      <c r="Y4" s="28" t="s">
        <v>105</v>
      </c>
      <c r="Z4" s="28" t="s">
        <v>106</v>
      </c>
      <c r="AA4" s="27" t="s">
        <v>110</v>
      </c>
      <c r="AB4" s="28" t="s">
        <v>111</v>
      </c>
      <c r="AC4" s="28" t="s">
        <v>112</v>
      </c>
      <c r="AD4" s="28" t="s">
        <v>113</v>
      </c>
      <c r="AE4" s="27" t="s">
        <v>117</v>
      </c>
      <c r="AF4" s="28" t="s">
        <v>118</v>
      </c>
      <c r="AG4" s="28" t="s">
        <v>119</v>
      </c>
      <c r="AH4" s="28" t="s">
        <v>120</v>
      </c>
      <c r="AI4" s="27" t="s">
        <v>124</v>
      </c>
      <c r="AJ4" s="28" t="s">
        <v>125</v>
      </c>
      <c r="AK4" s="28" t="s">
        <v>126</v>
      </c>
      <c r="AL4" s="28" t="s">
        <v>127</v>
      </c>
      <c r="AM4" s="27" t="s">
        <v>131</v>
      </c>
      <c r="AN4" s="28" t="s">
        <v>132</v>
      </c>
      <c r="AO4" s="28" t="s">
        <v>133</v>
      </c>
      <c r="AP4" s="28" t="s">
        <v>134</v>
      </c>
      <c r="AQ4" s="27" t="s">
        <v>138</v>
      </c>
      <c r="AR4" s="28" t="s">
        <v>139</v>
      </c>
      <c r="AS4" s="28" t="s">
        <v>140</v>
      </c>
      <c r="AT4" s="28" t="s">
        <v>141</v>
      </c>
      <c r="AU4" s="35" t="s">
        <v>15</v>
      </c>
      <c r="AV4" s="35" t="s">
        <v>16</v>
      </c>
      <c r="AX4" s="27" t="s">
        <v>231</v>
      </c>
      <c r="AY4" s="28" t="s">
        <v>232</v>
      </c>
      <c r="AZ4" s="28" t="s">
        <v>233</v>
      </c>
      <c r="BA4" s="28" t="s">
        <v>234</v>
      </c>
    </row>
    <row r="5" spans="1:54" x14ac:dyDescent="0.2">
      <c r="A5" s="42" t="s">
        <v>60</v>
      </c>
      <c r="B5" s="43" t="s">
        <v>163</v>
      </c>
      <c r="C5" s="44" t="s">
        <v>164</v>
      </c>
      <c r="D5" s="44" t="s">
        <v>165</v>
      </c>
      <c r="E5" s="44" t="s">
        <v>166</v>
      </c>
      <c r="F5" s="44" t="s">
        <v>167</v>
      </c>
      <c r="G5" s="44" t="s">
        <v>168</v>
      </c>
      <c r="H5" s="44" t="s">
        <v>169</v>
      </c>
      <c r="I5" s="44" t="s">
        <v>170</v>
      </c>
      <c r="J5" s="44" t="s">
        <v>171</v>
      </c>
      <c r="K5" s="45" t="s">
        <v>172</v>
      </c>
      <c r="L5" s="46" t="s">
        <v>173</v>
      </c>
      <c r="M5" s="46" t="s">
        <v>174</v>
      </c>
      <c r="N5" s="46" t="s">
        <v>175</v>
      </c>
      <c r="O5" s="45" t="s">
        <v>177</v>
      </c>
      <c r="P5" s="46" t="s">
        <v>178</v>
      </c>
      <c r="Q5" s="46" t="s">
        <v>179</v>
      </c>
      <c r="R5" s="46" t="s">
        <v>180</v>
      </c>
      <c r="S5" s="45" t="s">
        <v>182</v>
      </c>
      <c r="T5" s="46" t="s">
        <v>183</v>
      </c>
      <c r="U5" s="46" t="s">
        <v>184</v>
      </c>
      <c r="V5" s="46" t="s">
        <v>185</v>
      </c>
      <c r="W5" s="45" t="s">
        <v>187</v>
      </c>
      <c r="X5" s="46" t="s">
        <v>188</v>
      </c>
      <c r="Y5" s="46" t="s">
        <v>189</v>
      </c>
      <c r="Z5" s="46" t="s">
        <v>190</v>
      </c>
      <c r="AA5" s="45" t="s">
        <v>192</v>
      </c>
      <c r="AB5" s="46" t="s">
        <v>193</v>
      </c>
      <c r="AC5" s="46" t="s">
        <v>194</v>
      </c>
      <c r="AD5" s="46" t="s">
        <v>195</v>
      </c>
      <c r="AE5" s="45" t="s">
        <v>197</v>
      </c>
      <c r="AF5" s="46" t="s">
        <v>198</v>
      </c>
      <c r="AG5" s="46" t="s">
        <v>199</v>
      </c>
      <c r="AH5" s="46" t="s">
        <v>200</v>
      </c>
      <c r="AI5" s="45" t="s">
        <v>202</v>
      </c>
      <c r="AJ5" s="46" t="s">
        <v>203</v>
      </c>
      <c r="AK5" s="46" t="s">
        <v>204</v>
      </c>
      <c r="AL5" s="46" t="s">
        <v>205</v>
      </c>
      <c r="AM5" s="45" t="s">
        <v>207</v>
      </c>
      <c r="AN5" s="46" t="s">
        <v>208</v>
      </c>
      <c r="AO5" s="46" t="s">
        <v>209</v>
      </c>
      <c r="AP5" s="46" t="s">
        <v>210</v>
      </c>
      <c r="AQ5" s="45" t="s">
        <v>212</v>
      </c>
      <c r="AR5" s="46" t="s">
        <v>213</v>
      </c>
      <c r="AS5" s="46" t="s">
        <v>214</v>
      </c>
      <c r="AT5" s="46" t="s">
        <v>215</v>
      </c>
      <c r="AU5" s="41"/>
      <c r="AV5" s="41"/>
    </row>
    <row r="6" spans="1:54" x14ac:dyDescent="0.2">
      <c r="A6" s="2">
        <v>2000</v>
      </c>
      <c r="B6" s="56">
        <f>feedin_heavytruck!B6</f>
        <v>2.8015194699999999E-2</v>
      </c>
      <c r="C6" s="76">
        <f>feedin_heavytruck!C6</f>
        <v>0.96177587840000001</v>
      </c>
      <c r="D6" s="76">
        <f>feedin_heavytruck!D6</f>
        <v>0</v>
      </c>
      <c r="E6" s="76">
        <f>feedin_heavytruck!E6</f>
        <v>0</v>
      </c>
      <c r="F6" s="76">
        <f>feedin_heavytruck!F6</f>
        <v>1.02089269E-2</v>
      </c>
      <c r="G6" s="76">
        <f>feedin_heavytruck!G6</f>
        <v>0</v>
      </c>
      <c r="H6" s="76">
        <f>feedin_heavytruck!H6</f>
        <v>0</v>
      </c>
      <c r="I6" s="76">
        <f>feedin_heavytruck!I6</f>
        <v>0</v>
      </c>
      <c r="J6" s="76">
        <f>feedin_heavytruck!J6</f>
        <v>0</v>
      </c>
      <c r="K6" s="99">
        <f>feedin_heavytruck!K6</f>
        <v>1.6949152499999998E-2</v>
      </c>
      <c r="L6" s="102">
        <f>feedin_heavytruck!L6</f>
        <v>0</v>
      </c>
      <c r="M6" s="102">
        <f>feedin_heavytruck!M6</f>
        <v>0.97457627120000001</v>
      </c>
      <c r="N6" s="102">
        <f>feedin_heavytruck!N6</f>
        <v>8.4745762999999998E-3</v>
      </c>
      <c r="O6" s="99">
        <f>feedin_heavytruck!O6</f>
        <v>0.1693409035</v>
      </c>
      <c r="P6" s="102">
        <f>feedin_heavytruck!P6</f>
        <v>0.2147617872</v>
      </c>
      <c r="Q6" s="102">
        <f>feedin_heavytruck!Q6</f>
        <v>0.52011848930000004</v>
      </c>
      <c r="R6" s="102">
        <f>feedin_heavytruck!R6</f>
        <v>9.5778820000000001E-2</v>
      </c>
      <c r="S6" s="99">
        <f>feedin_heavytruck!S6</f>
        <v>0</v>
      </c>
      <c r="T6" s="102">
        <f>feedin_heavytruck!T6</f>
        <v>0</v>
      </c>
      <c r="U6" s="102">
        <f>feedin_heavytruck!U6</f>
        <v>0</v>
      </c>
      <c r="V6" s="102">
        <f>feedin_heavytruck!V6</f>
        <v>0</v>
      </c>
      <c r="W6" s="99">
        <f>feedin_heavytruck!W6</f>
        <v>0</v>
      </c>
      <c r="X6" s="102">
        <f>feedin_heavytruck!X6</f>
        <v>0</v>
      </c>
      <c r="Y6" s="102">
        <f>feedin_heavytruck!Y6</f>
        <v>0</v>
      </c>
      <c r="Z6" s="102">
        <f>feedin_heavytruck!Z6</f>
        <v>0</v>
      </c>
      <c r="AA6" s="99">
        <f>feedin_heavytruck!AA6</f>
        <v>0</v>
      </c>
      <c r="AB6" s="102">
        <f>feedin_heavytruck!AB6</f>
        <v>0</v>
      </c>
      <c r="AC6" s="102">
        <f>feedin_heavytruck!AC6</f>
        <v>1</v>
      </c>
      <c r="AD6" s="102">
        <f>feedin_heavytruck!AD6</f>
        <v>0</v>
      </c>
      <c r="AE6" s="99">
        <f>feedin_heavytruck!AE6</f>
        <v>0</v>
      </c>
      <c r="AF6" s="102">
        <f>feedin_heavytruck!AF6</f>
        <v>0</v>
      </c>
      <c r="AG6" s="102">
        <f>feedin_heavytruck!AG6</f>
        <v>0</v>
      </c>
      <c r="AH6" s="102">
        <f>feedin_heavytruck!AH6</f>
        <v>0</v>
      </c>
      <c r="AI6" s="99">
        <f>feedin_heavytruck!AI6</f>
        <v>0</v>
      </c>
      <c r="AJ6" s="102">
        <f>feedin_heavytruck!AJ6</f>
        <v>0</v>
      </c>
      <c r="AK6" s="102">
        <f>feedin_heavytruck!AK6</f>
        <v>0</v>
      </c>
      <c r="AL6" s="102">
        <f>feedin_heavytruck!AL6</f>
        <v>0</v>
      </c>
      <c r="AM6" s="99">
        <f>feedin_heavytruck!AM6</f>
        <v>0</v>
      </c>
      <c r="AN6" s="102">
        <f>feedin_heavytruck!AN6</f>
        <v>0</v>
      </c>
      <c r="AO6" s="102">
        <f>feedin_heavytruck!AO6</f>
        <v>0</v>
      </c>
      <c r="AP6" s="102">
        <f>feedin_heavytruck!AP6</f>
        <v>0</v>
      </c>
      <c r="AQ6" s="99">
        <f>feedin_heavytruck!AQ6</f>
        <v>0</v>
      </c>
      <c r="AR6" s="102">
        <f>feedin_heavytruck!AR6</f>
        <v>0</v>
      </c>
      <c r="AS6" s="102">
        <f>feedin_heavytruck!AS6</f>
        <v>0</v>
      </c>
      <c r="AT6" s="102">
        <f>feedin_heavytruck!AT6</f>
        <v>0</v>
      </c>
      <c r="AU6" s="36">
        <f t="shared" ref="AU6:AU61" si="0">SUM(B6:J6)</f>
        <v>1</v>
      </c>
      <c r="AV6" s="36">
        <f t="shared" ref="AV6:AV61" si="1">SUM(K6:AT6)</f>
        <v>3</v>
      </c>
      <c r="AX6" s="57">
        <f>$B6*K6+$C6*O6+$D6*S6+$E6*W6+$F6*AA6+$G6*AE6+$H6*AI6+$I6*AM6+$J6*AQ6</f>
        <v>0.16334283002004962</v>
      </c>
      <c r="AY6" s="57">
        <f t="shared" ref="AY6:BA21" si="2">$B6*L6+$C6*P6+$D6*T6+$E6*X6+$F6*AB6+$G6*AF6+$H6*AJ6+$I6*AN6+$J6*AR6</f>
        <v>0.20655270653103389</v>
      </c>
      <c r="AZ6" s="57">
        <f t="shared" si="2"/>
        <v>0.53774928780625653</v>
      </c>
      <c r="BA6" s="57">
        <f t="shared" si="2"/>
        <v>9.2355175642659992E-2</v>
      </c>
      <c r="BB6" s="58">
        <f>SUM(AX6:BA6)</f>
        <v>1</v>
      </c>
    </row>
    <row r="7" spans="1:54" x14ac:dyDescent="0.2">
      <c r="A7" s="2">
        <v>2001</v>
      </c>
      <c r="B7" s="56">
        <f>feedin_heavytruck!B7</f>
        <v>2.3291925500000001E-2</v>
      </c>
      <c r="C7" s="76">
        <f>feedin_heavytruck!C7</f>
        <v>0.96805678790000005</v>
      </c>
      <c r="D7" s="76">
        <f>feedin_heavytruck!D7</f>
        <v>0</v>
      </c>
      <c r="E7" s="76">
        <f>feedin_heavytruck!E7</f>
        <v>0</v>
      </c>
      <c r="F7" s="76">
        <f>feedin_heavytruck!F7</f>
        <v>8.6512866000000004E-3</v>
      </c>
      <c r="G7" s="76">
        <f>feedin_heavytruck!G7</f>
        <v>0</v>
      </c>
      <c r="H7" s="76">
        <f>feedin_heavytruck!H7</f>
        <v>0</v>
      </c>
      <c r="I7" s="76">
        <f>feedin_heavytruck!I7</f>
        <v>0</v>
      </c>
      <c r="J7" s="76">
        <f>feedin_heavytruck!J7</f>
        <v>0</v>
      </c>
      <c r="K7" s="99">
        <f>feedin_heavytruck!K7</f>
        <v>9.5238094999999991E-3</v>
      </c>
      <c r="L7" s="102">
        <f>feedin_heavytruck!L7</f>
        <v>0</v>
      </c>
      <c r="M7" s="102">
        <f>feedin_heavytruck!M7</f>
        <v>0.99047619050000002</v>
      </c>
      <c r="N7" s="102">
        <f>feedin_heavytruck!N7</f>
        <v>0</v>
      </c>
      <c r="O7" s="99">
        <f>feedin_heavytruck!O7</f>
        <v>0.17713107240000001</v>
      </c>
      <c r="P7" s="102">
        <f>feedin_heavytruck!P7</f>
        <v>0.1585701192</v>
      </c>
      <c r="Q7" s="102">
        <f>feedin_heavytruck!Q7</f>
        <v>0.58661778190000002</v>
      </c>
      <c r="R7" s="102">
        <f>feedin_heavytruck!R7</f>
        <v>7.7681026599999994E-2</v>
      </c>
      <c r="S7" s="99">
        <f>feedin_heavytruck!S7</f>
        <v>0</v>
      </c>
      <c r="T7" s="102">
        <f>feedin_heavytruck!T7</f>
        <v>0</v>
      </c>
      <c r="U7" s="102">
        <f>feedin_heavytruck!U7</f>
        <v>0</v>
      </c>
      <c r="V7" s="102">
        <f>feedin_heavytruck!V7</f>
        <v>0</v>
      </c>
      <c r="W7" s="99">
        <f>feedin_heavytruck!W7</f>
        <v>0</v>
      </c>
      <c r="X7" s="102">
        <f>feedin_heavytruck!X7</f>
        <v>0</v>
      </c>
      <c r="Y7" s="102">
        <f>feedin_heavytruck!Y7</f>
        <v>0</v>
      </c>
      <c r="Z7" s="102">
        <f>feedin_heavytruck!Z7</f>
        <v>0</v>
      </c>
      <c r="AA7" s="99">
        <f>feedin_heavytruck!AA7</f>
        <v>0</v>
      </c>
      <c r="AB7" s="102">
        <f>feedin_heavytruck!AB7</f>
        <v>0</v>
      </c>
      <c r="AC7" s="102">
        <f>feedin_heavytruck!AC7</f>
        <v>1</v>
      </c>
      <c r="AD7" s="102">
        <f>feedin_heavytruck!AD7</f>
        <v>0</v>
      </c>
      <c r="AE7" s="99">
        <f>feedin_heavytruck!AE7</f>
        <v>0</v>
      </c>
      <c r="AF7" s="102">
        <f>feedin_heavytruck!AF7</f>
        <v>0</v>
      </c>
      <c r="AG7" s="102">
        <f>feedin_heavytruck!AG7</f>
        <v>0</v>
      </c>
      <c r="AH7" s="102">
        <f>feedin_heavytruck!AH7</f>
        <v>0</v>
      </c>
      <c r="AI7" s="99">
        <f>feedin_heavytruck!AI7</f>
        <v>0</v>
      </c>
      <c r="AJ7" s="102">
        <f>feedin_heavytruck!AJ7</f>
        <v>0</v>
      </c>
      <c r="AK7" s="102">
        <f>feedin_heavytruck!AK7</f>
        <v>0</v>
      </c>
      <c r="AL7" s="102">
        <f>feedin_heavytruck!AL7</f>
        <v>0</v>
      </c>
      <c r="AM7" s="99">
        <f>feedin_heavytruck!AM7</f>
        <v>0</v>
      </c>
      <c r="AN7" s="102">
        <f>feedin_heavytruck!AN7</f>
        <v>0</v>
      </c>
      <c r="AO7" s="102">
        <f>feedin_heavytruck!AO7</f>
        <v>0</v>
      </c>
      <c r="AP7" s="102">
        <f>feedin_heavytruck!AP7</f>
        <v>0</v>
      </c>
      <c r="AQ7" s="99">
        <f>feedin_heavytruck!AQ7</f>
        <v>0</v>
      </c>
      <c r="AR7" s="102">
        <f>feedin_heavytruck!AR7</f>
        <v>0</v>
      </c>
      <c r="AS7" s="102">
        <f>feedin_heavytruck!AS7</f>
        <v>0</v>
      </c>
      <c r="AT7" s="102">
        <f>feedin_heavytruck!AT7</f>
        <v>0</v>
      </c>
      <c r="AU7" s="36">
        <f t="shared" si="0"/>
        <v>1</v>
      </c>
      <c r="AV7" s="36">
        <f t="shared" si="1"/>
        <v>3.0000000001</v>
      </c>
      <c r="AX7" s="57">
        <f t="shared" ref="AX7:BA46" si="3">$B7*K7+$C7*O7+$D7*S7+$E7*W7+$F7*AA7+$G7*AE7+$H7*AI7+$I7*AM7+$J7*AQ7</f>
        <v>0.17169476484617655</v>
      </c>
      <c r="AY7" s="57">
        <f t="shared" si="2"/>
        <v>0.15350488024967213</v>
      </c>
      <c r="AZ7" s="57">
        <f t="shared" si="2"/>
        <v>0.59960070990978664</v>
      </c>
      <c r="BA7" s="57">
        <f t="shared" si="2"/>
        <v>7.5199645091170456E-2</v>
      </c>
      <c r="BB7" s="58">
        <f t="shared" ref="BB7:BB46" si="4">SUM(AX7:BA7)</f>
        <v>1.0000000000968057</v>
      </c>
    </row>
    <row r="8" spans="1:54" x14ac:dyDescent="0.2">
      <c r="A8" s="2">
        <v>2002</v>
      </c>
      <c r="B8" s="56">
        <f>feedin_heavytruck!B8</f>
        <v>2.5498466300000001E-2</v>
      </c>
      <c r="C8" s="76">
        <f>feedin_heavytruck!C8</f>
        <v>0.96472392640000004</v>
      </c>
      <c r="D8" s="76">
        <f>feedin_heavytruck!D8</f>
        <v>0</v>
      </c>
      <c r="E8" s="76">
        <f>feedin_heavytruck!E8</f>
        <v>0</v>
      </c>
      <c r="F8" s="76">
        <f>feedin_heavytruck!F8</f>
        <v>9.7776074000000008E-3</v>
      </c>
      <c r="G8" s="76">
        <f>feedin_heavytruck!G8</f>
        <v>0</v>
      </c>
      <c r="H8" s="76">
        <f>feedin_heavytruck!H8</f>
        <v>0</v>
      </c>
      <c r="I8" s="76">
        <f>feedin_heavytruck!I8</f>
        <v>0</v>
      </c>
      <c r="J8" s="76">
        <f>feedin_heavytruck!J8</f>
        <v>0</v>
      </c>
      <c r="K8" s="99">
        <f>feedin_heavytruck!K8</f>
        <v>0</v>
      </c>
      <c r="L8" s="102">
        <f>feedin_heavytruck!L8</f>
        <v>7.5187969999999998E-3</v>
      </c>
      <c r="M8" s="102">
        <f>feedin_heavytruck!M8</f>
        <v>0.97744360900000005</v>
      </c>
      <c r="N8" s="102">
        <f>feedin_heavytruck!N8</f>
        <v>1.5037594E-2</v>
      </c>
      <c r="O8" s="99">
        <f>feedin_heavytruck!O8</f>
        <v>0.19097774240000001</v>
      </c>
      <c r="P8" s="102">
        <f>feedin_heavytruck!P8</f>
        <v>0.1782591415</v>
      </c>
      <c r="Q8" s="102">
        <f>feedin_heavytruck!Q8</f>
        <v>0.55127186009999996</v>
      </c>
      <c r="R8" s="102">
        <f>feedin_heavytruck!R8</f>
        <v>7.9491255999999996E-2</v>
      </c>
      <c r="S8" s="99">
        <f>feedin_heavytruck!S8</f>
        <v>0</v>
      </c>
      <c r="T8" s="102">
        <f>feedin_heavytruck!T8</f>
        <v>0</v>
      </c>
      <c r="U8" s="102">
        <f>feedin_heavytruck!U8</f>
        <v>0</v>
      </c>
      <c r="V8" s="102">
        <f>feedin_heavytruck!V8</f>
        <v>0</v>
      </c>
      <c r="W8" s="99">
        <f>feedin_heavytruck!W8</f>
        <v>0</v>
      </c>
      <c r="X8" s="102">
        <f>feedin_heavytruck!X8</f>
        <v>0</v>
      </c>
      <c r="Y8" s="102">
        <f>feedin_heavytruck!Y8</f>
        <v>0</v>
      </c>
      <c r="Z8" s="102">
        <f>feedin_heavytruck!Z8</f>
        <v>0</v>
      </c>
      <c r="AA8" s="99">
        <f>feedin_heavytruck!AA8</f>
        <v>0</v>
      </c>
      <c r="AB8" s="102">
        <f>feedin_heavytruck!AB8</f>
        <v>0</v>
      </c>
      <c r="AC8" s="102">
        <f>feedin_heavytruck!AC8</f>
        <v>1</v>
      </c>
      <c r="AD8" s="102">
        <f>feedin_heavytruck!AD8</f>
        <v>0</v>
      </c>
      <c r="AE8" s="99">
        <f>feedin_heavytruck!AE8</f>
        <v>0</v>
      </c>
      <c r="AF8" s="102">
        <f>feedin_heavytruck!AF8</f>
        <v>0</v>
      </c>
      <c r="AG8" s="102">
        <f>feedin_heavytruck!AG8</f>
        <v>0</v>
      </c>
      <c r="AH8" s="102">
        <f>feedin_heavytruck!AH8</f>
        <v>0</v>
      </c>
      <c r="AI8" s="99">
        <f>feedin_heavytruck!AI8</f>
        <v>0</v>
      </c>
      <c r="AJ8" s="102">
        <f>feedin_heavytruck!AJ8</f>
        <v>0</v>
      </c>
      <c r="AK8" s="102">
        <f>feedin_heavytruck!AK8</f>
        <v>0</v>
      </c>
      <c r="AL8" s="102">
        <f>feedin_heavytruck!AL8</f>
        <v>0</v>
      </c>
      <c r="AM8" s="99">
        <f>feedin_heavytruck!AM8</f>
        <v>0</v>
      </c>
      <c r="AN8" s="102">
        <f>feedin_heavytruck!AN8</f>
        <v>0</v>
      </c>
      <c r="AO8" s="102">
        <f>feedin_heavytruck!AO8</f>
        <v>0</v>
      </c>
      <c r="AP8" s="102">
        <f>feedin_heavytruck!AP8</f>
        <v>0</v>
      </c>
      <c r="AQ8" s="99">
        <f>feedin_heavytruck!AQ8</f>
        <v>0</v>
      </c>
      <c r="AR8" s="102">
        <f>feedin_heavytruck!AR8</f>
        <v>0</v>
      </c>
      <c r="AS8" s="102">
        <f>feedin_heavytruck!AS8</f>
        <v>0</v>
      </c>
      <c r="AT8" s="102">
        <f>feedin_heavytruck!AT8</f>
        <v>0</v>
      </c>
      <c r="AU8" s="36">
        <f t="shared" si="0"/>
        <v>1.0000000001</v>
      </c>
      <c r="AV8" s="36">
        <f t="shared" si="1"/>
        <v>3</v>
      </c>
      <c r="AX8" s="57">
        <f t="shared" si="3"/>
        <v>0.18424079750313577</v>
      </c>
      <c r="AY8" s="57">
        <f t="shared" si="2"/>
        <v>0.17216257669649424</v>
      </c>
      <c r="AZ8" s="57">
        <f t="shared" si="2"/>
        <v>0.56652607371374031</v>
      </c>
      <c r="BA8" s="57">
        <f t="shared" si="2"/>
        <v>7.7070552186629643E-2</v>
      </c>
      <c r="BB8" s="58">
        <f t="shared" si="4"/>
        <v>1.0000000001</v>
      </c>
    </row>
    <row r="9" spans="1:54" x14ac:dyDescent="0.2">
      <c r="A9" s="2">
        <v>2003</v>
      </c>
      <c r="B9" s="56">
        <f>feedin_heavytruck!B9</f>
        <v>2.2276793499999999E-2</v>
      </c>
      <c r="C9" s="76">
        <f>feedin_heavytruck!C9</f>
        <v>0.96790036840000004</v>
      </c>
      <c r="D9" s="76">
        <f>feedin_heavytruck!D9</f>
        <v>0</v>
      </c>
      <c r="E9" s="76">
        <f>feedin_heavytruck!E9</f>
        <v>0</v>
      </c>
      <c r="F9" s="76">
        <f>feedin_heavytruck!F9</f>
        <v>9.8228381E-3</v>
      </c>
      <c r="G9" s="76">
        <f>feedin_heavytruck!G9</f>
        <v>0</v>
      </c>
      <c r="H9" s="76">
        <f>feedin_heavytruck!H9</f>
        <v>0</v>
      </c>
      <c r="I9" s="76">
        <f>feedin_heavytruck!I9</f>
        <v>0</v>
      </c>
      <c r="J9" s="76">
        <f>feedin_heavytruck!J9</f>
        <v>0</v>
      </c>
      <c r="K9" s="99">
        <f>feedin_heavytruck!K9</f>
        <v>1.5748031499999999E-2</v>
      </c>
      <c r="L9" s="102">
        <f>feedin_heavytruck!L9</f>
        <v>7.8740157000000005E-3</v>
      </c>
      <c r="M9" s="102">
        <f>feedin_heavytruck!M9</f>
        <v>0.97637795279999995</v>
      </c>
      <c r="N9" s="102">
        <f>feedin_heavytruck!N9</f>
        <v>0</v>
      </c>
      <c r="O9" s="99">
        <f>feedin_heavytruck!O9</f>
        <v>0.20695904309999999</v>
      </c>
      <c r="P9" s="102">
        <f>feedin_heavytruck!P9</f>
        <v>0.20007248999999999</v>
      </c>
      <c r="Q9" s="102">
        <f>feedin_heavytruck!Q9</f>
        <v>0.49546937299999999</v>
      </c>
      <c r="R9" s="102">
        <f>feedin_heavytruck!R9</f>
        <v>9.74990939E-2</v>
      </c>
      <c r="S9" s="99">
        <f>feedin_heavytruck!S9</f>
        <v>0</v>
      </c>
      <c r="T9" s="102">
        <f>feedin_heavytruck!T9</f>
        <v>0</v>
      </c>
      <c r="U9" s="102">
        <f>feedin_heavytruck!U9</f>
        <v>0</v>
      </c>
      <c r="V9" s="102">
        <f>feedin_heavytruck!V9</f>
        <v>0</v>
      </c>
      <c r="W9" s="99">
        <f>feedin_heavytruck!W9</f>
        <v>0</v>
      </c>
      <c r="X9" s="102">
        <f>feedin_heavytruck!X9</f>
        <v>0</v>
      </c>
      <c r="Y9" s="102">
        <f>feedin_heavytruck!Y9</f>
        <v>0</v>
      </c>
      <c r="Z9" s="102">
        <f>feedin_heavytruck!Z9</f>
        <v>0</v>
      </c>
      <c r="AA9" s="99">
        <f>feedin_heavytruck!AA9</f>
        <v>0</v>
      </c>
      <c r="AB9" s="102">
        <f>feedin_heavytruck!AB9</f>
        <v>0</v>
      </c>
      <c r="AC9" s="102">
        <f>feedin_heavytruck!AC9</f>
        <v>1</v>
      </c>
      <c r="AD9" s="102">
        <f>feedin_heavytruck!AD9</f>
        <v>0</v>
      </c>
      <c r="AE9" s="99">
        <f>feedin_heavytruck!AE9</f>
        <v>0</v>
      </c>
      <c r="AF9" s="102">
        <f>feedin_heavytruck!AF9</f>
        <v>0</v>
      </c>
      <c r="AG9" s="102">
        <f>feedin_heavytruck!AG9</f>
        <v>0</v>
      </c>
      <c r="AH9" s="102">
        <f>feedin_heavytruck!AH9</f>
        <v>0</v>
      </c>
      <c r="AI9" s="99">
        <f>feedin_heavytruck!AI9</f>
        <v>0</v>
      </c>
      <c r="AJ9" s="102">
        <f>feedin_heavytruck!AJ9</f>
        <v>0</v>
      </c>
      <c r="AK9" s="102">
        <f>feedin_heavytruck!AK9</f>
        <v>0</v>
      </c>
      <c r="AL9" s="102">
        <f>feedin_heavytruck!AL9</f>
        <v>0</v>
      </c>
      <c r="AM9" s="99">
        <f>feedin_heavytruck!AM9</f>
        <v>0</v>
      </c>
      <c r="AN9" s="102">
        <f>feedin_heavytruck!AN9</f>
        <v>0</v>
      </c>
      <c r="AO9" s="102">
        <f>feedin_heavytruck!AO9</f>
        <v>0</v>
      </c>
      <c r="AP9" s="102">
        <f>feedin_heavytruck!AP9</f>
        <v>0</v>
      </c>
      <c r="AQ9" s="99">
        <f>feedin_heavytruck!AQ9</f>
        <v>0</v>
      </c>
      <c r="AR9" s="102">
        <f>feedin_heavytruck!AR9</f>
        <v>0</v>
      </c>
      <c r="AS9" s="102">
        <f>feedin_heavytruck!AS9</f>
        <v>0</v>
      </c>
      <c r="AT9" s="102">
        <f>feedin_heavytruck!AT9</f>
        <v>0</v>
      </c>
      <c r="AU9" s="36">
        <f t="shared" si="0"/>
        <v>1</v>
      </c>
      <c r="AV9" s="36">
        <f t="shared" si="1"/>
        <v>3</v>
      </c>
      <c r="AX9" s="57">
        <f t="shared" si="3"/>
        <v>0.20066654970595849</v>
      </c>
      <c r="AY9" s="57">
        <f t="shared" si="2"/>
        <v>0.19382564459946997</v>
      </c>
      <c r="AZ9" s="57">
        <f t="shared" si="2"/>
        <v>0.51113839679009532</v>
      </c>
      <c r="BA9" s="57">
        <f t="shared" si="2"/>
        <v>9.436940890447619E-2</v>
      </c>
      <c r="BB9" s="58">
        <f t="shared" si="4"/>
        <v>1</v>
      </c>
    </row>
    <row r="10" spans="1:54" x14ac:dyDescent="0.2">
      <c r="A10" s="2">
        <v>2004</v>
      </c>
      <c r="B10" s="56">
        <f>feedin_heavytruck!B10</f>
        <v>2.3558082899999999E-2</v>
      </c>
      <c r="C10" s="76">
        <f>feedin_heavytruck!C10</f>
        <v>0.96961819660000004</v>
      </c>
      <c r="D10" s="76">
        <f>feedin_heavytruck!D10</f>
        <v>0</v>
      </c>
      <c r="E10" s="76">
        <f>feedin_heavytruck!E10</f>
        <v>0</v>
      </c>
      <c r="F10" s="76">
        <f>feedin_heavytruck!F10</f>
        <v>6.8237206000000003E-3</v>
      </c>
      <c r="G10" s="76">
        <f>feedin_heavytruck!G10</f>
        <v>0</v>
      </c>
      <c r="H10" s="76">
        <f>feedin_heavytruck!H10</f>
        <v>0</v>
      </c>
      <c r="I10" s="76">
        <f>feedin_heavytruck!I10</f>
        <v>0</v>
      </c>
      <c r="J10" s="76">
        <f>feedin_heavytruck!J10</f>
        <v>0</v>
      </c>
      <c r="K10" s="99">
        <f>feedin_heavytruck!K10</f>
        <v>6.8965516999999997E-3</v>
      </c>
      <c r="L10" s="102">
        <f>feedin_heavytruck!L10</f>
        <v>0</v>
      </c>
      <c r="M10" s="102">
        <f>feedin_heavytruck!M10</f>
        <v>0.99310344829999997</v>
      </c>
      <c r="N10" s="102">
        <f>feedin_heavytruck!N10</f>
        <v>0</v>
      </c>
      <c r="O10" s="99">
        <f>feedin_heavytruck!O10</f>
        <v>0.2195040214</v>
      </c>
      <c r="P10" s="102">
        <f>feedin_heavytruck!P10</f>
        <v>0.22151474530000001</v>
      </c>
      <c r="Q10" s="102">
        <f>feedin_heavytruck!Q10</f>
        <v>0.47771447719999999</v>
      </c>
      <c r="R10" s="102">
        <f>feedin_heavytruck!R10</f>
        <v>8.1266755999999996E-2</v>
      </c>
      <c r="S10" s="99">
        <f>feedin_heavytruck!S10</f>
        <v>0</v>
      </c>
      <c r="T10" s="102">
        <f>feedin_heavytruck!T10</f>
        <v>0</v>
      </c>
      <c r="U10" s="102">
        <f>feedin_heavytruck!U10</f>
        <v>0</v>
      </c>
      <c r="V10" s="102">
        <f>feedin_heavytruck!V10</f>
        <v>0</v>
      </c>
      <c r="W10" s="99">
        <f>feedin_heavytruck!W10</f>
        <v>0</v>
      </c>
      <c r="X10" s="102">
        <f>feedin_heavytruck!X10</f>
        <v>0</v>
      </c>
      <c r="Y10" s="102">
        <f>feedin_heavytruck!Y10</f>
        <v>0</v>
      </c>
      <c r="Z10" s="102">
        <f>feedin_heavytruck!Z10</f>
        <v>0</v>
      </c>
      <c r="AA10" s="99">
        <f>feedin_heavytruck!AA10</f>
        <v>0</v>
      </c>
      <c r="AB10" s="102">
        <f>feedin_heavytruck!AB10</f>
        <v>0</v>
      </c>
      <c r="AC10" s="102">
        <f>feedin_heavytruck!AC10</f>
        <v>1</v>
      </c>
      <c r="AD10" s="102">
        <f>feedin_heavytruck!AD10</f>
        <v>0</v>
      </c>
      <c r="AE10" s="99">
        <f>feedin_heavytruck!AE10</f>
        <v>0</v>
      </c>
      <c r="AF10" s="102">
        <f>feedin_heavytruck!AF10</f>
        <v>0</v>
      </c>
      <c r="AG10" s="102">
        <f>feedin_heavytruck!AG10</f>
        <v>0</v>
      </c>
      <c r="AH10" s="102">
        <f>feedin_heavytruck!AH10</f>
        <v>0</v>
      </c>
      <c r="AI10" s="99">
        <f>feedin_heavytruck!AI10</f>
        <v>0</v>
      </c>
      <c r="AJ10" s="102">
        <f>feedin_heavytruck!AJ10</f>
        <v>0</v>
      </c>
      <c r="AK10" s="102">
        <f>feedin_heavytruck!AK10</f>
        <v>0</v>
      </c>
      <c r="AL10" s="102">
        <f>feedin_heavytruck!AL10</f>
        <v>0</v>
      </c>
      <c r="AM10" s="99">
        <f>feedin_heavytruck!AM10</f>
        <v>0</v>
      </c>
      <c r="AN10" s="102">
        <f>feedin_heavytruck!AN10</f>
        <v>0</v>
      </c>
      <c r="AO10" s="102">
        <f>feedin_heavytruck!AO10</f>
        <v>0</v>
      </c>
      <c r="AP10" s="102">
        <f>feedin_heavytruck!AP10</f>
        <v>0</v>
      </c>
      <c r="AQ10" s="99">
        <f>feedin_heavytruck!AQ10</f>
        <v>0</v>
      </c>
      <c r="AR10" s="102">
        <f>feedin_heavytruck!AR10</f>
        <v>0</v>
      </c>
      <c r="AS10" s="102">
        <f>feedin_heavytruck!AS10</f>
        <v>0</v>
      </c>
      <c r="AT10" s="102">
        <f>feedin_heavytruck!AT10</f>
        <v>0</v>
      </c>
      <c r="AU10" s="36">
        <f t="shared" si="0"/>
        <v>1.0000000001</v>
      </c>
      <c r="AV10" s="36">
        <f t="shared" si="1"/>
        <v>2.9999999999</v>
      </c>
      <c r="AX10" s="57">
        <f t="shared" si="3"/>
        <v>0.21299756291298855</v>
      </c>
      <c r="AY10" s="57">
        <f t="shared" si="2"/>
        <v>0.21478472785809435</v>
      </c>
      <c r="AZ10" s="57">
        <f t="shared" si="2"/>
        <v>0.49341998383570307</v>
      </c>
      <c r="BA10" s="57">
        <f t="shared" si="2"/>
        <v>7.8797725396252224E-2</v>
      </c>
      <c r="BB10" s="58">
        <f t="shared" si="4"/>
        <v>1.0000000000030382</v>
      </c>
    </row>
    <row r="11" spans="1:54" x14ac:dyDescent="0.2">
      <c r="A11" s="2">
        <v>2005</v>
      </c>
      <c r="B11" s="56">
        <f>feedin_heavytruck!B11</f>
        <v>2.6328780600000001E-2</v>
      </c>
      <c r="C11" s="76">
        <f>feedin_heavytruck!C11</f>
        <v>0.96511436559999997</v>
      </c>
      <c r="D11" s="76">
        <f>feedin_heavytruck!D11</f>
        <v>0</v>
      </c>
      <c r="E11" s="76">
        <f>feedin_heavytruck!E11</f>
        <v>0</v>
      </c>
      <c r="F11" s="76">
        <f>feedin_heavytruck!F11</f>
        <v>8.5568537000000004E-3</v>
      </c>
      <c r="G11" s="76">
        <f>feedin_heavytruck!G11</f>
        <v>0</v>
      </c>
      <c r="H11" s="76">
        <f>feedin_heavytruck!H11</f>
        <v>0</v>
      </c>
      <c r="I11" s="76">
        <f>feedin_heavytruck!I11</f>
        <v>0</v>
      </c>
      <c r="J11" s="76">
        <f>feedin_heavytruck!J11</f>
        <v>0</v>
      </c>
      <c r="K11" s="99">
        <f>feedin_heavytruck!K11</f>
        <v>6.2500000000000003E-3</v>
      </c>
      <c r="L11" s="102">
        <f>feedin_heavytruck!L11</f>
        <v>6.2500000000000003E-3</v>
      </c>
      <c r="M11" s="102">
        <f>feedin_heavytruck!M11</f>
        <v>0.98124999999999996</v>
      </c>
      <c r="N11" s="102">
        <f>feedin_heavytruck!N11</f>
        <v>6.2500000000000003E-3</v>
      </c>
      <c r="O11" s="99">
        <f>feedin_heavytruck!O11</f>
        <v>0.2144927536</v>
      </c>
      <c r="P11" s="102">
        <f>feedin_heavytruck!P11</f>
        <v>0.20801364019999999</v>
      </c>
      <c r="Q11" s="102">
        <f>feedin_heavytruck!Q11</f>
        <v>0.47519181589999998</v>
      </c>
      <c r="R11" s="102">
        <f>feedin_heavytruck!R11</f>
        <v>0.1023017903</v>
      </c>
      <c r="S11" s="99">
        <f>feedin_heavytruck!S11</f>
        <v>0</v>
      </c>
      <c r="T11" s="102">
        <f>feedin_heavytruck!T11</f>
        <v>0</v>
      </c>
      <c r="U11" s="102">
        <f>feedin_heavytruck!U11</f>
        <v>0</v>
      </c>
      <c r="V11" s="102">
        <f>feedin_heavytruck!V11</f>
        <v>0</v>
      </c>
      <c r="W11" s="99">
        <f>feedin_heavytruck!W11</f>
        <v>0</v>
      </c>
      <c r="X11" s="102">
        <f>feedin_heavytruck!X11</f>
        <v>0</v>
      </c>
      <c r="Y11" s="102">
        <f>feedin_heavytruck!Y11</f>
        <v>0</v>
      </c>
      <c r="Z11" s="102">
        <f>feedin_heavytruck!Z11</f>
        <v>0</v>
      </c>
      <c r="AA11" s="99">
        <f>feedin_heavytruck!AA11</f>
        <v>0</v>
      </c>
      <c r="AB11" s="102">
        <f>feedin_heavytruck!AB11</f>
        <v>0</v>
      </c>
      <c r="AC11" s="102">
        <f>feedin_heavytruck!AC11</f>
        <v>1</v>
      </c>
      <c r="AD11" s="102">
        <f>feedin_heavytruck!AD11</f>
        <v>0</v>
      </c>
      <c r="AE11" s="99">
        <f>feedin_heavytruck!AE11</f>
        <v>0</v>
      </c>
      <c r="AF11" s="102">
        <f>feedin_heavytruck!AF11</f>
        <v>0</v>
      </c>
      <c r="AG11" s="102">
        <f>feedin_heavytruck!AG11</f>
        <v>0</v>
      </c>
      <c r="AH11" s="102">
        <f>feedin_heavytruck!AH11</f>
        <v>0</v>
      </c>
      <c r="AI11" s="99">
        <f>feedin_heavytruck!AI11</f>
        <v>0</v>
      </c>
      <c r="AJ11" s="102">
        <f>feedin_heavytruck!AJ11</f>
        <v>0</v>
      </c>
      <c r="AK11" s="102">
        <f>feedin_heavytruck!AK11</f>
        <v>0</v>
      </c>
      <c r="AL11" s="102">
        <f>feedin_heavytruck!AL11</f>
        <v>0</v>
      </c>
      <c r="AM11" s="99">
        <f>feedin_heavytruck!AM11</f>
        <v>0</v>
      </c>
      <c r="AN11" s="102">
        <f>feedin_heavytruck!AN11</f>
        <v>0</v>
      </c>
      <c r="AO11" s="102">
        <f>feedin_heavytruck!AO11</f>
        <v>0</v>
      </c>
      <c r="AP11" s="102">
        <f>feedin_heavytruck!AP11</f>
        <v>0</v>
      </c>
      <c r="AQ11" s="99">
        <f>feedin_heavytruck!AQ11</f>
        <v>0</v>
      </c>
      <c r="AR11" s="102">
        <f>feedin_heavytruck!AR11</f>
        <v>0</v>
      </c>
      <c r="AS11" s="102">
        <f>feedin_heavytruck!AS11</f>
        <v>0</v>
      </c>
      <c r="AT11" s="102">
        <f>feedin_heavytruck!AT11</f>
        <v>0</v>
      </c>
      <c r="AU11" s="36">
        <f t="shared" si="0"/>
        <v>0.99999999989999999</v>
      </c>
      <c r="AV11" s="36">
        <f t="shared" si="1"/>
        <v>3</v>
      </c>
      <c r="AX11" s="57">
        <f t="shared" si="3"/>
        <v>0.2071745926952111</v>
      </c>
      <c r="AY11" s="57">
        <f t="shared" si="2"/>
        <v>0.20092150727651964</v>
      </c>
      <c r="AZ11" s="57">
        <f t="shared" si="2"/>
        <v>0.4930064176043904</v>
      </c>
      <c r="BA11" s="57">
        <f t="shared" si="2"/>
        <v>9.8897482323878738E-2</v>
      </c>
      <c r="BB11" s="58">
        <f t="shared" si="4"/>
        <v>0.99999999989999988</v>
      </c>
    </row>
    <row r="12" spans="1:54" x14ac:dyDescent="0.2">
      <c r="A12" s="2">
        <v>2006</v>
      </c>
      <c r="B12" s="56">
        <f>feedin_heavytruck!B12</f>
        <v>2.33664185E-2</v>
      </c>
      <c r="C12" s="76">
        <f>feedin_heavytruck!C12</f>
        <v>0.96815550039999998</v>
      </c>
      <c r="D12" s="76">
        <f>feedin_heavytruck!D12</f>
        <v>0</v>
      </c>
      <c r="E12" s="76">
        <f>feedin_heavytruck!E12</f>
        <v>0</v>
      </c>
      <c r="F12" s="76">
        <f>feedin_heavytruck!F12</f>
        <v>8.4780810999999998E-3</v>
      </c>
      <c r="G12" s="76">
        <f>feedin_heavytruck!G12</f>
        <v>0</v>
      </c>
      <c r="H12" s="76">
        <f>feedin_heavytruck!H12</f>
        <v>0</v>
      </c>
      <c r="I12" s="76">
        <f>feedin_heavytruck!I12</f>
        <v>0</v>
      </c>
      <c r="J12" s="76">
        <f>feedin_heavytruck!J12</f>
        <v>0</v>
      </c>
      <c r="K12" s="99">
        <f>feedin_heavytruck!K12</f>
        <v>8.8495575000000007E-3</v>
      </c>
      <c r="L12" s="102">
        <f>feedin_heavytruck!L12</f>
        <v>0</v>
      </c>
      <c r="M12" s="102">
        <f>feedin_heavytruck!M12</f>
        <v>0.98230088500000001</v>
      </c>
      <c r="N12" s="102">
        <f>feedin_heavytruck!N12</f>
        <v>8.8495575000000007E-3</v>
      </c>
      <c r="O12" s="99">
        <f>feedin_heavytruck!O12</f>
        <v>0.2338744126</v>
      </c>
      <c r="P12" s="102">
        <f>feedin_heavytruck!P12</f>
        <v>0.1896625374</v>
      </c>
      <c r="Q12" s="102">
        <f>feedin_heavytruck!Q12</f>
        <v>0.46091413930000003</v>
      </c>
      <c r="R12" s="102">
        <f>feedin_heavytruck!R12</f>
        <v>0.11554891069999999</v>
      </c>
      <c r="S12" s="99">
        <f>feedin_heavytruck!S12</f>
        <v>0</v>
      </c>
      <c r="T12" s="102">
        <f>feedin_heavytruck!T12</f>
        <v>0</v>
      </c>
      <c r="U12" s="102">
        <f>feedin_heavytruck!U12</f>
        <v>0</v>
      </c>
      <c r="V12" s="102">
        <f>feedin_heavytruck!V12</f>
        <v>0</v>
      </c>
      <c r="W12" s="99">
        <f>feedin_heavytruck!W12</f>
        <v>0</v>
      </c>
      <c r="X12" s="102">
        <f>feedin_heavytruck!X12</f>
        <v>0</v>
      </c>
      <c r="Y12" s="102">
        <f>feedin_heavytruck!Y12</f>
        <v>0</v>
      </c>
      <c r="Z12" s="102">
        <f>feedin_heavytruck!Z12</f>
        <v>0</v>
      </c>
      <c r="AA12" s="99">
        <f>feedin_heavytruck!AA12</f>
        <v>0</v>
      </c>
      <c r="AB12" s="102">
        <f>feedin_heavytruck!AB12</f>
        <v>0</v>
      </c>
      <c r="AC12" s="102">
        <f>feedin_heavytruck!AC12</f>
        <v>1</v>
      </c>
      <c r="AD12" s="102">
        <f>feedin_heavytruck!AD12</f>
        <v>0</v>
      </c>
      <c r="AE12" s="99">
        <f>feedin_heavytruck!AE12</f>
        <v>0</v>
      </c>
      <c r="AF12" s="102">
        <f>feedin_heavytruck!AF12</f>
        <v>0</v>
      </c>
      <c r="AG12" s="102">
        <f>feedin_heavytruck!AG12</f>
        <v>0</v>
      </c>
      <c r="AH12" s="102">
        <f>feedin_heavytruck!AH12</f>
        <v>0</v>
      </c>
      <c r="AI12" s="99">
        <f>feedin_heavytruck!AI12</f>
        <v>0</v>
      </c>
      <c r="AJ12" s="102">
        <f>feedin_heavytruck!AJ12</f>
        <v>0</v>
      </c>
      <c r="AK12" s="102">
        <f>feedin_heavytruck!AK12</f>
        <v>0</v>
      </c>
      <c r="AL12" s="102">
        <f>feedin_heavytruck!AL12</f>
        <v>0</v>
      </c>
      <c r="AM12" s="99">
        <f>feedin_heavytruck!AM12</f>
        <v>0</v>
      </c>
      <c r="AN12" s="102">
        <f>feedin_heavytruck!AN12</f>
        <v>0</v>
      </c>
      <c r="AO12" s="102">
        <f>feedin_heavytruck!AO12</f>
        <v>0</v>
      </c>
      <c r="AP12" s="102">
        <f>feedin_heavytruck!AP12</f>
        <v>0</v>
      </c>
      <c r="AQ12" s="99">
        <f>feedin_heavytruck!AQ12</f>
        <v>0</v>
      </c>
      <c r="AR12" s="102">
        <f>feedin_heavytruck!AR12</f>
        <v>0</v>
      </c>
      <c r="AS12" s="102">
        <f>feedin_heavytruck!AS12</f>
        <v>0</v>
      </c>
      <c r="AT12" s="102">
        <f>feedin_heavytruck!AT12</f>
        <v>0</v>
      </c>
      <c r="AU12" s="36">
        <f t="shared" si="0"/>
        <v>1</v>
      </c>
      <c r="AV12" s="36">
        <f t="shared" si="1"/>
        <v>3</v>
      </c>
      <c r="AX12" s="57">
        <f t="shared" si="3"/>
        <v>0.22663358142559387</v>
      </c>
      <c r="AY12" s="57">
        <f t="shared" si="2"/>
        <v>0.18362282880363071</v>
      </c>
      <c r="AZ12" s="57">
        <f t="shared" si="2"/>
        <v>0.47766749384725715</v>
      </c>
      <c r="BA12" s="57">
        <f t="shared" si="2"/>
        <v>0.11207609592351822</v>
      </c>
      <c r="BB12" s="58">
        <f t="shared" si="4"/>
        <v>0.99999999999999989</v>
      </c>
    </row>
    <row r="13" spans="1:54" x14ac:dyDescent="0.2">
      <c r="A13" s="2">
        <v>2007</v>
      </c>
      <c r="B13" s="56">
        <f>feedin_heavytruck!B13</f>
        <v>2.8758429200000001E-2</v>
      </c>
      <c r="C13" s="76">
        <f>feedin_heavytruck!C13</f>
        <v>0.96291154300000004</v>
      </c>
      <c r="D13" s="76">
        <f>feedin_heavytruck!D13</f>
        <v>0</v>
      </c>
      <c r="E13" s="76">
        <f>feedin_heavytruck!E13</f>
        <v>0</v>
      </c>
      <c r="F13" s="76">
        <f>feedin_heavytruck!F13</f>
        <v>8.3300278000000005E-3</v>
      </c>
      <c r="G13" s="76">
        <f>feedin_heavytruck!G13</f>
        <v>0</v>
      </c>
      <c r="H13" s="76">
        <f>feedin_heavytruck!H13</f>
        <v>0</v>
      </c>
      <c r="I13" s="76">
        <f>feedin_heavytruck!I13</f>
        <v>0</v>
      </c>
      <c r="J13" s="76">
        <f>feedin_heavytruck!J13</f>
        <v>0</v>
      </c>
      <c r="K13" s="99">
        <f>feedin_heavytruck!K13</f>
        <v>6.8965516999999997E-3</v>
      </c>
      <c r="L13" s="102">
        <f>feedin_heavytruck!L13</f>
        <v>0</v>
      </c>
      <c r="M13" s="102">
        <f>feedin_heavytruck!M13</f>
        <v>0.99310344829999997</v>
      </c>
      <c r="N13" s="102">
        <f>feedin_heavytruck!N13</f>
        <v>0</v>
      </c>
      <c r="O13" s="99">
        <f>feedin_heavytruck!O13</f>
        <v>0.24057672499999999</v>
      </c>
      <c r="P13" s="102">
        <f>feedin_heavytruck!P13</f>
        <v>0.18249227600000001</v>
      </c>
      <c r="Q13" s="102">
        <f>feedin_heavytruck!Q13</f>
        <v>0.46838311020000001</v>
      </c>
      <c r="R13" s="102">
        <f>feedin_heavytruck!R13</f>
        <v>0.10854788880000001</v>
      </c>
      <c r="S13" s="99">
        <f>feedin_heavytruck!S13</f>
        <v>0</v>
      </c>
      <c r="T13" s="102">
        <f>feedin_heavytruck!T13</f>
        <v>0</v>
      </c>
      <c r="U13" s="102">
        <f>feedin_heavytruck!U13</f>
        <v>0</v>
      </c>
      <c r="V13" s="102">
        <f>feedin_heavytruck!V13</f>
        <v>0</v>
      </c>
      <c r="W13" s="99">
        <f>feedin_heavytruck!W13</f>
        <v>0</v>
      </c>
      <c r="X13" s="102">
        <f>feedin_heavytruck!X13</f>
        <v>0</v>
      </c>
      <c r="Y13" s="102">
        <f>feedin_heavytruck!Y13</f>
        <v>0</v>
      </c>
      <c r="Z13" s="102">
        <f>feedin_heavytruck!Z13</f>
        <v>0</v>
      </c>
      <c r="AA13" s="99">
        <f>feedin_heavytruck!AA13</f>
        <v>2.3809523799999999E-2</v>
      </c>
      <c r="AB13" s="102">
        <f>feedin_heavytruck!AB13</f>
        <v>0</v>
      </c>
      <c r="AC13" s="102">
        <f>feedin_heavytruck!AC13</f>
        <v>0.97619047619999999</v>
      </c>
      <c r="AD13" s="102">
        <f>feedin_heavytruck!AD13</f>
        <v>0</v>
      </c>
      <c r="AE13" s="99">
        <f>feedin_heavytruck!AE13</f>
        <v>0</v>
      </c>
      <c r="AF13" s="102">
        <f>feedin_heavytruck!AF13</f>
        <v>0</v>
      </c>
      <c r="AG13" s="102">
        <f>feedin_heavytruck!AG13</f>
        <v>0</v>
      </c>
      <c r="AH13" s="102">
        <f>feedin_heavytruck!AH13</f>
        <v>0</v>
      </c>
      <c r="AI13" s="99">
        <f>feedin_heavytruck!AI13</f>
        <v>0</v>
      </c>
      <c r="AJ13" s="102">
        <f>feedin_heavytruck!AJ13</f>
        <v>0</v>
      </c>
      <c r="AK13" s="102">
        <f>feedin_heavytruck!AK13</f>
        <v>0</v>
      </c>
      <c r="AL13" s="102">
        <f>feedin_heavytruck!AL13</f>
        <v>0</v>
      </c>
      <c r="AM13" s="99">
        <f>feedin_heavytruck!AM13</f>
        <v>0</v>
      </c>
      <c r="AN13" s="102">
        <f>feedin_heavytruck!AN13</f>
        <v>0</v>
      </c>
      <c r="AO13" s="102">
        <f>feedin_heavytruck!AO13</f>
        <v>0</v>
      </c>
      <c r="AP13" s="102">
        <f>feedin_heavytruck!AP13</f>
        <v>0</v>
      </c>
      <c r="AQ13" s="99">
        <f>feedin_heavytruck!AQ13</f>
        <v>0</v>
      </c>
      <c r="AR13" s="102">
        <f>feedin_heavytruck!AR13</f>
        <v>0</v>
      </c>
      <c r="AS13" s="102">
        <f>feedin_heavytruck!AS13</f>
        <v>0</v>
      </c>
      <c r="AT13" s="102">
        <f>feedin_heavytruck!AT13</f>
        <v>0</v>
      </c>
      <c r="AU13" s="36">
        <f t="shared" si="0"/>
        <v>1</v>
      </c>
      <c r="AV13" s="36">
        <f t="shared" si="1"/>
        <v>3</v>
      </c>
      <c r="AX13" s="57">
        <f t="shared" si="3"/>
        <v>0.23205077346858402</v>
      </c>
      <c r="AY13" s="57">
        <f t="shared" si="2"/>
        <v>0.17572391906874188</v>
      </c>
      <c r="AZ13" s="57">
        <f t="shared" si="2"/>
        <v>0.48770329236887372</v>
      </c>
      <c r="BA13" s="57">
        <f t="shared" si="2"/>
        <v>0.10452201509380042</v>
      </c>
      <c r="BB13" s="58">
        <f t="shared" si="4"/>
        <v>1</v>
      </c>
    </row>
    <row r="14" spans="1:54" x14ac:dyDescent="0.2">
      <c r="A14" s="2">
        <v>2008</v>
      </c>
      <c r="B14" s="56">
        <f>feedin_heavytruck!B14</f>
        <v>2.88368492E-2</v>
      </c>
      <c r="C14" s="76">
        <f>feedin_heavytruck!C14</f>
        <v>0.96109928389999999</v>
      </c>
      <c r="D14" s="76">
        <f>feedin_heavytruck!D14</f>
        <v>0</v>
      </c>
      <c r="E14" s="76">
        <f>feedin_heavytruck!E14</f>
        <v>0</v>
      </c>
      <c r="F14" s="76">
        <f>feedin_heavytruck!F14</f>
        <v>1.00638668E-2</v>
      </c>
      <c r="G14" s="76">
        <f>feedin_heavytruck!G14</f>
        <v>0</v>
      </c>
      <c r="H14" s="76">
        <f>feedin_heavytruck!H14</f>
        <v>0</v>
      </c>
      <c r="I14" s="76">
        <f>feedin_heavytruck!I14</f>
        <v>0</v>
      </c>
      <c r="J14" s="76">
        <f>feedin_heavytruck!J14</f>
        <v>0</v>
      </c>
      <c r="K14" s="99">
        <f>feedin_heavytruck!K14</f>
        <v>6.7114093999999999E-3</v>
      </c>
      <c r="L14" s="102">
        <f>feedin_heavytruck!L14</f>
        <v>0</v>
      </c>
      <c r="M14" s="102">
        <f>feedin_heavytruck!M14</f>
        <v>0.99328859059999997</v>
      </c>
      <c r="N14" s="102">
        <f>feedin_heavytruck!N14</f>
        <v>0</v>
      </c>
      <c r="O14" s="99">
        <f>feedin_heavytruck!O14</f>
        <v>0.20902134510000001</v>
      </c>
      <c r="P14" s="102">
        <f>feedin_heavytruck!P14</f>
        <v>0.16492146599999999</v>
      </c>
      <c r="Q14" s="102">
        <f>feedin_heavytruck!Q14</f>
        <v>0.50140958520000001</v>
      </c>
      <c r="R14" s="102">
        <f>feedin_heavytruck!R14</f>
        <v>0.1246476037</v>
      </c>
      <c r="S14" s="99">
        <f>feedin_heavytruck!S14</f>
        <v>0</v>
      </c>
      <c r="T14" s="102">
        <f>feedin_heavytruck!T14</f>
        <v>0</v>
      </c>
      <c r="U14" s="102">
        <f>feedin_heavytruck!U14</f>
        <v>0</v>
      </c>
      <c r="V14" s="102">
        <f>feedin_heavytruck!V14</f>
        <v>0</v>
      </c>
      <c r="W14" s="99">
        <f>feedin_heavytruck!W14</f>
        <v>0</v>
      </c>
      <c r="X14" s="102">
        <f>feedin_heavytruck!X14</f>
        <v>0</v>
      </c>
      <c r="Y14" s="102">
        <f>feedin_heavytruck!Y14</f>
        <v>0</v>
      </c>
      <c r="Z14" s="102">
        <f>feedin_heavytruck!Z14</f>
        <v>0</v>
      </c>
      <c r="AA14" s="99">
        <f>feedin_heavytruck!AA14</f>
        <v>0</v>
      </c>
      <c r="AB14" s="102">
        <f>feedin_heavytruck!AB14</f>
        <v>1.9230769200000001E-2</v>
      </c>
      <c r="AC14" s="102">
        <f>feedin_heavytruck!AC14</f>
        <v>0.9807692308</v>
      </c>
      <c r="AD14" s="102">
        <f>feedin_heavytruck!AD14</f>
        <v>0</v>
      </c>
      <c r="AE14" s="99">
        <f>feedin_heavytruck!AE14</f>
        <v>0</v>
      </c>
      <c r="AF14" s="102">
        <f>feedin_heavytruck!AF14</f>
        <v>0</v>
      </c>
      <c r="AG14" s="102">
        <f>feedin_heavytruck!AG14</f>
        <v>0</v>
      </c>
      <c r="AH14" s="102">
        <f>feedin_heavytruck!AH14</f>
        <v>0</v>
      </c>
      <c r="AI14" s="99">
        <f>feedin_heavytruck!AI14</f>
        <v>0</v>
      </c>
      <c r="AJ14" s="102">
        <f>feedin_heavytruck!AJ14</f>
        <v>0</v>
      </c>
      <c r="AK14" s="102">
        <f>feedin_heavytruck!AK14</f>
        <v>0</v>
      </c>
      <c r="AL14" s="102">
        <f>feedin_heavytruck!AL14</f>
        <v>0</v>
      </c>
      <c r="AM14" s="99">
        <f>feedin_heavytruck!AM14</f>
        <v>0</v>
      </c>
      <c r="AN14" s="102">
        <f>feedin_heavytruck!AN14</f>
        <v>0</v>
      </c>
      <c r="AO14" s="102">
        <f>feedin_heavytruck!AO14</f>
        <v>0</v>
      </c>
      <c r="AP14" s="102">
        <f>feedin_heavytruck!AP14</f>
        <v>0</v>
      </c>
      <c r="AQ14" s="99">
        <f>feedin_heavytruck!AQ14</f>
        <v>0</v>
      </c>
      <c r="AR14" s="102">
        <f>feedin_heavytruck!AR14</f>
        <v>0</v>
      </c>
      <c r="AS14" s="102">
        <f>feedin_heavytruck!AS14</f>
        <v>0</v>
      </c>
      <c r="AT14" s="102">
        <f>feedin_heavytruck!AT14</f>
        <v>0</v>
      </c>
      <c r="AU14" s="36">
        <f t="shared" si="0"/>
        <v>0.99999999989999999</v>
      </c>
      <c r="AV14" s="36">
        <f t="shared" si="1"/>
        <v>3</v>
      </c>
      <c r="AX14" s="57">
        <f t="shared" si="3"/>
        <v>0.20108380099621204</v>
      </c>
      <c r="AY14" s="57">
        <f t="shared" si="2"/>
        <v>0.15869943877202852</v>
      </c>
      <c r="AZ14" s="57">
        <f t="shared" si="2"/>
        <v>0.52041803747583848</v>
      </c>
      <c r="BA14" s="57">
        <f t="shared" si="2"/>
        <v>0.11979872265592098</v>
      </c>
      <c r="BB14" s="58">
        <f t="shared" si="4"/>
        <v>0.99999999989999999</v>
      </c>
    </row>
    <row r="15" spans="1:54" x14ac:dyDescent="0.2">
      <c r="A15" s="2">
        <v>2009</v>
      </c>
      <c r="B15" s="56">
        <f>feedin_heavytruck!B15</f>
        <v>4.1953457899999998E-2</v>
      </c>
      <c r="C15" s="76">
        <f>feedin_heavytruck!C15</f>
        <v>0.93838085869999999</v>
      </c>
      <c r="D15" s="76">
        <f>feedin_heavytruck!D15</f>
        <v>0</v>
      </c>
      <c r="E15" s="76">
        <f>feedin_heavytruck!E15</f>
        <v>0</v>
      </c>
      <c r="F15" s="76">
        <f>feedin_heavytruck!F15</f>
        <v>1.9665683400000002E-2</v>
      </c>
      <c r="G15" s="76">
        <f>feedin_heavytruck!G15</f>
        <v>0</v>
      </c>
      <c r="H15" s="76">
        <f>feedin_heavytruck!H15</f>
        <v>0</v>
      </c>
      <c r="I15" s="76">
        <f>feedin_heavytruck!I15</f>
        <v>0</v>
      </c>
      <c r="J15" s="76">
        <f>feedin_heavytruck!J15</f>
        <v>0</v>
      </c>
      <c r="K15" s="99">
        <f>feedin_heavytruck!K15</f>
        <v>7.8125E-3</v>
      </c>
      <c r="L15" s="102">
        <f>feedin_heavytruck!L15</f>
        <v>0</v>
      </c>
      <c r="M15" s="102">
        <f>feedin_heavytruck!M15</f>
        <v>0.9765625</v>
      </c>
      <c r="N15" s="102">
        <f>feedin_heavytruck!N15</f>
        <v>1.5625E-2</v>
      </c>
      <c r="O15" s="99">
        <f>feedin_heavytruck!O15</f>
        <v>0.13587146350000001</v>
      </c>
      <c r="P15" s="102">
        <f>feedin_heavytruck!P15</f>
        <v>8.03353126E-2</v>
      </c>
      <c r="Q15" s="102">
        <f>feedin_heavytruck!Q15</f>
        <v>0.64617534060000004</v>
      </c>
      <c r="R15" s="102">
        <f>feedin_heavytruck!R15</f>
        <v>0.13761788329999999</v>
      </c>
      <c r="S15" s="99">
        <f>feedin_heavytruck!S15</f>
        <v>0</v>
      </c>
      <c r="T15" s="102">
        <f>feedin_heavytruck!T15</f>
        <v>0</v>
      </c>
      <c r="U15" s="102">
        <f>feedin_heavytruck!U15</f>
        <v>0</v>
      </c>
      <c r="V15" s="102">
        <f>feedin_heavytruck!V15</f>
        <v>0</v>
      </c>
      <c r="W15" s="99">
        <f>feedin_heavytruck!W15</f>
        <v>0</v>
      </c>
      <c r="X15" s="102">
        <f>feedin_heavytruck!X15</f>
        <v>0</v>
      </c>
      <c r="Y15" s="102">
        <f>feedin_heavytruck!Y15</f>
        <v>0</v>
      </c>
      <c r="Z15" s="102">
        <f>feedin_heavytruck!Z15</f>
        <v>0</v>
      </c>
      <c r="AA15" s="99">
        <f>feedin_heavytruck!AA15</f>
        <v>0</v>
      </c>
      <c r="AB15" s="102">
        <f>feedin_heavytruck!AB15</f>
        <v>0</v>
      </c>
      <c r="AC15" s="102">
        <f>feedin_heavytruck!AC15</f>
        <v>1</v>
      </c>
      <c r="AD15" s="102">
        <f>feedin_heavytruck!AD15</f>
        <v>0</v>
      </c>
      <c r="AE15" s="99">
        <f>feedin_heavytruck!AE15</f>
        <v>0</v>
      </c>
      <c r="AF15" s="102">
        <f>feedin_heavytruck!AF15</f>
        <v>0</v>
      </c>
      <c r="AG15" s="102">
        <f>feedin_heavytruck!AG15</f>
        <v>0</v>
      </c>
      <c r="AH15" s="102">
        <f>feedin_heavytruck!AH15</f>
        <v>0</v>
      </c>
      <c r="AI15" s="99">
        <f>feedin_heavytruck!AI15</f>
        <v>0</v>
      </c>
      <c r="AJ15" s="102">
        <f>feedin_heavytruck!AJ15</f>
        <v>0</v>
      </c>
      <c r="AK15" s="102">
        <f>feedin_heavytruck!AK15</f>
        <v>0</v>
      </c>
      <c r="AL15" s="102">
        <f>feedin_heavytruck!AL15</f>
        <v>0</v>
      </c>
      <c r="AM15" s="99">
        <f>feedin_heavytruck!AM15</f>
        <v>0</v>
      </c>
      <c r="AN15" s="102">
        <f>feedin_heavytruck!AN15</f>
        <v>0</v>
      </c>
      <c r="AO15" s="102">
        <f>feedin_heavytruck!AO15</f>
        <v>0</v>
      </c>
      <c r="AP15" s="102">
        <f>feedin_heavytruck!AP15</f>
        <v>0</v>
      </c>
      <c r="AQ15" s="99">
        <f>feedin_heavytruck!AQ15</f>
        <v>0</v>
      </c>
      <c r="AR15" s="102">
        <f>feedin_heavytruck!AR15</f>
        <v>0</v>
      </c>
      <c r="AS15" s="102">
        <f>feedin_heavytruck!AS15</f>
        <v>0</v>
      </c>
      <c r="AT15" s="102">
        <f>feedin_heavytruck!AT15</f>
        <v>0</v>
      </c>
      <c r="AU15" s="36">
        <f t="shared" si="0"/>
        <v>1</v>
      </c>
      <c r="AV15" s="36">
        <f t="shared" si="1"/>
        <v>3</v>
      </c>
      <c r="AX15" s="57">
        <f t="shared" si="3"/>
        <v>0.12782694198179947</v>
      </c>
      <c r="AY15" s="57">
        <f t="shared" si="2"/>
        <v>7.5385119621520932E-2</v>
      </c>
      <c r="AZ15" s="57">
        <f t="shared" si="2"/>
        <v>0.66699442811346166</v>
      </c>
      <c r="BA15" s="57">
        <f t="shared" si="2"/>
        <v>0.12979351028321789</v>
      </c>
      <c r="BB15" s="58">
        <f t="shared" si="4"/>
        <v>1</v>
      </c>
    </row>
    <row r="16" spans="1:54" x14ac:dyDescent="0.2">
      <c r="A16" s="2">
        <v>2010</v>
      </c>
      <c r="B16" s="56">
        <f>feedin_heavytruck!B16</f>
        <v>5.2310999599999998E-2</v>
      </c>
      <c r="C16" s="76">
        <f>feedin_heavytruck!C16</f>
        <v>0.92690791829999997</v>
      </c>
      <c r="D16" s="76">
        <f>feedin_heavytruck!D16</f>
        <v>0</v>
      </c>
      <c r="E16" s="76">
        <f>feedin_heavytruck!E16</f>
        <v>0</v>
      </c>
      <c r="F16" s="76">
        <f>feedin_heavytruck!F16</f>
        <v>2.0781081999999999E-2</v>
      </c>
      <c r="G16" s="76">
        <f>feedin_heavytruck!G16</f>
        <v>0</v>
      </c>
      <c r="H16" s="76">
        <f>feedin_heavytruck!H16</f>
        <v>0</v>
      </c>
      <c r="I16" s="76">
        <f>feedin_heavytruck!I16</f>
        <v>0</v>
      </c>
      <c r="J16" s="76">
        <f>feedin_heavytruck!J16</f>
        <v>0</v>
      </c>
      <c r="K16" s="99">
        <f>feedin_heavytruck!K16</f>
        <v>6.8493151000000004E-3</v>
      </c>
      <c r="L16" s="102">
        <f>feedin_heavytruck!L16</f>
        <v>0</v>
      </c>
      <c r="M16" s="102">
        <f>feedin_heavytruck!M16</f>
        <v>0.99315068490000002</v>
      </c>
      <c r="N16" s="102">
        <f>feedin_heavytruck!N16</f>
        <v>0</v>
      </c>
      <c r="O16" s="99">
        <f>feedin_heavytruck!O16</f>
        <v>0.13181291070000001</v>
      </c>
      <c r="P16" s="102">
        <f>feedin_heavytruck!P16</f>
        <v>7.6149980699999995E-2</v>
      </c>
      <c r="Q16" s="102">
        <f>feedin_heavytruck!Q16</f>
        <v>0.65287978349999998</v>
      </c>
      <c r="R16" s="102">
        <f>feedin_heavytruck!R16</f>
        <v>0.13915732510000001</v>
      </c>
      <c r="S16" s="99">
        <f>feedin_heavytruck!S16</f>
        <v>0</v>
      </c>
      <c r="T16" s="102">
        <f>feedin_heavytruck!T16</f>
        <v>0</v>
      </c>
      <c r="U16" s="102">
        <f>feedin_heavytruck!U16</f>
        <v>0</v>
      </c>
      <c r="V16" s="102">
        <f>feedin_heavytruck!V16</f>
        <v>0</v>
      </c>
      <c r="W16" s="99">
        <f>feedin_heavytruck!W16</f>
        <v>0</v>
      </c>
      <c r="X16" s="102">
        <f>feedin_heavytruck!X16</f>
        <v>0</v>
      </c>
      <c r="Y16" s="102">
        <f>feedin_heavytruck!Y16</f>
        <v>0</v>
      </c>
      <c r="Z16" s="102">
        <f>feedin_heavytruck!Z16</f>
        <v>0</v>
      </c>
      <c r="AA16" s="99">
        <f>feedin_heavytruck!AA16</f>
        <v>0</v>
      </c>
      <c r="AB16" s="102">
        <f>feedin_heavytruck!AB16</f>
        <v>0</v>
      </c>
      <c r="AC16" s="102">
        <f>feedin_heavytruck!AC16</f>
        <v>1</v>
      </c>
      <c r="AD16" s="102">
        <f>feedin_heavytruck!AD16</f>
        <v>0</v>
      </c>
      <c r="AE16" s="99">
        <f>feedin_heavytruck!AE16</f>
        <v>0</v>
      </c>
      <c r="AF16" s="102">
        <f>feedin_heavytruck!AF16</f>
        <v>0</v>
      </c>
      <c r="AG16" s="102">
        <f>feedin_heavytruck!AG16</f>
        <v>0</v>
      </c>
      <c r="AH16" s="102">
        <f>feedin_heavytruck!AH16</f>
        <v>0</v>
      </c>
      <c r="AI16" s="99">
        <f>feedin_heavytruck!AI16</f>
        <v>0</v>
      </c>
      <c r="AJ16" s="102">
        <f>feedin_heavytruck!AJ16</f>
        <v>0</v>
      </c>
      <c r="AK16" s="102">
        <f>feedin_heavytruck!AK16</f>
        <v>0</v>
      </c>
      <c r="AL16" s="102">
        <f>feedin_heavytruck!AL16</f>
        <v>0</v>
      </c>
      <c r="AM16" s="99">
        <f>feedin_heavytruck!AM16</f>
        <v>0</v>
      </c>
      <c r="AN16" s="102">
        <f>feedin_heavytruck!AN16</f>
        <v>0</v>
      </c>
      <c r="AO16" s="102">
        <f>feedin_heavytruck!AO16</f>
        <v>0</v>
      </c>
      <c r="AP16" s="102">
        <f>feedin_heavytruck!AP16</f>
        <v>0</v>
      </c>
      <c r="AQ16" s="99">
        <f>feedin_heavytruck!AQ16</f>
        <v>0</v>
      </c>
      <c r="AR16" s="102">
        <f>feedin_heavytruck!AR16</f>
        <v>0</v>
      </c>
      <c r="AS16" s="102">
        <f>feedin_heavytruck!AS16</f>
        <v>0</v>
      </c>
      <c r="AT16" s="102">
        <f>feedin_heavytruck!AT16</f>
        <v>0</v>
      </c>
      <c r="AU16" s="36">
        <f t="shared" si="0"/>
        <v>0.99999999989999988</v>
      </c>
      <c r="AV16" s="36">
        <f t="shared" si="1"/>
        <v>3</v>
      </c>
      <c r="AX16" s="57">
        <f t="shared" si="3"/>
        <v>0.12253672518145717</v>
      </c>
      <c r="AY16" s="57">
        <f t="shared" si="2"/>
        <v>7.0584020089222169E-2</v>
      </c>
      <c r="AZ16" s="57">
        <f t="shared" si="2"/>
        <v>0.67789322810468322</v>
      </c>
      <c r="BA16" s="57">
        <f t="shared" si="2"/>
        <v>0.12898602652463734</v>
      </c>
      <c r="BB16" s="58">
        <f t="shared" si="4"/>
        <v>0.99999999989999988</v>
      </c>
    </row>
    <row r="17" spans="1:54" x14ac:dyDescent="0.2">
      <c r="A17" s="2">
        <v>2011</v>
      </c>
      <c r="B17" s="56">
        <f>feedin_heavytruck!B17</f>
        <v>3.7078029899999997E-2</v>
      </c>
      <c r="C17" s="76">
        <f>feedin_heavytruck!C17</f>
        <v>0.93857221909999999</v>
      </c>
      <c r="D17" s="76">
        <f>feedin_heavytruck!D17</f>
        <v>0</v>
      </c>
      <c r="E17" s="76">
        <f>feedin_heavytruck!E17</f>
        <v>0</v>
      </c>
      <c r="F17" s="76">
        <f>feedin_heavytruck!F17</f>
        <v>2.4349750999999999E-2</v>
      </c>
      <c r="G17" s="76">
        <f>feedin_heavytruck!G17</f>
        <v>0</v>
      </c>
      <c r="H17" s="76">
        <f>feedin_heavytruck!H17</f>
        <v>0</v>
      </c>
      <c r="I17" s="76">
        <f>feedin_heavytruck!I17</f>
        <v>0</v>
      </c>
      <c r="J17" s="76">
        <f>feedin_heavytruck!J17</f>
        <v>0</v>
      </c>
      <c r="K17" s="99">
        <f>feedin_heavytruck!K17</f>
        <v>0</v>
      </c>
      <c r="L17" s="102">
        <f>feedin_heavytruck!L17</f>
        <v>0</v>
      </c>
      <c r="M17" s="102">
        <f>feedin_heavytruck!M17</f>
        <v>1</v>
      </c>
      <c r="N17" s="102">
        <f>feedin_heavytruck!N17</f>
        <v>0</v>
      </c>
      <c r="O17" s="99">
        <f>feedin_heavytruck!O17</f>
        <v>0.13060141510000001</v>
      </c>
      <c r="P17" s="102">
        <f>feedin_heavytruck!P17</f>
        <v>6.9870283000000005E-2</v>
      </c>
      <c r="Q17" s="102">
        <f>feedin_heavytruck!Q17</f>
        <v>0.61939858489999999</v>
      </c>
      <c r="R17" s="102">
        <f>feedin_heavytruck!R17</f>
        <v>0.18012971699999999</v>
      </c>
      <c r="S17" s="99">
        <f>feedin_heavytruck!S17</f>
        <v>0</v>
      </c>
      <c r="T17" s="102">
        <f>feedin_heavytruck!T17</f>
        <v>0</v>
      </c>
      <c r="U17" s="102">
        <f>feedin_heavytruck!U17</f>
        <v>0</v>
      </c>
      <c r="V17" s="102">
        <f>feedin_heavytruck!V17</f>
        <v>0</v>
      </c>
      <c r="W17" s="99">
        <f>feedin_heavytruck!W17</f>
        <v>0</v>
      </c>
      <c r="X17" s="102">
        <f>feedin_heavytruck!X17</f>
        <v>0</v>
      </c>
      <c r="Y17" s="102">
        <f>feedin_heavytruck!Y17</f>
        <v>0</v>
      </c>
      <c r="Z17" s="102">
        <f>feedin_heavytruck!Z17</f>
        <v>0</v>
      </c>
      <c r="AA17" s="99">
        <f>feedin_heavytruck!AA17</f>
        <v>0</v>
      </c>
      <c r="AB17" s="102">
        <f>feedin_heavytruck!AB17</f>
        <v>0</v>
      </c>
      <c r="AC17" s="102">
        <f>feedin_heavytruck!AC17</f>
        <v>1</v>
      </c>
      <c r="AD17" s="102">
        <f>feedin_heavytruck!AD17</f>
        <v>0</v>
      </c>
      <c r="AE17" s="99">
        <f>feedin_heavytruck!AE17</f>
        <v>0</v>
      </c>
      <c r="AF17" s="102">
        <f>feedin_heavytruck!AF17</f>
        <v>0</v>
      </c>
      <c r="AG17" s="102">
        <f>feedin_heavytruck!AG17</f>
        <v>0</v>
      </c>
      <c r="AH17" s="102">
        <f>feedin_heavytruck!AH17</f>
        <v>0</v>
      </c>
      <c r="AI17" s="99">
        <f>feedin_heavytruck!AI17</f>
        <v>0</v>
      </c>
      <c r="AJ17" s="102">
        <f>feedin_heavytruck!AJ17</f>
        <v>0</v>
      </c>
      <c r="AK17" s="102">
        <f>feedin_heavytruck!AK17</f>
        <v>0</v>
      </c>
      <c r="AL17" s="102">
        <f>feedin_heavytruck!AL17</f>
        <v>0</v>
      </c>
      <c r="AM17" s="99">
        <f>feedin_heavytruck!AM17</f>
        <v>0</v>
      </c>
      <c r="AN17" s="102">
        <f>feedin_heavytruck!AN17</f>
        <v>0</v>
      </c>
      <c r="AO17" s="102">
        <f>feedin_heavytruck!AO17</f>
        <v>0</v>
      </c>
      <c r="AP17" s="102">
        <f>feedin_heavytruck!AP17</f>
        <v>0</v>
      </c>
      <c r="AQ17" s="99">
        <f>feedin_heavytruck!AQ17</f>
        <v>0</v>
      </c>
      <c r="AR17" s="102">
        <f>feedin_heavytruck!AR17</f>
        <v>0</v>
      </c>
      <c r="AS17" s="102">
        <f>feedin_heavytruck!AS17</f>
        <v>0</v>
      </c>
      <c r="AT17" s="102">
        <f>feedin_heavytruck!AT17</f>
        <v>0</v>
      </c>
      <c r="AU17" s="36">
        <f t="shared" si="0"/>
        <v>1</v>
      </c>
      <c r="AV17" s="36">
        <f t="shared" si="1"/>
        <v>3</v>
      </c>
      <c r="AX17" s="57">
        <f t="shared" si="3"/>
        <v>0.12257885998800726</v>
      </c>
      <c r="AY17" s="57">
        <f t="shared" si="2"/>
        <v>6.5578306564455013E-2</v>
      </c>
      <c r="AZ17" s="57">
        <f t="shared" si="2"/>
        <v>0.64277808523699276</v>
      </c>
      <c r="BA17" s="57">
        <f t="shared" si="2"/>
        <v>0.16906474821054499</v>
      </c>
      <c r="BB17" s="58">
        <f t="shared" si="4"/>
        <v>1</v>
      </c>
    </row>
    <row r="18" spans="1:54" x14ac:dyDescent="0.2">
      <c r="A18" s="2">
        <v>2012</v>
      </c>
      <c r="B18" s="56">
        <f>feedin_heavytruck!B18</f>
        <v>4.3707611200000003E-2</v>
      </c>
      <c r="C18" s="76">
        <f>feedin_heavytruck!C18</f>
        <v>0.94323034409999995</v>
      </c>
      <c r="D18" s="76">
        <f>feedin_heavytruck!D18</f>
        <v>0</v>
      </c>
      <c r="E18" s="76">
        <f>feedin_heavytruck!E18</f>
        <v>0</v>
      </c>
      <c r="F18" s="76">
        <f>feedin_heavytruck!F18</f>
        <v>1.3062044700000001E-2</v>
      </c>
      <c r="G18" s="76">
        <f>feedin_heavytruck!G18</f>
        <v>0</v>
      </c>
      <c r="H18" s="76">
        <f>feedin_heavytruck!H18</f>
        <v>0</v>
      </c>
      <c r="I18" s="76">
        <f>feedin_heavytruck!I18</f>
        <v>0</v>
      </c>
      <c r="J18" s="76">
        <f>feedin_heavytruck!J18</f>
        <v>0</v>
      </c>
      <c r="K18" s="99">
        <f>feedin_heavytruck!K18</f>
        <v>1.14942529E-2</v>
      </c>
      <c r="L18" s="102">
        <f>feedin_heavytruck!L18</f>
        <v>0</v>
      </c>
      <c r="M18" s="102">
        <f>feedin_heavytruck!M18</f>
        <v>0.98850574710000005</v>
      </c>
      <c r="N18" s="102">
        <f>feedin_heavytruck!N18</f>
        <v>0</v>
      </c>
      <c r="O18" s="99">
        <f>feedin_heavytruck!O18</f>
        <v>0.13661784290000001</v>
      </c>
      <c r="P18" s="102">
        <f>feedin_heavytruck!P18</f>
        <v>9.0812250299999994E-2</v>
      </c>
      <c r="Q18" s="102">
        <f>feedin_heavytruck!Q18</f>
        <v>0.58988015979999997</v>
      </c>
      <c r="R18" s="102">
        <f>feedin_heavytruck!R18</f>
        <v>0.18268974700000001</v>
      </c>
      <c r="S18" s="99">
        <f>feedin_heavytruck!S18</f>
        <v>0</v>
      </c>
      <c r="T18" s="102">
        <f>feedin_heavytruck!T18</f>
        <v>0</v>
      </c>
      <c r="U18" s="102">
        <f>feedin_heavytruck!U18</f>
        <v>0</v>
      </c>
      <c r="V18" s="102">
        <f>feedin_heavytruck!V18</f>
        <v>0</v>
      </c>
      <c r="W18" s="99">
        <f>feedin_heavytruck!W18</f>
        <v>0</v>
      </c>
      <c r="X18" s="102">
        <f>feedin_heavytruck!X18</f>
        <v>0</v>
      </c>
      <c r="Y18" s="102">
        <f>feedin_heavytruck!Y18</f>
        <v>0</v>
      </c>
      <c r="Z18" s="102">
        <f>feedin_heavytruck!Z18</f>
        <v>0</v>
      </c>
      <c r="AA18" s="99">
        <f>feedin_heavytruck!AA18</f>
        <v>0</v>
      </c>
      <c r="AB18" s="102">
        <f>feedin_heavytruck!AB18</f>
        <v>0</v>
      </c>
      <c r="AC18" s="102">
        <f>feedin_heavytruck!AC18</f>
        <v>1</v>
      </c>
      <c r="AD18" s="102">
        <f>feedin_heavytruck!AD18</f>
        <v>0</v>
      </c>
      <c r="AE18" s="99">
        <f>feedin_heavytruck!AE18</f>
        <v>0</v>
      </c>
      <c r="AF18" s="102">
        <f>feedin_heavytruck!AF18</f>
        <v>0</v>
      </c>
      <c r="AG18" s="102">
        <f>feedin_heavytruck!AG18</f>
        <v>0</v>
      </c>
      <c r="AH18" s="102">
        <f>feedin_heavytruck!AH18</f>
        <v>0</v>
      </c>
      <c r="AI18" s="99">
        <f>feedin_heavytruck!AI18</f>
        <v>0</v>
      </c>
      <c r="AJ18" s="102">
        <f>feedin_heavytruck!AJ18</f>
        <v>0</v>
      </c>
      <c r="AK18" s="102">
        <f>feedin_heavytruck!AK18</f>
        <v>0</v>
      </c>
      <c r="AL18" s="102">
        <f>feedin_heavytruck!AL18</f>
        <v>0</v>
      </c>
      <c r="AM18" s="99">
        <f>feedin_heavytruck!AM18</f>
        <v>0</v>
      </c>
      <c r="AN18" s="102">
        <f>feedin_heavytruck!AN18</f>
        <v>0</v>
      </c>
      <c r="AO18" s="102">
        <f>feedin_heavytruck!AO18</f>
        <v>0</v>
      </c>
      <c r="AP18" s="102">
        <f>feedin_heavytruck!AP18</f>
        <v>0</v>
      </c>
      <c r="AQ18" s="99">
        <f>feedin_heavytruck!AQ18</f>
        <v>0</v>
      </c>
      <c r="AR18" s="102">
        <f>feedin_heavytruck!AR18</f>
        <v>0</v>
      </c>
      <c r="AS18" s="102">
        <f>feedin_heavytruck!AS18</f>
        <v>0</v>
      </c>
      <c r="AT18" s="102">
        <f>feedin_heavytruck!AT18</f>
        <v>0</v>
      </c>
      <c r="AU18" s="36">
        <f t="shared" si="0"/>
        <v>1</v>
      </c>
      <c r="AV18" s="36">
        <f t="shared" si="1"/>
        <v>3</v>
      </c>
      <c r="AX18" s="57">
        <f t="shared" si="3"/>
        <v>0.12936448130555442</v>
      </c>
      <c r="AY18" s="57">
        <f t="shared" si="2"/>
        <v>8.5656870098964319E-2</v>
      </c>
      <c r="AZ18" s="57">
        <f t="shared" si="2"/>
        <v>0.61266013566912936</v>
      </c>
      <c r="BA18" s="57">
        <f t="shared" si="2"/>
        <v>0.17231851292635195</v>
      </c>
      <c r="BB18" s="58">
        <f t="shared" si="4"/>
        <v>1</v>
      </c>
    </row>
    <row r="19" spans="1:54" x14ac:dyDescent="0.2">
      <c r="A19" s="2">
        <v>2013</v>
      </c>
      <c r="B19" s="56">
        <f>feedin_heavytruck!B19</f>
        <v>3.09706922E-2</v>
      </c>
      <c r="C19" s="76">
        <f>feedin_heavytruck!C19</f>
        <v>0.96113074200000004</v>
      </c>
      <c r="D19" s="76">
        <f>feedin_heavytruck!D19</f>
        <v>0</v>
      </c>
      <c r="E19" s="76">
        <f>feedin_heavytruck!E19</f>
        <v>0</v>
      </c>
      <c r="F19" s="76">
        <f>feedin_heavytruck!F19</f>
        <v>7.8985658E-3</v>
      </c>
      <c r="G19" s="76">
        <f>feedin_heavytruck!G19</f>
        <v>0</v>
      </c>
      <c r="H19" s="76">
        <f>feedin_heavytruck!H19</f>
        <v>0</v>
      </c>
      <c r="I19" s="76">
        <f>feedin_heavytruck!I19</f>
        <v>0</v>
      </c>
      <c r="J19" s="76">
        <f>feedin_heavytruck!J19</f>
        <v>0</v>
      </c>
      <c r="K19" s="99">
        <f>feedin_heavytruck!K19</f>
        <v>0</v>
      </c>
      <c r="L19" s="102">
        <f>feedin_heavytruck!L19</f>
        <v>0</v>
      </c>
      <c r="M19" s="102">
        <f>feedin_heavytruck!M19</f>
        <v>1</v>
      </c>
      <c r="N19" s="102">
        <f>feedin_heavytruck!N19</f>
        <v>0</v>
      </c>
      <c r="O19" s="99">
        <f>feedin_heavytruck!O19</f>
        <v>0.16544117650000001</v>
      </c>
      <c r="P19" s="102">
        <f>feedin_heavytruck!P19</f>
        <v>0.1016435986</v>
      </c>
      <c r="Q19" s="102">
        <f>feedin_heavytruck!Q19</f>
        <v>0.55363321799999998</v>
      </c>
      <c r="R19" s="102">
        <f>feedin_heavytruck!R19</f>
        <v>0.17928200690000001</v>
      </c>
      <c r="S19" s="99">
        <f>feedin_heavytruck!S19</f>
        <v>0</v>
      </c>
      <c r="T19" s="102">
        <f>feedin_heavytruck!T19</f>
        <v>0</v>
      </c>
      <c r="U19" s="102">
        <f>feedin_heavytruck!U19</f>
        <v>0</v>
      </c>
      <c r="V19" s="102">
        <f>feedin_heavytruck!V19</f>
        <v>0</v>
      </c>
      <c r="W19" s="99">
        <f>feedin_heavytruck!W19</f>
        <v>0</v>
      </c>
      <c r="X19" s="102">
        <f>feedin_heavytruck!X19</f>
        <v>0</v>
      </c>
      <c r="Y19" s="102">
        <f>feedin_heavytruck!Y19</f>
        <v>0</v>
      </c>
      <c r="Z19" s="102">
        <f>feedin_heavytruck!Z19</f>
        <v>0</v>
      </c>
      <c r="AA19" s="99">
        <f>feedin_heavytruck!AA19</f>
        <v>0</v>
      </c>
      <c r="AB19" s="102">
        <f>feedin_heavytruck!AB19</f>
        <v>0</v>
      </c>
      <c r="AC19" s="102">
        <f>feedin_heavytruck!AC19</f>
        <v>1</v>
      </c>
      <c r="AD19" s="102">
        <f>feedin_heavytruck!AD19</f>
        <v>0</v>
      </c>
      <c r="AE19" s="99">
        <f>feedin_heavytruck!AE19</f>
        <v>0</v>
      </c>
      <c r="AF19" s="102">
        <f>feedin_heavytruck!AF19</f>
        <v>0</v>
      </c>
      <c r="AG19" s="102">
        <f>feedin_heavytruck!AG19</f>
        <v>0</v>
      </c>
      <c r="AH19" s="102">
        <f>feedin_heavytruck!AH19</f>
        <v>0</v>
      </c>
      <c r="AI19" s="99">
        <f>feedin_heavytruck!AI19</f>
        <v>0</v>
      </c>
      <c r="AJ19" s="102">
        <f>feedin_heavytruck!AJ19</f>
        <v>0</v>
      </c>
      <c r="AK19" s="102">
        <f>feedin_heavytruck!AK19</f>
        <v>0</v>
      </c>
      <c r="AL19" s="102">
        <f>feedin_heavytruck!AL19</f>
        <v>0</v>
      </c>
      <c r="AM19" s="99">
        <f>feedin_heavytruck!AM19</f>
        <v>0</v>
      </c>
      <c r="AN19" s="102">
        <f>feedin_heavytruck!AN19</f>
        <v>0</v>
      </c>
      <c r="AO19" s="102">
        <f>feedin_heavytruck!AO19</f>
        <v>0</v>
      </c>
      <c r="AP19" s="102">
        <f>feedin_heavytruck!AP19</f>
        <v>0</v>
      </c>
      <c r="AQ19" s="99">
        <f>feedin_heavytruck!AQ19</f>
        <v>0</v>
      </c>
      <c r="AR19" s="102">
        <f>feedin_heavytruck!AR19</f>
        <v>0</v>
      </c>
      <c r="AS19" s="102">
        <f>feedin_heavytruck!AS19</f>
        <v>0</v>
      </c>
      <c r="AT19" s="102">
        <f>feedin_heavytruck!AT19</f>
        <v>0</v>
      </c>
      <c r="AU19" s="36">
        <f t="shared" si="0"/>
        <v>1</v>
      </c>
      <c r="AV19" s="36">
        <f t="shared" si="1"/>
        <v>3</v>
      </c>
      <c r="AX19" s="57">
        <f t="shared" si="3"/>
        <v>0.15901060072679798</v>
      </c>
      <c r="AY19" s="57">
        <f t="shared" si="2"/>
        <v>9.7692787341968165E-2</v>
      </c>
      <c r="AZ19" s="57">
        <f t="shared" si="2"/>
        <v>0.57098316361218782</v>
      </c>
      <c r="BA19" s="57">
        <f t="shared" si="2"/>
        <v>0.17231344831904613</v>
      </c>
      <c r="BB19" s="58">
        <f t="shared" si="4"/>
        <v>1</v>
      </c>
    </row>
    <row r="20" spans="1:54" x14ac:dyDescent="0.2">
      <c r="A20" s="2">
        <v>2014</v>
      </c>
      <c r="B20" s="56">
        <f>feedin_heavytruck!B20</f>
        <v>2.8051683099999999E-2</v>
      </c>
      <c r="C20" s="76">
        <f>feedin_heavytruck!C20</f>
        <v>0.95800748040000006</v>
      </c>
      <c r="D20" s="76">
        <f>feedin_heavytruck!D20</f>
        <v>0</v>
      </c>
      <c r="E20" s="76">
        <f>feedin_heavytruck!E20</f>
        <v>0</v>
      </c>
      <c r="F20" s="76">
        <f>feedin_heavytruck!F20</f>
        <v>1.39408365E-2</v>
      </c>
      <c r="G20" s="76">
        <f>feedin_heavytruck!G20</f>
        <v>0</v>
      </c>
      <c r="H20" s="76">
        <f>feedin_heavytruck!H20</f>
        <v>0</v>
      </c>
      <c r="I20" s="76">
        <f>feedin_heavytruck!I20</f>
        <v>0</v>
      </c>
      <c r="J20" s="76">
        <f>feedin_heavytruck!J20</f>
        <v>0</v>
      </c>
      <c r="K20" s="99">
        <f>feedin_heavytruck!K20</f>
        <v>0</v>
      </c>
      <c r="L20" s="102">
        <f>feedin_heavytruck!L20</f>
        <v>0</v>
      </c>
      <c r="M20" s="102">
        <f>feedin_heavytruck!M20</f>
        <v>1</v>
      </c>
      <c r="N20" s="102">
        <f>feedin_heavytruck!N20</f>
        <v>0</v>
      </c>
      <c r="O20" s="99">
        <f>feedin_heavytruck!O20</f>
        <v>0.18225377109999999</v>
      </c>
      <c r="P20" s="102">
        <f>feedin_heavytruck!P20</f>
        <v>9.2457852699999996E-2</v>
      </c>
      <c r="Q20" s="102">
        <f>feedin_heavytruck!Q20</f>
        <v>0.5568766637</v>
      </c>
      <c r="R20" s="102">
        <f>feedin_heavytruck!R20</f>
        <v>0.1684117125</v>
      </c>
      <c r="S20" s="99">
        <f>feedin_heavytruck!S20</f>
        <v>0</v>
      </c>
      <c r="T20" s="102">
        <f>feedin_heavytruck!T20</f>
        <v>0</v>
      </c>
      <c r="U20" s="102">
        <f>feedin_heavytruck!U20</f>
        <v>0</v>
      </c>
      <c r="V20" s="102">
        <f>feedin_heavytruck!V20</f>
        <v>0</v>
      </c>
      <c r="W20" s="99">
        <f>feedin_heavytruck!W20</f>
        <v>0</v>
      </c>
      <c r="X20" s="102">
        <f>feedin_heavytruck!X20</f>
        <v>0</v>
      </c>
      <c r="Y20" s="102">
        <f>feedin_heavytruck!Y20</f>
        <v>0</v>
      </c>
      <c r="Z20" s="102">
        <f>feedin_heavytruck!Z20</f>
        <v>0</v>
      </c>
      <c r="AA20" s="99">
        <f>feedin_heavytruck!AA20</f>
        <v>0</v>
      </c>
      <c r="AB20" s="102">
        <f>feedin_heavytruck!AB20</f>
        <v>0</v>
      </c>
      <c r="AC20" s="102">
        <f>feedin_heavytruck!AC20</f>
        <v>1</v>
      </c>
      <c r="AD20" s="102">
        <f>feedin_heavytruck!AD20</f>
        <v>0</v>
      </c>
      <c r="AE20" s="99">
        <f>feedin_heavytruck!AE20</f>
        <v>0</v>
      </c>
      <c r="AF20" s="102">
        <f>feedin_heavytruck!AF20</f>
        <v>0</v>
      </c>
      <c r="AG20" s="102">
        <f>feedin_heavytruck!AG20</f>
        <v>0</v>
      </c>
      <c r="AH20" s="102">
        <f>feedin_heavytruck!AH20</f>
        <v>0</v>
      </c>
      <c r="AI20" s="99">
        <f>feedin_heavytruck!AI20</f>
        <v>0</v>
      </c>
      <c r="AJ20" s="102">
        <f>feedin_heavytruck!AJ20</f>
        <v>0</v>
      </c>
      <c r="AK20" s="102">
        <f>feedin_heavytruck!AK20</f>
        <v>0</v>
      </c>
      <c r="AL20" s="102">
        <f>feedin_heavytruck!AL20</f>
        <v>0</v>
      </c>
      <c r="AM20" s="99">
        <f>feedin_heavytruck!AM20</f>
        <v>0</v>
      </c>
      <c r="AN20" s="102">
        <f>feedin_heavytruck!AN20</f>
        <v>0</v>
      </c>
      <c r="AO20" s="102">
        <f>feedin_heavytruck!AO20</f>
        <v>0</v>
      </c>
      <c r="AP20" s="102">
        <f>feedin_heavytruck!AP20</f>
        <v>0</v>
      </c>
      <c r="AQ20" s="99">
        <f>feedin_heavytruck!AQ20</f>
        <v>0</v>
      </c>
      <c r="AR20" s="102">
        <f>feedin_heavytruck!AR20</f>
        <v>0</v>
      </c>
      <c r="AS20" s="102">
        <f>feedin_heavytruck!AS20</f>
        <v>0</v>
      </c>
      <c r="AT20" s="102">
        <f>feedin_heavytruck!AT20</f>
        <v>0</v>
      </c>
      <c r="AU20" s="36">
        <f t="shared" si="0"/>
        <v>1</v>
      </c>
      <c r="AV20" s="36">
        <f t="shared" si="1"/>
        <v>3</v>
      </c>
      <c r="AX20" s="57">
        <f t="shared" si="3"/>
        <v>0.17460047604490933</v>
      </c>
      <c r="AY20" s="57">
        <f t="shared" si="2"/>
        <v>8.8575314508321332E-2</v>
      </c>
      <c r="AZ20" s="57">
        <f t="shared" si="2"/>
        <v>0.57548452908479508</v>
      </c>
      <c r="BA20" s="57">
        <f t="shared" si="2"/>
        <v>0.16133968036197419</v>
      </c>
      <c r="BB20" s="58">
        <f t="shared" si="4"/>
        <v>1</v>
      </c>
    </row>
    <row r="21" spans="1:54" x14ac:dyDescent="0.2">
      <c r="A21" s="2">
        <v>2015</v>
      </c>
      <c r="B21" s="56">
        <f>feedin_heavytruck!B21</f>
        <v>2.0712209299999999E-2</v>
      </c>
      <c r="C21" s="76">
        <f>feedin_heavytruck!C21</f>
        <v>0.96257267440000005</v>
      </c>
      <c r="D21" s="76">
        <f>feedin_heavytruck!D21</f>
        <v>0</v>
      </c>
      <c r="E21" s="76">
        <f>feedin_heavytruck!E21</f>
        <v>0</v>
      </c>
      <c r="F21" s="76">
        <f>feedin_heavytruck!F21</f>
        <v>1.6715116299999999E-2</v>
      </c>
      <c r="G21" s="76">
        <f>feedin_heavytruck!G21</f>
        <v>0</v>
      </c>
      <c r="H21" s="76">
        <f>feedin_heavytruck!H21</f>
        <v>0</v>
      </c>
      <c r="I21" s="76">
        <f>feedin_heavytruck!I21</f>
        <v>0</v>
      </c>
      <c r="J21" s="76">
        <f>feedin_heavytruck!J21</f>
        <v>0</v>
      </c>
      <c r="K21" s="99">
        <f>feedin_heavytruck!K21</f>
        <v>0</v>
      </c>
      <c r="L21" s="102">
        <f>feedin_heavytruck!L21</f>
        <v>8.7719297999999998E-3</v>
      </c>
      <c r="M21" s="102">
        <f>feedin_heavytruck!M21</f>
        <v>0.99122807020000003</v>
      </c>
      <c r="N21" s="102">
        <f>feedin_heavytruck!N21</f>
        <v>0</v>
      </c>
      <c r="O21" s="99">
        <f>feedin_heavytruck!O21</f>
        <v>0.1834654587</v>
      </c>
      <c r="P21" s="102">
        <f>feedin_heavytruck!P21</f>
        <v>0.1019252548</v>
      </c>
      <c r="Q21" s="102">
        <f>feedin_heavytruck!Q21</f>
        <v>0.53793884479999998</v>
      </c>
      <c r="R21" s="102">
        <f>feedin_heavytruck!R21</f>
        <v>0.17667044170000001</v>
      </c>
      <c r="S21" s="99">
        <f>feedin_heavytruck!S21</f>
        <v>0</v>
      </c>
      <c r="T21" s="102">
        <f>feedin_heavytruck!T21</f>
        <v>0</v>
      </c>
      <c r="U21" s="102">
        <f>feedin_heavytruck!U21</f>
        <v>0</v>
      </c>
      <c r="V21" s="102">
        <f>feedin_heavytruck!V21</f>
        <v>0</v>
      </c>
      <c r="W21" s="99">
        <f>feedin_heavytruck!W21</f>
        <v>0</v>
      </c>
      <c r="X21" s="102">
        <f>feedin_heavytruck!X21</f>
        <v>0</v>
      </c>
      <c r="Y21" s="102">
        <f>feedin_heavytruck!Y21</f>
        <v>0</v>
      </c>
      <c r="Z21" s="102">
        <f>feedin_heavytruck!Z21</f>
        <v>0</v>
      </c>
      <c r="AA21" s="99">
        <f>feedin_heavytruck!AA21</f>
        <v>0</v>
      </c>
      <c r="AB21" s="102">
        <f>feedin_heavytruck!AB21</f>
        <v>0</v>
      </c>
      <c r="AC21" s="102">
        <f>feedin_heavytruck!AC21</f>
        <v>1</v>
      </c>
      <c r="AD21" s="102">
        <f>feedin_heavytruck!AD21</f>
        <v>0</v>
      </c>
      <c r="AE21" s="99">
        <f>feedin_heavytruck!AE21</f>
        <v>0</v>
      </c>
      <c r="AF21" s="102">
        <f>feedin_heavytruck!AF21</f>
        <v>0</v>
      </c>
      <c r="AG21" s="102">
        <f>feedin_heavytruck!AG21</f>
        <v>0</v>
      </c>
      <c r="AH21" s="102">
        <f>feedin_heavytruck!AH21</f>
        <v>0</v>
      </c>
      <c r="AI21" s="99">
        <f>feedin_heavytruck!AI21</f>
        <v>0</v>
      </c>
      <c r="AJ21" s="102">
        <f>feedin_heavytruck!AJ21</f>
        <v>0</v>
      </c>
      <c r="AK21" s="102">
        <f>feedin_heavytruck!AK21</f>
        <v>0</v>
      </c>
      <c r="AL21" s="102">
        <f>feedin_heavytruck!AL21</f>
        <v>0</v>
      </c>
      <c r="AM21" s="99">
        <f>feedin_heavytruck!AM21</f>
        <v>0</v>
      </c>
      <c r="AN21" s="102">
        <f>feedin_heavytruck!AN21</f>
        <v>0</v>
      </c>
      <c r="AO21" s="102">
        <f>feedin_heavytruck!AO21</f>
        <v>0</v>
      </c>
      <c r="AP21" s="102">
        <f>feedin_heavytruck!AP21</f>
        <v>0</v>
      </c>
      <c r="AQ21" s="99">
        <f>feedin_heavytruck!AQ21</f>
        <v>0</v>
      </c>
      <c r="AR21" s="102">
        <f>feedin_heavytruck!AR21</f>
        <v>0</v>
      </c>
      <c r="AS21" s="102">
        <f>feedin_heavytruck!AS21</f>
        <v>0</v>
      </c>
      <c r="AT21" s="102">
        <f>feedin_heavytruck!AT21</f>
        <v>0</v>
      </c>
      <c r="AU21" s="36">
        <f t="shared" si="0"/>
        <v>1</v>
      </c>
      <c r="AV21" s="36">
        <f t="shared" si="1"/>
        <v>3</v>
      </c>
      <c r="AX21" s="57">
        <f t="shared" si="3"/>
        <v>0.17659883724088177</v>
      </c>
      <c r="AY21" s="57">
        <f t="shared" si="2"/>
        <v>9.8292151147719956E-2</v>
      </c>
      <c r="AZ21" s="57">
        <f t="shared" si="2"/>
        <v>0.55505087205680004</v>
      </c>
      <c r="BA21" s="57">
        <f t="shared" si="2"/>
        <v>0.17005813955459831</v>
      </c>
      <c r="BB21" s="58">
        <f t="shared" si="4"/>
        <v>1</v>
      </c>
    </row>
    <row r="22" spans="1:54" x14ac:dyDescent="0.2">
      <c r="A22" s="79">
        <v>2016</v>
      </c>
      <c r="B22" s="56">
        <f>feedin_heavytruck!B22</f>
        <v>3.78631678E-2</v>
      </c>
      <c r="C22" s="76">
        <f>feedin_heavytruck!C22</f>
        <v>0.9469540769</v>
      </c>
      <c r="D22" s="76">
        <f>feedin_heavytruck!D22</f>
        <v>0</v>
      </c>
      <c r="E22" s="76">
        <f>feedin_heavytruck!E22</f>
        <v>0</v>
      </c>
      <c r="F22" s="76">
        <f>feedin_heavytruck!F22</f>
        <v>1.5182755399999999E-2</v>
      </c>
      <c r="G22" s="76">
        <f>feedin_heavytruck!G22</f>
        <v>0</v>
      </c>
      <c r="H22" s="76">
        <f>feedin_heavytruck!H22</f>
        <v>0</v>
      </c>
      <c r="I22" s="76">
        <f>feedin_heavytruck!I22</f>
        <v>0</v>
      </c>
      <c r="J22" s="76">
        <f>feedin_heavytruck!J22</f>
        <v>0</v>
      </c>
      <c r="K22" s="99">
        <f>feedin_heavytruck!K22</f>
        <v>1.4851485100000001E-2</v>
      </c>
      <c r="L22" s="102">
        <f>feedin_heavytruck!L22</f>
        <v>4.9504950000000001E-3</v>
      </c>
      <c r="M22" s="102">
        <f>feedin_heavytruck!M22</f>
        <v>0.97524752479999999</v>
      </c>
      <c r="N22" s="102">
        <f>feedin_heavytruck!N22</f>
        <v>4.9504950000000001E-3</v>
      </c>
      <c r="O22" s="99">
        <f>feedin_heavytruck!O22</f>
        <v>0.17794932699999999</v>
      </c>
      <c r="P22" s="102">
        <f>feedin_heavytruck!P22</f>
        <v>0.1001583531</v>
      </c>
      <c r="Q22" s="102">
        <f>feedin_heavytruck!Q22</f>
        <v>0.55799683290000002</v>
      </c>
      <c r="R22" s="102">
        <f>feedin_heavytruck!R22</f>
        <v>0.1638954869</v>
      </c>
      <c r="S22" s="99">
        <f>feedin_heavytruck!S22</f>
        <v>0</v>
      </c>
      <c r="T22" s="102">
        <f>feedin_heavytruck!T22</f>
        <v>0</v>
      </c>
      <c r="U22" s="102">
        <f>feedin_heavytruck!U22</f>
        <v>0</v>
      </c>
      <c r="V22" s="102">
        <f>feedin_heavytruck!V22</f>
        <v>0</v>
      </c>
      <c r="W22" s="99">
        <f>feedin_heavytruck!W22</f>
        <v>0</v>
      </c>
      <c r="X22" s="102">
        <f>feedin_heavytruck!X22</f>
        <v>0</v>
      </c>
      <c r="Y22" s="102">
        <f>feedin_heavytruck!Y22</f>
        <v>0</v>
      </c>
      <c r="Z22" s="102">
        <f>feedin_heavytruck!Z22</f>
        <v>0</v>
      </c>
      <c r="AA22" s="99">
        <f>feedin_heavytruck!AA22</f>
        <v>1.2345679E-2</v>
      </c>
      <c r="AB22" s="102">
        <f>feedin_heavytruck!AB22</f>
        <v>0</v>
      </c>
      <c r="AC22" s="102">
        <f>feedin_heavytruck!AC22</f>
        <v>0.98765432099999995</v>
      </c>
      <c r="AD22" s="102">
        <f>feedin_heavytruck!AD22</f>
        <v>0</v>
      </c>
      <c r="AE22" s="99">
        <f>feedin_heavytruck!AE22</f>
        <v>0</v>
      </c>
      <c r="AF22" s="102">
        <f>feedin_heavytruck!AF22</f>
        <v>0</v>
      </c>
      <c r="AG22" s="102">
        <f>feedin_heavytruck!AG22</f>
        <v>0</v>
      </c>
      <c r="AH22" s="102">
        <f>feedin_heavytruck!AH22</f>
        <v>0</v>
      </c>
      <c r="AI22" s="99">
        <f>feedin_heavytruck!AI22</f>
        <v>0</v>
      </c>
      <c r="AJ22" s="102">
        <f>feedin_heavytruck!AJ22</f>
        <v>0</v>
      </c>
      <c r="AK22" s="102">
        <f>feedin_heavytruck!AK22</f>
        <v>0</v>
      </c>
      <c r="AL22" s="102">
        <f>feedin_heavytruck!AL22</f>
        <v>0</v>
      </c>
      <c r="AM22" s="99">
        <f>feedin_heavytruck!AM22</f>
        <v>0</v>
      </c>
      <c r="AN22" s="102">
        <f>feedin_heavytruck!AN22</f>
        <v>0</v>
      </c>
      <c r="AO22" s="102">
        <f>feedin_heavytruck!AO22</f>
        <v>0</v>
      </c>
      <c r="AP22" s="102">
        <f>feedin_heavytruck!AP22</f>
        <v>0</v>
      </c>
      <c r="AQ22" s="99">
        <f>feedin_heavytruck!AQ22</f>
        <v>0</v>
      </c>
      <c r="AR22" s="102">
        <f>feedin_heavytruck!AR22</f>
        <v>0</v>
      </c>
      <c r="AS22" s="102">
        <f>feedin_heavytruck!AS22</f>
        <v>0</v>
      </c>
      <c r="AT22" s="102">
        <f>feedin_heavytruck!AT22</f>
        <v>0</v>
      </c>
      <c r="AU22" s="36">
        <f t="shared" si="0"/>
        <v>1.0000000001</v>
      </c>
      <c r="AV22" s="36">
        <f t="shared" si="1"/>
        <v>2.9999999998</v>
      </c>
      <c r="AX22" s="57">
        <f t="shared" si="3"/>
        <v>0.16925960638118565</v>
      </c>
      <c r="AY22" s="57">
        <f t="shared" si="3"/>
        <v>9.5032802226512822E-2</v>
      </c>
      <c r="AZ22" s="57">
        <f t="shared" si="3"/>
        <v>0.58031865046547615</v>
      </c>
      <c r="BA22" s="57">
        <f t="shared" si="3"/>
        <v>0.1553889409283436</v>
      </c>
      <c r="BB22" s="58">
        <f t="shared" si="4"/>
        <v>1.0000000000015181</v>
      </c>
    </row>
    <row r="23" spans="1:54" x14ac:dyDescent="0.2">
      <c r="A23" s="2">
        <v>2017</v>
      </c>
      <c r="B23" s="56">
        <f>feedin_heavytruck!B23</f>
        <v>1.9696732799999998E-2</v>
      </c>
      <c r="C23" s="76">
        <f>feedin_heavytruck!C23</f>
        <v>0.96685946540000001</v>
      </c>
      <c r="D23" s="76">
        <f>feedin_heavytruck!D23</f>
        <v>1.5632330000000001E-4</v>
      </c>
      <c r="E23" s="76">
        <f>feedin_heavytruck!E23</f>
        <v>0</v>
      </c>
      <c r="F23" s="76">
        <f>feedin_heavytruck!F23</f>
        <v>1.32874785E-2</v>
      </c>
      <c r="G23" s="76">
        <f>feedin_heavytruck!G23</f>
        <v>0</v>
      </c>
      <c r="H23" s="76">
        <f>feedin_heavytruck!H23</f>
        <v>0</v>
      </c>
      <c r="I23" s="76">
        <f>feedin_heavytruck!I23</f>
        <v>0</v>
      </c>
      <c r="J23" s="76">
        <f>feedin_heavytruck!J23</f>
        <v>0</v>
      </c>
      <c r="K23" s="99">
        <f>feedin_heavytruck!K23</f>
        <v>0</v>
      </c>
      <c r="L23" s="102">
        <f>feedin_heavytruck!L23</f>
        <v>0</v>
      </c>
      <c r="M23" s="102">
        <f>feedin_heavytruck!M23</f>
        <v>0.9920634921</v>
      </c>
      <c r="N23" s="102">
        <f>feedin_heavytruck!N23</f>
        <v>7.9365079000000005E-3</v>
      </c>
      <c r="O23" s="99">
        <f>feedin_heavytruck!O23</f>
        <v>0.1812449475</v>
      </c>
      <c r="P23" s="102">
        <f>feedin_heavytruck!P23</f>
        <v>9.7817299900000002E-2</v>
      </c>
      <c r="Q23" s="102">
        <f>feedin_heavytruck!Q23</f>
        <v>0.55586095390000001</v>
      </c>
      <c r="R23" s="102">
        <f>feedin_heavytruck!R23</f>
        <v>0.1650767987</v>
      </c>
      <c r="S23" s="99">
        <f>feedin_heavytruck!S23</f>
        <v>0</v>
      </c>
      <c r="T23" s="102">
        <f>feedin_heavytruck!T23</f>
        <v>0</v>
      </c>
      <c r="U23" s="102">
        <f>feedin_heavytruck!U23</f>
        <v>1</v>
      </c>
      <c r="V23" s="102">
        <f>feedin_heavytruck!V23</f>
        <v>0</v>
      </c>
      <c r="W23" s="99">
        <f>feedin_heavytruck!W23</f>
        <v>0</v>
      </c>
      <c r="X23" s="102">
        <f>feedin_heavytruck!X23</f>
        <v>0</v>
      </c>
      <c r="Y23" s="102">
        <f>feedin_heavytruck!Y23</f>
        <v>0</v>
      </c>
      <c r="Z23" s="102">
        <f>feedin_heavytruck!Z23</f>
        <v>0</v>
      </c>
      <c r="AA23" s="99">
        <f>feedin_heavytruck!AA23</f>
        <v>0</v>
      </c>
      <c r="AB23" s="102">
        <f>feedin_heavytruck!AB23</f>
        <v>0</v>
      </c>
      <c r="AC23" s="102">
        <f>feedin_heavytruck!AC23</f>
        <v>1</v>
      </c>
      <c r="AD23" s="102">
        <f>feedin_heavytruck!AD23</f>
        <v>0</v>
      </c>
      <c r="AE23" s="99">
        <f>feedin_heavytruck!AE23</f>
        <v>0</v>
      </c>
      <c r="AF23" s="102">
        <f>feedin_heavytruck!AF23</f>
        <v>0</v>
      </c>
      <c r="AG23" s="102">
        <f>feedin_heavytruck!AG23</f>
        <v>0</v>
      </c>
      <c r="AH23" s="102">
        <f>feedin_heavytruck!AH23</f>
        <v>0</v>
      </c>
      <c r="AI23" s="99">
        <f>feedin_heavytruck!AI23</f>
        <v>0</v>
      </c>
      <c r="AJ23" s="102">
        <f>feedin_heavytruck!AJ23</f>
        <v>0</v>
      </c>
      <c r="AK23" s="102">
        <f>feedin_heavytruck!AK23</f>
        <v>0</v>
      </c>
      <c r="AL23" s="102">
        <f>feedin_heavytruck!AL23</f>
        <v>0</v>
      </c>
      <c r="AM23" s="99">
        <f>feedin_heavytruck!AM23</f>
        <v>0</v>
      </c>
      <c r="AN23" s="102">
        <f>feedin_heavytruck!AN23</f>
        <v>0</v>
      </c>
      <c r="AO23" s="102">
        <f>feedin_heavytruck!AO23</f>
        <v>0</v>
      </c>
      <c r="AP23" s="102">
        <f>feedin_heavytruck!AP23</f>
        <v>0</v>
      </c>
      <c r="AQ23" s="99">
        <f>feedin_heavytruck!AQ23</f>
        <v>0</v>
      </c>
      <c r="AR23" s="102">
        <f>feedin_heavytruck!AR23</f>
        <v>0</v>
      </c>
      <c r="AS23" s="102">
        <f>feedin_heavytruck!AS23</f>
        <v>0</v>
      </c>
      <c r="AT23" s="102">
        <f>feedin_heavytruck!AT23</f>
        <v>0</v>
      </c>
      <c r="AU23" s="36">
        <f t="shared" si="0"/>
        <v>1</v>
      </c>
      <c r="AV23" s="36">
        <f t="shared" si="1"/>
        <v>4</v>
      </c>
      <c r="AX23" s="57">
        <f t="shared" si="3"/>
        <v>0.17523839304630107</v>
      </c>
      <c r="AY23" s="57">
        <f t="shared" si="3"/>
        <v>9.4575582288185481E-2</v>
      </c>
      <c r="AZ23" s="57">
        <f t="shared" si="3"/>
        <v>0.57042363604901669</v>
      </c>
      <c r="BA23" s="57">
        <f t="shared" si="3"/>
        <v>0.1597623886164968</v>
      </c>
      <c r="BB23" s="58">
        <f t="shared" si="4"/>
        <v>1</v>
      </c>
    </row>
    <row r="24" spans="1:54" x14ac:dyDescent="0.2">
      <c r="A24" s="12">
        <v>2018</v>
      </c>
      <c r="B24" s="100">
        <f>B23+(B$26-B$23)/3</f>
        <v>1.3131155199999998E-2</v>
      </c>
      <c r="C24" s="173">
        <f>1-B24-SUM(D24:J24)</f>
        <v>0.98476462926666675</v>
      </c>
      <c r="D24" s="66">
        <f>D23+(D$26-D$23)/3</f>
        <v>1.0421553333333334E-4</v>
      </c>
      <c r="E24" s="66">
        <f t="shared" ref="E24:G24" si="5">E23+(E$26-E$23)/3</f>
        <v>0</v>
      </c>
      <c r="F24" s="66">
        <v>0</v>
      </c>
      <c r="G24" s="66">
        <f t="shared" si="5"/>
        <v>0</v>
      </c>
      <c r="H24" s="66">
        <v>0</v>
      </c>
      <c r="I24" s="173">
        <v>1.9999999999999996E-3</v>
      </c>
      <c r="J24" s="66">
        <v>0</v>
      </c>
      <c r="K24" s="145">
        <f>feedin_heavytruck!K24</f>
        <v>0.03</v>
      </c>
      <c r="L24" s="146">
        <f>feedin_heavytruck!L24</f>
        <v>0.02</v>
      </c>
      <c r="M24" s="146">
        <f>feedin_heavytruck!M24</f>
        <v>0.95</v>
      </c>
      <c r="N24" s="146">
        <f>feedin_heavytruck!N24</f>
        <v>0</v>
      </c>
      <c r="O24" s="145">
        <f>feedin_heavytruck!O24</f>
        <v>0.18749663166666666</v>
      </c>
      <c r="P24" s="146">
        <f>feedin_heavytruck!P24</f>
        <v>9.8544866600000003E-2</v>
      </c>
      <c r="Q24" s="146">
        <f>feedin_heavytruck!Q24</f>
        <v>0.53724063593333338</v>
      </c>
      <c r="R24" s="146">
        <f>feedin_heavytruck!R24</f>
        <v>0.17671786580000001</v>
      </c>
      <c r="S24" s="145">
        <f>feedin_heavytruck!S24</f>
        <v>0</v>
      </c>
      <c r="T24" s="146">
        <f>feedin_heavytruck!T24</f>
        <v>0</v>
      </c>
      <c r="U24" s="146">
        <f>feedin_heavytruck!U24</f>
        <v>0</v>
      </c>
      <c r="V24" s="146">
        <f>feedin_heavytruck!V24</f>
        <v>0</v>
      </c>
      <c r="W24" s="145">
        <f>feedin_heavytruck!W24</f>
        <v>0</v>
      </c>
      <c r="X24" s="146">
        <f>feedin_heavytruck!X24</f>
        <v>0</v>
      </c>
      <c r="Y24" s="146">
        <f>feedin_heavytruck!Y24</f>
        <v>0</v>
      </c>
      <c r="Z24" s="146">
        <f>feedin_heavytruck!Z24</f>
        <v>0</v>
      </c>
      <c r="AA24" s="145">
        <f>feedin_heavytruck!AA24</f>
        <v>0</v>
      </c>
      <c r="AB24" s="146">
        <f>feedin_heavytruck!AB24</f>
        <v>0</v>
      </c>
      <c r="AC24" s="146">
        <f>feedin_heavytruck!AC24</f>
        <v>1</v>
      </c>
      <c r="AD24" s="146">
        <f>feedin_heavytruck!AD24</f>
        <v>0</v>
      </c>
      <c r="AE24" s="145">
        <f>feedin_heavytruck!AE24</f>
        <v>0.3</v>
      </c>
      <c r="AF24" s="146">
        <f>feedin_heavytruck!AF24</f>
        <v>0.3</v>
      </c>
      <c r="AG24" s="146">
        <f>feedin_heavytruck!AG24</f>
        <v>0.25</v>
      </c>
      <c r="AH24" s="146">
        <f>feedin_heavytruck!AH24</f>
        <v>0.15</v>
      </c>
      <c r="AI24" s="145">
        <f>feedin_heavytruck!AI24</f>
        <v>0.3</v>
      </c>
      <c r="AJ24" s="146">
        <f>feedin_heavytruck!AJ24</f>
        <v>0.3</v>
      </c>
      <c r="AK24" s="146">
        <f>feedin_heavytruck!AK24</f>
        <v>0.25</v>
      </c>
      <c r="AL24" s="146">
        <f>feedin_heavytruck!AL24</f>
        <v>0.15</v>
      </c>
      <c r="AM24" s="145">
        <f>feedin_heavytruck!AM24</f>
        <v>0.9</v>
      </c>
      <c r="AN24" s="146">
        <f>feedin_heavytruck!AN24</f>
        <v>0.1</v>
      </c>
      <c r="AO24" s="146">
        <f>feedin_heavytruck!AO24</f>
        <v>0</v>
      </c>
      <c r="AP24" s="146">
        <f>feedin_heavytruck!AP24</f>
        <v>0</v>
      </c>
      <c r="AQ24" s="145">
        <f>feedin_heavytruck!AQ24</f>
        <v>0</v>
      </c>
      <c r="AR24" s="146">
        <f>feedin_heavytruck!AR24</f>
        <v>0.1</v>
      </c>
      <c r="AS24" s="146">
        <f>feedin_heavytruck!AS24</f>
        <v>0.4</v>
      </c>
      <c r="AT24" s="146">
        <f>feedin_heavytruck!AT24</f>
        <v>0.5</v>
      </c>
      <c r="AU24" s="36">
        <f t="shared" si="0"/>
        <v>1</v>
      </c>
      <c r="AV24" s="36">
        <f t="shared" si="1"/>
        <v>7</v>
      </c>
      <c r="AX24" s="57">
        <f t="shared" si="3"/>
        <v>0.18683398562797374</v>
      </c>
      <c r="AY24" s="57">
        <f t="shared" si="3"/>
        <v>9.750612212748215E-2</v>
      </c>
      <c r="AZ24" s="57">
        <f t="shared" si="3"/>
        <v>0.54153017311187734</v>
      </c>
      <c r="BA24" s="57">
        <f t="shared" si="3"/>
        <v>0.17402550359933358</v>
      </c>
      <c r="BB24" s="58">
        <f t="shared" si="4"/>
        <v>0.99989578446666683</v>
      </c>
    </row>
    <row r="25" spans="1:54" x14ac:dyDescent="0.2">
      <c r="A25" s="12">
        <v>2019</v>
      </c>
      <c r="B25" s="100">
        <f>B24+(B$26-B$23)/3</f>
        <v>6.565577599999998E-3</v>
      </c>
      <c r="C25" s="173">
        <f t="shared" ref="C25:C61" si="6">1-B25-SUM(D25:J25)</f>
        <v>0.99050128907964297</v>
      </c>
      <c r="D25" s="66">
        <f>D24+(D$26-D$23)/3</f>
        <v>5.2107766666666669E-5</v>
      </c>
      <c r="E25" s="66">
        <f t="shared" ref="E25" si="7">E24+(E$26-E$23)/3</f>
        <v>0</v>
      </c>
      <c r="F25" s="66">
        <v>0</v>
      </c>
      <c r="G25" s="66">
        <f t="shared" ref="G25" si="8">G24+(G$26-G$23)/3</f>
        <v>0</v>
      </c>
      <c r="H25" s="66">
        <v>0</v>
      </c>
      <c r="I25" s="173">
        <v>2.8810255536903481E-3</v>
      </c>
      <c r="J25" s="66">
        <v>0</v>
      </c>
      <c r="K25" s="145">
        <f>feedin_heavytruck!K25</f>
        <v>0.03</v>
      </c>
      <c r="L25" s="146">
        <f>feedin_heavytruck!L25</f>
        <v>0.02</v>
      </c>
      <c r="M25" s="146">
        <f>feedin_heavytruck!M25</f>
        <v>0.95</v>
      </c>
      <c r="N25" s="146">
        <f>feedin_heavytruck!N25</f>
        <v>0</v>
      </c>
      <c r="O25" s="145">
        <f>feedin_heavytruck!O25</f>
        <v>0.19374831583333332</v>
      </c>
      <c r="P25" s="146">
        <f>feedin_heavytruck!P25</f>
        <v>9.9272433300000004E-2</v>
      </c>
      <c r="Q25" s="146">
        <f>feedin_heavytruck!Q25</f>
        <v>0.51862031796666674</v>
      </c>
      <c r="R25" s="146">
        <f>feedin_heavytruck!R25</f>
        <v>0.18835893290000003</v>
      </c>
      <c r="S25" s="145">
        <f>feedin_heavytruck!S25</f>
        <v>0</v>
      </c>
      <c r="T25" s="146">
        <f>feedin_heavytruck!T25</f>
        <v>0</v>
      </c>
      <c r="U25" s="146">
        <f>feedin_heavytruck!U25</f>
        <v>0</v>
      </c>
      <c r="V25" s="146">
        <f>feedin_heavytruck!V25</f>
        <v>0</v>
      </c>
      <c r="W25" s="145">
        <f>feedin_heavytruck!W25</f>
        <v>0</v>
      </c>
      <c r="X25" s="146">
        <f>feedin_heavytruck!X25</f>
        <v>0</v>
      </c>
      <c r="Y25" s="146">
        <f>feedin_heavytruck!Y25</f>
        <v>0</v>
      </c>
      <c r="Z25" s="146">
        <f>feedin_heavytruck!Z25</f>
        <v>0</v>
      </c>
      <c r="AA25" s="145">
        <f>feedin_heavytruck!AA25</f>
        <v>0</v>
      </c>
      <c r="AB25" s="146">
        <f>feedin_heavytruck!AB25</f>
        <v>0</v>
      </c>
      <c r="AC25" s="146">
        <f>feedin_heavytruck!AC25</f>
        <v>1</v>
      </c>
      <c r="AD25" s="146">
        <f>feedin_heavytruck!AD25</f>
        <v>0</v>
      </c>
      <c r="AE25" s="145">
        <f>feedin_heavytruck!AE25</f>
        <v>0.3</v>
      </c>
      <c r="AF25" s="146">
        <f>feedin_heavytruck!AF25</f>
        <v>0.3</v>
      </c>
      <c r="AG25" s="146">
        <f>feedin_heavytruck!AG25</f>
        <v>0.25</v>
      </c>
      <c r="AH25" s="146">
        <f>feedin_heavytruck!AH25</f>
        <v>0.15</v>
      </c>
      <c r="AI25" s="145">
        <f>feedin_heavytruck!AI25</f>
        <v>0.3</v>
      </c>
      <c r="AJ25" s="146">
        <f>feedin_heavytruck!AJ25</f>
        <v>0.3</v>
      </c>
      <c r="AK25" s="146">
        <f>feedin_heavytruck!AK25</f>
        <v>0.25</v>
      </c>
      <c r="AL25" s="146">
        <f>feedin_heavytruck!AL25</f>
        <v>0.15</v>
      </c>
      <c r="AM25" s="145">
        <f>feedin_heavytruck!AM25</f>
        <v>0.85</v>
      </c>
      <c r="AN25" s="146">
        <f>feedin_heavytruck!AN25</f>
        <v>0.125</v>
      </c>
      <c r="AO25" s="146">
        <f>feedin_heavytruck!AO25</f>
        <v>2.5000000000000001E-2</v>
      </c>
      <c r="AP25" s="146">
        <f>feedin_heavytruck!AP25</f>
        <v>0</v>
      </c>
      <c r="AQ25" s="145">
        <f>feedin_heavytruck!AQ25</f>
        <v>0</v>
      </c>
      <c r="AR25" s="146">
        <f>feedin_heavytruck!AR25</f>
        <v>0.1</v>
      </c>
      <c r="AS25" s="146">
        <f>feedin_heavytruck!AS25</f>
        <v>0.4</v>
      </c>
      <c r="AT25" s="146">
        <f>feedin_heavytruck!AT25</f>
        <v>0.5</v>
      </c>
      <c r="AU25" s="36">
        <f t="shared" si="0"/>
        <v>0.99999999999999989</v>
      </c>
      <c r="AV25" s="36">
        <f t="shared" si="1"/>
        <v>7</v>
      </c>
      <c r="AX25" s="57">
        <f t="shared" si="3"/>
        <v>0.19455379563856326</v>
      </c>
      <c r="AY25" s="57">
        <f t="shared" si="3"/>
        <v>9.8820912899934166E-2</v>
      </c>
      <c r="AZ25" s="57">
        <f t="shared" si="3"/>
        <v>0.52000341784771997</v>
      </c>
      <c r="BA25" s="57">
        <f t="shared" si="3"/>
        <v>0.18656976584711599</v>
      </c>
      <c r="BB25" s="58">
        <f t="shared" si="4"/>
        <v>0.99994789223333336</v>
      </c>
    </row>
    <row r="26" spans="1:54" x14ac:dyDescent="0.2">
      <c r="A26" s="51">
        <v>2020</v>
      </c>
      <c r="B26" s="101">
        <v>0</v>
      </c>
      <c r="C26" s="74">
        <f t="shared" si="6"/>
        <v>0.99588078028415516</v>
      </c>
      <c r="D26" s="65">
        <v>0</v>
      </c>
      <c r="E26" s="65">
        <v>0</v>
      </c>
      <c r="F26" s="65">
        <v>0</v>
      </c>
      <c r="G26" s="65">
        <v>0</v>
      </c>
      <c r="H26" s="65">
        <v>0</v>
      </c>
      <c r="I26" s="65">
        <v>4.1192197158448152E-3</v>
      </c>
      <c r="J26" s="74">
        <v>0</v>
      </c>
      <c r="K26" s="72">
        <f>feedin_heavytruck!K26</f>
        <v>0.03</v>
      </c>
      <c r="L26" s="83">
        <f>feedin_heavytruck!L26</f>
        <v>0.02</v>
      </c>
      <c r="M26" s="83">
        <f>feedin_heavytruck!M26</f>
        <v>0.95</v>
      </c>
      <c r="N26" s="83">
        <f>feedin_heavytruck!N26</f>
        <v>0</v>
      </c>
      <c r="O26" s="72">
        <f>feedin_heavytruck!O26</f>
        <v>0.2</v>
      </c>
      <c r="P26" s="83">
        <f>feedin_heavytruck!P26</f>
        <v>0.1</v>
      </c>
      <c r="Q26" s="83">
        <f>feedin_heavytruck!Q26</f>
        <v>0.5</v>
      </c>
      <c r="R26" s="83">
        <f>feedin_heavytruck!R26</f>
        <v>0.2</v>
      </c>
      <c r="S26" s="72">
        <f>feedin_heavytruck!S26</f>
        <v>0</v>
      </c>
      <c r="T26" s="83">
        <f>feedin_heavytruck!T26</f>
        <v>0</v>
      </c>
      <c r="U26" s="83">
        <f>feedin_heavytruck!U26</f>
        <v>0</v>
      </c>
      <c r="V26" s="83">
        <f>feedin_heavytruck!V26</f>
        <v>0</v>
      </c>
      <c r="W26" s="72">
        <f>feedin_heavytruck!W26</f>
        <v>0</v>
      </c>
      <c r="X26" s="83">
        <f>feedin_heavytruck!X26</f>
        <v>0</v>
      </c>
      <c r="Y26" s="83">
        <f>feedin_heavytruck!Y26</f>
        <v>0</v>
      </c>
      <c r="Z26" s="83">
        <f>feedin_heavytruck!Z26</f>
        <v>0</v>
      </c>
      <c r="AA26" s="72">
        <f>feedin_heavytruck!AA26</f>
        <v>0</v>
      </c>
      <c r="AB26" s="83">
        <f>feedin_heavytruck!AB26</f>
        <v>0</v>
      </c>
      <c r="AC26" s="83">
        <f>feedin_heavytruck!AC26</f>
        <v>1</v>
      </c>
      <c r="AD26" s="83">
        <f>feedin_heavytruck!AD26</f>
        <v>0</v>
      </c>
      <c r="AE26" s="72">
        <f>feedin_heavytruck!AE26</f>
        <v>0.3</v>
      </c>
      <c r="AF26" s="83">
        <f>feedin_heavytruck!AF26</f>
        <v>0.3</v>
      </c>
      <c r="AG26" s="83">
        <f>feedin_heavytruck!AG26</f>
        <v>0.25</v>
      </c>
      <c r="AH26" s="83">
        <f>feedin_heavytruck!AH26</f>
        <v>0.15</v>
      </c>
      <c r="AI26" s="72">
        <f>feedin_heavytruck!AI26</f>
        <v>0.3</v>
      </c>
      <c r="AJ26" s="83">
        <f>feedin_heavytruck!AJ26</f>
        <v>0.3</v>
      </c>
      <c r="AK26" s="83">
        <f>feedin_heavytruck!AK26</f>
        <v>0.25</v>
      </c>
      <c r="AL26" s="83">
        <f>feedin_heavytruck!AL26</f>
        <v>0.15</v>
      </c>
      <c r="AM26" s="72">
        <f>feedin_heavytruck!AM26</f>
        <v>0.8</v>
      </c>
      <c r="AN26" s="83">
        <f>feedin_heavytruck!AN26</f>
        <v>0.15</v>
      </c>
      <c r="AO26" s="83">
        <f>feedin_heavytruck!AO26</f>
        <v>0.05</v>
      </c>
      <c r="AP26" s="83">
        <f>feedin_heavytruck!AP26</f>
        <v>0</v>
      </c>
      <c r="AQ26" s="72">
        <f>feedin_heavytruck!AQ26</f>
        <v>0</v>
      </c>
      <c r="AR26" s="83">
        <f>feedin_heavytruck!AR26</f>
        <v>0.1</v>
      </c>
      <c r="AS26" s="83">
        <f>feedin_heavytruck!AS26</f>
        <v>0.4</v>
      </c>
      <c r="AT26" s="83">
        <f>feedin_heavytruck!AT26</f>
        <v>0.5</v>
      </c>
      <c r="AU26" s="52">
        <f t="shared" si="0"/>
        <v>1</v>
      </c>
      <c r="AV26" s="52">
        <f t="shared" si="1"/>
        <v>7</v>
      </c>
      <c r="AW26" s="55"/>
      <c r="AX26" s="59">
        <f t="shared" si="3"/>
        <v>0.20247153182950689</v>
      </c>
      <c r="AY26" s="59">
        <f t="shared" si="3"/>
        <v>0.10020596098579224</v>
      </c>
      <c r="AZ26" s="59">
        <f t="shared" si="3"/>
        <v>0.49814635112786981</v>
      </c>
      <c r="BA26" s="59">
        <f t="shared" si="3"/>
        <v>0.19917615605683103</v>
      </c>
      <c r="BB26" s="59">
        <f t="shared" si="4"/>
        <v>1</v>
      </c>
    </row>
    <row r="27" spans="1:54" x14ac:dyDescent="0.2">
      <c r="A27" s="12">
        <v>2021</v>
      </c>
      <c r="B27" s="100">
        <f>B26+(B$31-B$26)*0.2</f>
        <v>0</v>
      </c>
      <c r="C27" s="173">
        <f t="shared" si="6"/>
        <v>0.9948743294596295</v>
      </c>
      <c r="D27" s="66">
        <f t="shared" ref="D27:G30" si="9">D26+(D$31-D$26)*0.2</f>
        <v>0</v>
      </c>
      <c r="E27" s="66">
        <f t="shared" si="9"/>
        <v>0</v>
      </c>
      <c r="F27" s="66">
        <f t="shared" si="9"/>
        <v>0</v>
      </c>
      <c r="G27" s="66">
        <f t="shared" si="9"/>
        <v>0</v>
      </c>
      <c r="H27" s="66">
        <v>0</v>
      </c>
      <c r="I27" s="173">
        <v>5.1256705403704668E-3</v>
      </c>
      <c r="J27" s="66">
        <v>0</v>
      </c>
      <c r="K27" s="145">
        <f>feedin_heavytruck!K27</f>
        <v>0.03</v>
      </c>
      <c r="L27" s="146">
        <f>feedin_heavytruck!L27</f>
        <v>0.02</v>
      </c>
      <c r="M27" s="146">
        <f>feedin_heavytruck!M27</f>
        <v>0.95</v>
      </c>
      <c r="N27" s="146">
        <f>feedin_heavytruck!N27</f>
        <v>0</v>
      </c>
      <c r="O27" s="145">
        <f>feedin_heavytruck!O27</f>
        <v>0.19</v>
      </c>
      <c r="P27" s="146">
        <f>feedin_heavytruck!P27</f>
        <v>0.1</v>
      </c>
      <c r="Q27" s="146">
        <f>feedin_heavytruck!Q27</f>
        <v>0.52</v>
      </c>
      <c r="R27" s="146">
        <f>feedin_heavytruck!R27</f>
        <v>0.19</v>
      </c>
      <c r="S27" s="145">
        <f>feedin_heavytruck!S27</f>
        <v>0</v>
      </c>
      <c r="T27" s="146">
        <f>feedin_heavytruck!T27</f>
        <v>0</v>
      </c>
      <c r="U27" s="146">
        <f>feedin_heavytruck!U27</f>
        <v>0</v>
      </c>
      <c r="V27" s="146">
        <f>feedin_heavytruck!V27</f>
        <v>0</v>
      </c>
      <c r="W27" s="145">
        <f>feedin_heavytruck!W27</f>
        <v>0</v>
      </c>
      <c r="X27" s="146">
        <f>feedin_heavytruck!X27</f>
        <v>0</v>
      </c>
      <c r="Y27" s="146">
        <f>feedin_heavytruck!Y27</f>
        <v>0</v>
      </c>
      <c r="Z27" s="146">
        <f>feedin_heavytruck!Z27</f>
        <v>0</v>
      </c>
      <c r="AA27" s="145">
        <f>feedin_heavytruck!AA27</f>
        <v>0</v>
      </c>
      <c r="AB27" s="146">
        <f>feedin_heavytruck!AB27</f>
        <v>0</v>
      </c>
      <c r="AC27" s="146">
        <f>feedin_heavytruck!AC27</f>
        <v>1</v>
      </c>
      <c r="AD27" s="146">
        <f>feedin_heavytruck!AD27</f>
        <v>0</v>
      </c>
      <c r="AE27" s="145">
        <f>feedin_heavytruck!AE27</f>
        <v>0.3</v>
      </c>
      <c r="AF27" s="146">
        <f>feedin_heavytruck!AF27</f>
        <v>0.3</v>
      </c>
      <c r="AG27" s="146">
        <f>feedin_heavytruck!AG27</f>
        <v>0.25</v>
      </c>
      <c r="AH27" s="146">
        <f>feedin_heavytruck!AH27</f>
        <v>0.15</v>
      </c>
      <c r="AI27" s="145">
        <f>feedin_heavytruck!AI27</f>
        <v>0.3</v>
      </c>
      <c r="AJ27" s="146">
        <f>feedin_heavytruck!AJ27</f>
        <v>0.3</v>
      </c>
      <c r="AK27" s="146">
        <f>feedin_heavytruck!AK27</f>
        <v>0.25</v>
      </c>
      <c r="AL27" s="146">
        <f>feedin_heavytruck!AL27</f>
        <v>0.15</v>
      </c>
      <c r="AM27" s="145">
        <f>feedin_heavytruck!AM27</f>
        <v>0.77</v>
      </c>
      <c r="AN27" s="146">
        <f>feedin_heavytruck!AN27</f>
        <v>0.16</v>
      </c>
      <c r="AO27" s="146">
        <f>feedin_heavytruck!AO27</f>
        <v>6.5000000000000002E-2</v>
      </c>
      <c r="AP27" s="146">
        <f>feedin_heavytruck!AP27</f>
        <v>5.0000000000000001E-3</v>
      </c>
      <c r="AQ27" s="145">
        <f>feedin_heavytruck!AQ27</f>
        <v>0</v>
      </c>
      <c r="AR27" s="146">
        <f>feedin_heavytruck!AR27</f>
        <v>0.1</v>
      </c>
      <c r="AS27" s="146">
        <f>feedin_heavytruck!AS27</f>
        <v>0.4</v>
      </c>
      <c r="AT27" s="146">
        <f>feedin_heavytruck!AT27</f>
        <v>0.5</v>
      </c>
      <c r="AU27" s="36">
        <f t="shared" si="0"/>
        <v>1</v>
      </c>
      <c r="AV27" s="36">
        <f t="shared" si="1"/>
        <v>7</v>
      </c>
      <c r="AX27" s="57">
        <f t="shared" si="3"/>
        <v>0.19297288891341488</v>
      </c>
      <c r="AY27" s="57">
        <f t="shared" si="3"/>
        <v>0.10030754023242223</v>
      </c>
      <c r="AZ27" s="57">
        <f t="shared" si="3"/>
        <v>0.51766781990413147</v>
      </c>
      <c r="BA27" s="57">
        <f t="shared" si="3"/>
        <v>0.18905175095003146</v>
      </c>
      <c r="BB27" s="58">
        <f t="shared" si="4"/>
        <v>1</v>
      </c>
    </row>
    <row r="28" spans="1:54" x14ac:dyDescent="0.2">
      <c r="A28" s="12">
        <v>2022</v>
      </c>
      <c r="B28" s="100">
        <f t="shared" ref="B28:B30" si="10">B27+(B$31-B$26)*0.2</f>
        <v>0</v>
      </c>
      <c r="C28" s="173">
        <f t="shared" si="6"/>
        <v>0.99358463188292745</v>
      </c>
      <c r="D28" s="66">
        <f t="shared" si="9"/>
        <v>0</v>
      </c>
      <c r="E28" s="66">
        <f t="shared" si="9"/>
        <v>0</v>
      </c>
      <c r="F28" s="66">
        <f t="shared" si="9"/>
        <v>0</v>
      </c>
      <c r="G28" s="66">
        <f t="shared" si="9"/>
        <v>0</v>
      </c>
      <c r="H28" s="66">
        <v>0</v>
      </c>
      <c r="I28" s="173">
        <v>6.4153681170725082E-3</v>
      </c>
      <c r="J28" s="66">
        <v>0</v>
      </c>
      <c r="K28" s="145">
        <f>feedin_heavytruck!K28</f>
        <v>0.03</v>
      </c>
      <c r="L28" s="146">
        <f>feedin_heavytruck!L28</f>
        <v>0.02</v>
      </c>
      <c r="M28" s="146">
        <f>feedin_heavytruck!M28</f>
        <v>0.95</v>
      </c>
      <c r="N28" s="146">
        <f>feedin_heavytruck!N28</f>
        <v>0</v>
      </c>
      <c r="O28" s="145">
        <f>feedin_heavytruck!O28</f>
        <v>0.18</v>
      </c>
      <c r="P28" s="146">
        <f>feedin_heavytruck!P28</f>
        <v>0.1</v>
      </c>
      <c r="Q28" s="146">
        <f>feedin_heavytruck!Q28</f>
        <v>0.54</v>
      </c>
      <c r="R28" s="146">
        <f>feedin_heavytruck!R28</f>
        <v>0.18</v>
      </c>
      <c r="S28" s="145">
        <f>feedin_heavytruck!S28</f>
        <v>0</v>
      </c>
      <c r="T28" s="146">
        <f>feedin_heavytruck!T28</f>
        <v>0</v>
      </c>
      <c r="U28" s="146">
        <f>feedin_heavytruck!U28</f>
        <v>0</v>
      </c>
      <c r="V28" s="146">
        <f>feedin_heavytruck!V28</f>
        <v>0</v>
      </c>
      <c r="W28" s="145">
        <f>feedin_heavytruck!W28</f>
        <v>0</v>
      </c>
      <c r="X28" s="146">
        <f>feedin_heavytruck!X28</f>
        <v>0</v>
      </c>
      <c r="Y28" s="146">
        <f>feedin_heavytruck!Y28</f>
        <v>0</v>
      </c>
      <c r="Z28" s="146">
        <f>feedin_heavytruck!Z28</f>
        <v>0</v>
      </c>
      <c r="AA28" s="145">
        <f>feedin_heavytruck!AA28</f>
        <v>0</v>
      </c>
      <c r="AB28" s="146">
        <f>feedin_heavytruck!AB28</f>
        <v>0</v>
      </c>
      <c r="AC28" s="146">
        <f>feedin_heavytruck!AC28</f>
        <v>1</v>
      </c>
      <c r="AD28" s="146">
        <f>feedin_heavytruck!AD28</f>
        <v>0</v>
      </c>
      <c r="AE28" s="145">
        <f>feedin_heavytruck!AE28</f>
        <v>0.3</v>
      </c>
      <c r="AF28" s="146">
        <f>feedin_heavytruck!AF28</f>
        <v>0.3</v>
      </c>
      <c r="AG28" s="146">
        <f>feedin_heavytruck!AG28</f>
        <v>0.25</v>
      </c>
      <c r="AH28" s="146">
        <f>feedin_heavytruck!AH28</f>
        <v>0.15</v>
      </c>
      <c r="AI28" s="145">
        <f>feedin_heavytruck!AI28</f>
        <v>0.3</v>
      </c>
      <c r="AJ28" s="146">
        <f>feedin_heavytruck!AJ28</f>
        <v>0.3</v>
      </c>
      <c r="AK28" s="146">
        <f>feedin_heavytruck!AK28</f>
        <v>0.25</v>
      </c>
      <c r="AL28" s="146">
        <f>feedin_heavytruck!AL28</f>
        <v>0.15</v>
      </c>
      <c r="AM28" s="145">
        <f>feedin_heavytruck!AM28</f>
        <v>0.74</v>
      </c>
      <c r="AN28" s="146">
        <f>feedin_heavytruck!AN28</f>
        <v>0.17</v>
      </c>
      <c r="AO28" s="146">
        <f>feedin_heavytruck!AO28</f>
        <v>0.08</v>
      </c>
      <c r="AP28" s="146">
        <f>feedin_heavytruck!AP28</f>
        <v>0.01</v>
      </c>
      <c r="AQ28" s="145">
        <f>feedin_heavytruck!AQ28</f>
        <v>0</v>
      </c>
      <c r="AR28" s="146">
        <f>feedin_heavytruck!AR28</f>
        <v>0.1</v>
      </c>
      <c r="AS28" s="146">
        <f>feedin_heavytruck!AS28</f>
        <v>0.4</v>
      </c>
      <c r="AT28" s="146">
        <f>feedin_heavytruck!AT28</f>
        <v>0.5</v>
      </c>
      <c r="AU28" s="36">
        <f t="shared" si="0"/>
        <v>1</v>
      </c>
      <c r="AV28" s="36">
        <f t="shared" si="1"/>
        <v>7</v>
      </c>
      <c r="AX28" s="57">
        <f t="shared" si="3"/>
        <v>0.18359260614556058</v>
      </c>
      <c r="AY28" s="57">
        <f t="shared" si="3"/>
        <v>0.10044907576819508</v>
      </c>
      <c r="AZ28" s="57">
        <f t="shared" si="3"/>
        <v>0.53704893066614667</v>
      </c>
      <c r="BA28" s="57">
        <f t="shared" si="3"/>
        <v>0.17890938742009765</v>
      </c>
      <c r="BB28" s="58">
        <f t="shared" si="4"/>
        <v>1</v>
      </c>
    </row>
    <row r="29" spans="1:54" x14ac:dyDescent="0.2">
      <c r="A29" s="12">
        <v>2023</v>
      </c>
      <c r="B29" s="100">
        <f t="shared" si="10"/>
        <v>0</v>
      </c>
      <c r="C29" s="173">
        <f t="shared" si="6"/>
        <v>0.99192899600404705</v>
      </c>
      <c r="D29" s="66">
        <f t="shared" si="9"/>
        <v>0</v>
      </c>
      <c r="E29" s="66">
        <f t="shared" si="9"/>
        <v>0</v>
      </c>
      <c r="F29" s="66">
        <f t="shared" si="9"/>
        <v>0</v>
      </c>
      <c r="G29" s="66">
        <f t="shared" si="9"/>
        <v>0</v>
      </c>
      <c r="H29" s="66">
        <v>0</v>
      </c>
      <c r="I29" s="173">
        <v>8.0710039959529228E-3</v>
      </c>
      <c r="J29" s="66">
        <v>0</v>
      </c>
      <c r="K29" s="145">
        <f>feedin_heavytruck!K29</f>
        <v>0.03</v>
      </c>
      <c r="L29" s="146">
        <f>feedin_heavytruck!L29</f>
        <v>0.02</v>
      </c>
      <c r="M29" s="146">
        <f>feedin_heavytruck!M29</f>
        <v>0.95</v>
      </c>
      <c r="N29" s="146">
        <f>feedin_heavytruck!N29</f>
        <v>0</v>
      </c>
      <c r="O29" s="145">
        <f>feedin_heavytruck!O29</f>
        <v>0.16999999999999998</v>
      </c>
      <c r="P29" s="146">
        <f>feedin_heavytruck!P29</f>
        <v>0.1</v>
      </c>
      <c r="Q29" s="146">
        <f>feedin_heavytruck!Q29</f>
        <v>0.56000000000000005</v>
      </c>
      <c r="R29" s="146">
        <f>feedin_heavytruck!R29</f>
        <v>0.16999999999999998</v>
      </c>
      <c r="S29" s="145">
        <f>feedin_heavytruck!S29</f>
        <v>0</v>
      </c>
      <c r="T29" s="146">
        <f>feedin_heavytruck!T29</f>
        <v>0</v>
      </c>
      <c r="U29" s="146">
        <f>feedin_heavytruck!U29</f>
        <v>0</v>
      </c>
      <c r="V29" s="146">
        <f>feedin_heavytruck!V29</f>
        <v>0</v>
      </c>
      <c r="W29" s="145">
        <f>feedin_heavytruck!W29</f>
        <v>0</v>
      </c>
      <c r="X29" s="146">
        <f>feedin_heavytruck!X29</f>
        <v>0</v>
      </c>
      <c r="Y29" s="146">
        <f>feedin_heavytruck!Y29</f>
        <v>0</v>
      </c>
      <c r="Z29" s="146">
        <f>feedin_heavytruck!Z29</f>
        <v>0</v>
      </c>
      <c r="AA29" s="145">
        <f>feedin_heavytruck!AA29</f>
        <v>0</v>
      </c>
      <c r="AB29" s="146">
        <f>feedin_heavytruck!AB29</f>
        <v>0</v>
      </c>
      <c r="AC29" s="146">
        <f>feedin_heavytruck!AC29</f>
        <v>1</v>
      </c>
      <c r="AD29" s="146">
        <f>feedin_heavytruck!AD29</f>
        <v>0</v>
      </c>
      <c r="AE29" s="145">
        <f>feedin_heavytruck!AE29</f>
        <v>0.3</v>
      </c>
      <c r="AF29" s="146">
        <f>feedin_heavytruck!AF29</f>
        <v>0.3</v>
      </c>
      <c r="AG29" s="146">
        <f>feedin_heavytruck!AG29</f>
        <v>0.25</v>
      </c>
      <c r="AH29" s="146">
        <f>feedin_heavytruck!AH29</f>
        <v>0.15</v>
      </c>
      <c r="AI29" s="145">
        <f>feedin_heavytruck!AI29</f>
        <v>0.3</v>
      </c>
      <c r="AJ29" s="146">
        <f>feedin_heavytruck!AJ29</f>
        <v>0.3</v>
      </c>
      <c r="AK29" s="146">
        <f>feedin_heavytruck!AK29</f>
        <v>0.25</v>
      </c>
      <c r="AL29" s="146">
        <f>feedin_heavytruck!AL29</f>
        <v>0.15</v>
      </c>
      <c r="AM29" s="145">
        <f>feedin_heavytruck!AM29</f>
        <v>0.71</v>
      </c>
      <c r="AN29" s="146">
        <f>feedin_heavytruck!AN29</f>
        <v>0.18000000000000002</v>
      </c>
      <c r="AO29" s="146">
        <f>feedin_heavytruck!AO29</f>
        <v>9.5000000000000001E-2</v>
      </c>
      <c r="AP29" s="146">
        <f>feedin_heavytruck!AP29</f>
        <v>1.4999999999999999E-2</v>
      </c>
      <c r="AQ29" s="145">
        <f>feedin_heavytruck!AQ29</f>
        <v>0</v>
      </c>
      <c r="AR29" s="146">
        <f>feedin_heavytruck!AR29</f>
        <v>0.1</v>
      </c>
      <c r="AS29" s="146">
        <f>feedin_heavytruck!AS29</f>
        <v>0.4</v>
      </c>
      <c r="AT29" s="146">
        <f>feedin_heavytruck!AT29</f>
        <v>0.5</v>
      </c>
      <c r="AU29" s="36">
        <f t="shared" si="0"/>
        <v>1</v>
      </c>
      <c r="AV29" s="36">
        <f t="shared" si="1"/>
        <v>6.9999999999999991</v>
      </c>
      <c r="AX29" s="57">
        <f t="shared" si="3"/>
        <v>0.17435834215781457</v>
      </c>
      <c r="AY29" s="57">
        <f t="shared" si="3"/>
        <v>0.10064568031967625</v>
      </c>
      <c r="AZ29" s="57">
        <f t="shared" si="3"/>
        <v>0.55624698314188192</v>
      </c>
      <c r="BA29" s="57">
        <f t="shared" si="3"/>
        <v>0.16874899438062729</v>
      </c>
      <c r="BB29" s="58">
        <f t="shared" si="4"/>
        <v>1</v>
      </c>
    </row>
    <row r="30" spans="1:54" x14ac:dyDescent="0.2">
      <c r="A30" s="12">
        <v>2024</v>
      </c>
      <c r="B30" s="100">
        <f t="shared" si="10"/>
        <v>0</v>
      </c>
      <c r="C30" s="173">
        <f t="shared" si="6"/>
        <v>0.98976755021939122</v>
      </c>
      <c r="D30" s="66">
        <f t="shared" si="9"/>
        <v>0</v>
      </c>
      <c r="E30" s="66">
        <f t="shared" si="9"/>
        <v>0</v>
      </c>
      <c r="F30" s="66">
        <f t="shared" si="9"/>
        <v>0</v>
      </c>
      <c r="G30" s="66">
        <f t="shared" si="9"/>
        <v>0</v>
      </c>
      <c r="H30" s="66">
        <v>0</v>
      </c>
      <c r="I30" s="173">
        <v>1.0232449780608768E-2</v>
      </c>
      <c r="J30" s="66">
        <v>0</v>
      </c>
      <c r="K30" s="145">
        <f>feedin_heavytruck!K30</f>
        <v>0.03</v>
      </c>
      <c r="L30" s="146">
        <f>feedin_heavytruck!L30</f>
        <v>0.02</v>
      </c>
      <c r="M30" s="146">
        <f>feedin_heavytruck!M30</f>
        <v>0.95</v>
      </c>
      <c r="N30" s="146">
        <f>feedin_heavytruck!N30</f>
        <v>0</v>
      </c>
      <c r="O30" s="145">
        <f>feedin_heavytruck!O30</f>
        <v>0.15999999999999998</v>
      </c>
      <c r="P30" s="146">
        <f>feedin_heavytruck!P30</f>
        <v>0.1</v>
      </c>
      <c r="Q30" s="146">
        <f>feedin_heavytruck!Q30</f>
        <v>0.58000000000000007</v>
      </c>
      <c r="R30" s="146">
        <f>feedin_heavytruck!R30</f>
        <v>0.15999999999999998</v>
      </c>
      <c r="S30" s="145">
        <f>feedin_heavytruck!S30</f>
        <v>0</v>
      </c>
      <c r="T30" s="146">
        <f>feedin_heavytruck!T30</f>
        <v>0</v>
      </c>
      <c r="U30" s="146">
        <f>feedin_heavytruck!U30</f>
        <v>0</v>
      </c>
      <c r="V30" s="146">
        <f>feedin_heavytruck!V30</f>
        <v>0</v>
      </c>
      <c r="W30" s="145">
        <f>feedin_heavytruck!W30</f>
        <v>0</v>
      </c>
      <c r="X30" s="146">
        <f>feedin_heavytruck!X30</f>
        <v>0</v>
      </c>
      <c r="Y30" s="146">
        <f>feedin_heavytruck!Y30</f>
        <v>0</v>
      </c>
      <c r="Z30" s="146">
        <f>feedin_heavytruck!Z30</f>
        <v>0</v>
      </c>
      <c r="AA30" s="145">
        <f>feedin_heavytruck!AA30</f>
        <v>0</v>
      </c>
      <c r="AB30" s="146">
        <f>feedin_heavytruck!AB30</f>
        <v>0</v>
      </c>
      <c r="AC30" s="146">
        <f>feedin_heavytruck!AC30</f>
        <v>1</v>
      </c>
      <c r="AD30" s="146">
        <f>feedin_heavytruck!AD30</f>
        <v>0</v>
      </c>
      <c r="AE30" s="145">
        <f>feedin_heavytruck!AE30</f>
        <v>0.3</v>
      </c>
      <c r="AF30" s="146">
        <f>feedin_heavytruck!AF30</f>
        <v>0.3</v>
      </c>
      <c r="AG30" s="146">
        <f>feedin_heavytruck!AG30</f>
        <v>0.25</v>
      </c>
      <c r="AH30" s="146">
        <f>feedin_heavytruck!AH30</f>
        <v>0.15</v>
      </c>
      <c r="AI30" s="145">
        <f>feedin_heavytruck!AI30</f>
        <v>0.3</v>
      </c>
      <c r="AJ30" s="146">
        <f>feedin_heavytruck!AJ30</f>
        <v>0.3</v>
      </c>
      <c r="AK30" s="146">
        <f>feedin_heavytruck!AK30</f>
        <v>0.25</v>
      </c>
      <c r="AL30" s="146">
        <f>feedin_heavytruck!AL30</f>
        <v>0.15</v>
      </c>
      <c r="AM30" s="145">
        <f>feedin_heavytruck!AM30</f>
        <v>0.67999999999999994</v>
      </c>
      <c r="AN30" s="146">
        <f>feedin_heavytruck!AN30</f>
        <v>0.19000000000000003</v>
      </c>
      <c r="AO30" s="146">
        <f>feedin_heavytruck!AO30</f>
        <v>0.11</v>
      </c>
      <c r="AP30" s="146">
        <f>feedin_heavytruck!AP30</f>
        <v>0.02</v>
      </c>
      <c r="AQ30" s="145">
        <f>feedin_heavytruck!AQ30</f>
        <v>0</v>
      </c>
      <c r="AR30" s="146">
        <f>feedin_heavytruck!AR30</f>
        <v>0.1</v>
      </c>
      <c r="AS30" s="146">
        <f>feedin_heavytruck!AS30</f>
        <v>0.4</v>
      </c>
      <c r="AT30" s="146">
        <f>feedin_heavytruck!AT30</f>
        <v>0.5</v>
      </c>
      <c r="AU30" s="36">
        <f t="shared" si="0"/>
        <v>1</v>
      </c>
      <c r="AV30" s="36">
        <f t="shared" si="1"/>
        <v>7</v>
      </c>
      <c r="AX30" s="57">
        <f t="shared" si="3"/>
        <v>0.16532087388591654</v>
      </c>
      <c r="AY30" s="57">
        <f t="shared" si="3"/>
        <v>0.10092092048025479</v>
      </c>
      <c r="AZ30" s="57">
        <f t="shared" si="3"/>
        <v>0.57519074860311392</v>
      </c>
      <c r="BA30" s="57">
        <f t="shared" si="3"/>
        <v>0.15856745703071476</v>
      </c>
      <c r="BB30" s="58">
        <f t="shared" si="4"/>
        <v>1</v>
      </c>
    </row>
    <row r="31" spans="1:54" x14ac:dyDescent="0.2">
      <c r="A31" s="51">
        <v>2025</v>
      </c>
      <c r="B31" s="101">
        <v>0</v>
      </c>
      <c r="C31" s="74">
        <f t="shared" si="6"/>
        <v>0.98697755842087942</v>
      </c>
      <c r="D31" s="65">
        <v>0</v>
      </c>
      <c r="E31" s="65">
        <v>0</v>
      </c>
      <c r="F31" s="65">
        <v>0</v>
      </c>
      <c r="G31" s="65">
        <v>0</v>
      </c>
      <c r="H31" s="74">
        <v>0</v>
      </c>
      <c r="I31" s="65">
        <v>1.3022441579120568E-2</v>
      </c>
      <c r="J31" s="74">
        <v>0</v>
      </c>
      <c r="K31" s="72">
        <f>feedin_heavytruck!K31</f>
        <v>0.03</v>
      </c>
      <c r="L31" s="83">
        <f>feedin_heavytruck!L31</f>
        <v>0.02</v>
      </c>
      <c r="M31" s="83">
        <f>feedin_heavytruck!M31</f>
        <v>0.95</v>
      </c>
      <c r="N31" s="83">
        <f>feedin_heavytruck!N31</f>
        <v>0</v>
      </c>
      <c r="O31" s="72">
        <f>feedin_heavytruck!O31</f>
        <v>0.15</v>
      </c>
      <c r="P31" s="83">
        <f>feedin_heavytruck!P31</f>
        <v>0.1</v>
      </c>
      <c r="Q31" s="83">
        <f>feedin_heavytruck!Q31</f>
        <v>0.6</v>
      </c>
      <c r="R31" s="83">
        <f>feedin_heavytruck!R31</f>
        <v>0.15</v>
      </c>
      <c r="S31" s="72">
        <f>feedin_heavytruck!S31</f>
        <v>0</v>
      </c>
      <c r="T31" s="83">
        <f>feedin_heavytruck!T31</f>
        <v>0</v>
      </c>
      <c r="U31" s="83">
        <f>feedin_heavytruck!U31</f>
        <v>0</v>
      </c>
      <c r="V31" s="83">
        <f>feedin_heavytruck!V31</f>
        <v>0</v>
      </c>
      <c r="W31" s="72">
        <f>feedin_heavytruck!W31</f>
        <v>0</v>
      </c>
      <c r="X31" s="83">
        <f>feedin_heavytruck!X31</f>
        <v>0</v>
      </c>
      <c r="Y31" s="83">
        <f>feedin_heavytruck!Y31</f>
        <v>0</v>
      </c>
      <c r="Z31" s="83">
        <f>feedin_heavytruck!Z31</f>
        <v>0</v>
      </c>
      <c r="AA31" s="72">
        <f>feedin_heavytruck!AA31</f>
        <v>0</v>
      </c>
      <c r="AB31" s="83">
        <f>feedin_heavytruck!AB31</f>
        <v>0</v>
      </c>
      <c r="AC31" s="83">
        <f>feedin_heavytruck!AC31</f>
        <v>1</v>
      </c>
      <c r="AD31" s="83">
        <f>feedin_heavytruck!AD31</f>
        <v>0</v>
      </c>
      <c r="AE31" s="72">
        <f>feedin_heavytruck!AE31</f>
        <v>0.3</v>
      </c>
      <c r="AF31" s="83">
        <f>feedin_heavytruck!AF31</f>
        <v>0.3</v>
      </c>
      <c r="AG31" s="83">
        <f>feedin_heavytruck!AG31</f>
        <v>0.25</v>
      </c>
      <c r="AH31" s="83">
        <f>feedin_heavytruck!AH31</f>
        <v>0.15</v>
      </c>
      <c r="AI31" s="72">
        <f>feedin_heavytruck!AI31</f>
        <v>0.3</v>
      </c>
      <c r="AJ31" s="83">
        <f>feedin_heavytruck!AJ31</f>
        <v>0.3</v>
      </c>
      <c r="AK31" s="83">
        <f>feedin_heavytruck!AK31</f>
        <v>0.25</v>
      </c>
      <c r="AL31" s="83">
        <f>feedin_heavytruck!AL31</f>
        <v>0.15</v>
      </c>
      <c r="AM31" s="72">
        <f>feedin_heavytruck!AM31</f>
        <v>0.65</v>
      </c>
      <c r="AN31" s="83">
        <f>feedin_heavytruck!AN31</f>
        <v>0.2</v>
      </c>
      <c r="AO31" s="83">
        <f>feedin_heavytruck!AO31</f>
        <v>0.125</v>
      </c>
      <c r="AP31" s="83">
        <f>feedin_heavytruck!AP31</f>
        <v>2.5000000000000001E-2</v>
      </c>
      <c r="AQ31" s="72">
        <f>feedin_heavytruck!AQ31</f>
        <v>0</v>
      </c>
      <c r="AR31" s="83">
        <f>feedin_heavytruck!AR31</f>
        <v>0.1</v>
      </c>
      <c r="AS31" s="83">
        <f>feedin_heavytruck!AS31</f>
        <v>0.4</v>
      </c>
      <c r="AT31" s="83">
        <f>feedin_heavytruck!AT31</f>
        <v>0.5</v>
      </c>
      <c r="AU31" s="52">
        <f t="shared" si="0"/>
        <v>1</v>
      </c>
      <c r="AV31" s="52">
        <f t="shared" si="1"/>
        <v>7.0000000000000009</v>
      </c>
      <c r="AW31" s="55"/>
      <c r="AX31" s="59">
        <f t="shared" si="3"/>
        <v>0.15651122078956026</v>
      </c>
      <c r="AY31" s="59">
        <f t="shared" si="3"/>
        <v>0.10130224415791207</v>
      </c>
      <c r="AZ31" s="59">
        <f t="shared" si="3"/>
        <v>0.59381434024991764</v>
      </c>
      <c r="BA31" s="59">
        <f t="shared" si="3"/>
        <v>0.14837219480260991</v>
      </c>
      <c r="BB31" s="59">
        <f t="shared" si="4"/>
        <v>0.99999999999999989</v>
      </c>
    </row>
    <row r="32" spans="1:54" x14ac:dyDescent="0.2">
      <c r="A32" s="12">
        <v>2026</v>
      </c>
      <c r="B32" s="100">
        <f>B31+(B$36-B$31)*0.2</f>
        <v>0</v>
      </c>
      <c r="C32" s="173">
        <f t="shared" si="6"/>
        <v>0.9833780011377361</v>
      </c>
      <c r="D32" s="66">
        <f t="shared" ref="D32:G35" si="11">D31+(D$36-D$31)*0.2</f>
        <v>0</v>
      </c>
      <c r="E32" s="66">
        <f t="shared" si="11"/>
        <v>0</v>
      </c>
      <c r="F32" s="66">
        <f t="shared" si="11"/>
        <v>0</v>
      </c>
      <c r="G32" s="66">
        <f t="shared" si="11"/>
        <v>0</v>
      </c>
      <c r="H32" s="66">
        <v>0</v>
      </c>
      <c r="I32" s="173">
        <v>1.6621998862263919E-2</v>
      </c>
      <c r="J32" s="66">
        <v>0</v>
      </c>
      <c r="K32" s="145">
        <f>feedin_heavytruck!K32</f>
        <v>0.03</v>
      </c>
      <c r="L32" s="146">
        <f>feedin_heavytruck!L32</f>
        <v>0.02</v>
      </c>
      <c r="M32" s="146">
        <f>feedin_heavytruck!M32</f>
        <v>0.95</v>
      </c>
      <c r="N32" s="146">
        <f>feedin_heavytruck!N32</f>
        <v>0</v>
      </c>
      <c r="O32" s="145">
        <f>feedin_heavytruck!O32</f>
        <v>0.15</v>
      </c>
      <c r="P32" s="146">
        <f>feedin_heavytruck!P32</f>
        <v>0.1</v>
      </c>
      <c r="Q32" s="146">
        <f>feedin_heavytruck!Q32</f>
        <v>0.6</v>
      </c>
      <c r="R32" s="146">
        <f>feedin_heavytruck!R32</f>
        <v>0.15</v>
      </c>
      <c r="S32" s="145">
        <f>feedin_heavytruck!S32</f>
        <v>0</v>
      </c>
      <c r="T32" s="146">
        <f>feedin_heavytruck!T32</f>
        <v>0</v>
      </c>
      <c r="U32" s="146">
        <f>feedin_heavytruck!U32</f>
        <v>0</v>
      </c>
      <c r="V32" s="146">
        <f>feedin_heavytruck!V32</f>
        <v>0</v>
      </c>
      <c r="W32" s="145">
        <f>feedin_heavytruck!W32</f>
        <v>0</v>
      </c>
      <c r="X32" s="146">
        <f>feedin_heavytruck!X32</f>
        <v>0</v>
      </c>
      <c r="Y32" s="146">
        <f>feedin_heavytruck!Y32</f>
        <v>0</v>
      </c>
      <c r="Z32" s="146">
        <f>feedin_heavytruck!Z32</f>
        <v>0</v>
      </c>
      <c r="AA32" s="145">
        <f>feedin_heavytruck!AA32</f>
        <v>0</v>
      </c>
      <c r="AB32" s="146">
        <f>feedin_heavytruck!AB32</f>
        <v>0</v>
      </c>
      <c r="AC32" s="146">
        <f>feedin_heavytruck!AC32</f>
        <v>1</v>
      </c>
      <c r="AD32" s="146">
        <f>feedin_heavytruck!AD32</f>
        <v>0</v>
      </c>
      <c r="AE32" s="145">
        <f>feedin_heavytruck!AE32</f>
        <v>0.3</v>
      </c>
      <c r="AF32" s="146">
        <f>feedin_heavytruck!AF32</f>
        <v>0.3</v>
      </c>
      <c r="AG32" s="146">
        <f>feedin_heavytruck!AG32</f>
        <v>0.25</v>
      </c>
      <c r="AH32" s="146">
        <f>feedin_heavytruck!AH32</f>
        <v>0.15</v>
      </c>
      <c r="AI32" s="145">
        <f>feedin_heavytruck!AI32</f>
        <v>0.3</v>
      </c>
      <c r="AJ32" s="146">
        <f>feedin_heavytruck!AJ32</f>
        <v>0.3</v>
      </c>
      <c r="AK32" s="146">
        <f>feedin_heavytruck!AK32</f>
        <v>0.25</v>
      </c>
      <c r="AL32" s="146">
        <f>feedin_heavytruck!AL32</f>
        <v>0.15</v>
      </c>
      <c r="AM32" s="145">
        <f>feedin_heavytruck!AM32</f>
        <v>0.62</v>
      </c>
      <c r="AN32" s="146">
        <f>feedin_heavytruck!AN32</f>
        <v>0.21000000000000002</v>
      </c>
      <c r="AO32" s="146">
        <f>feedin_heavytruck!AO32</f>
        <v>0.14499999999999999</v>
      </c>
      <c r="AP32" s="146">
        <f>feedin_heavytruck!AP32</f>
        <v>2.5000000000000001E-2</v>
      </c>
      <c r="AQ32" s="145">
        <f>feedin_heavytruck!AQ32</f>
        <v>0</v>
      </c>
      <c r="AR32" s="146">
        <f>feedin_heavytruck!AR32</f>
        <v>0.1</v>
      </c>
      <c r="AS32" s="146">
        <f>feedin_heavytruck!AS32</f>
        <v>0.4</v>
      </c>
      <c r="AT32" s="146">
        <f>feedin_heavytruck!AT32</f>
        <v>0.5</v>
      </c>
      <c r="AU32" s="36">
        <f t="shared" si="0"/>
        <v>1</v>
      </c>
      <c r="AV32" s="36">
        <f t="shared" si="1"/>
        <v>7</v>
      </c>
      <c r="AX32" s="57">
        <f t="shared" si="3"/>
        <v>0.15781233946526405</v>
      </c>
      <c r="AY32" s="57">
        <f t="shared" si="3"/>
        <v>0.10182841987484904</v>
      </c>
      <c r="AZ32" s="57">
        <f t="shared" si="3"/>
        <v>0.59243699051766996</v>
      </c>
      <c r="BA32" s="57">
        <f t="shared" si="3"/>
        <v>0.14792225014221702</v>
      </c>
      <c r="BB32" s="58">
        <f t="shared" si="4"/>
        <v>1</v>
      </c>
    </row>
    <row r="33" spans="1:55" x14ac:dyDescent="0.2">
      <c r="A33" s="12">
        <v>2027</v>
      </c>
      <c r="B33" s="100">
        <f t="shared" ref="B33:B35" si="12">B32+(B$36-B$31)*0.2</f>
        <v>0</v>
      </c>
      <c r="C33" s="173">
        <f t="shared" si="6"/>
        <v>0.97874273620209196</v>
      </c>
      <c r="D33" s="66">
        <f t="shared" si="11"/>
        <v>0</v>
      </c>
      <c r="E33" s="66">
        <f t="shared" si="11"/>
        <v>0</v>
      </c>
      <c r="F33" s="66">
        <f t="shared" si="11"/>
        <v>0</v>
      </c>
      <c r="G33" s="66">
        <f t="shared" si="11"/>
        <v>0</v>
      </c>
      <c r="H33" s="66">
        <v>0</v>
      </c>
      <c r="I33" s="173">
        <v>2.1257263797908044E-2</v>
      </c>
      <c r="J33" s="66">
        <v>0</v>
      </c>
      <c r="K33" s="145">
        <f>feedin_heavytruck!K33</f>
        <v>0.03</v>
      </c>
      <c r="L33" s="146">
        <f>feedin_heavytruck!L33</f>
        <v>0.02</v>
      </c>
      <c r="M33" s="146">
        <f>feedin_heavytruck!M33</f>
        <v>0.95</v>
      </c>
      <c r="N33" s="146">
        <f>feedin_heavytruck!N33</f>
        <v>0</v>
      </c>
      <c r="O33" s="145">
        <f>feedin_heavytruck!O33</f>
        <v>0.15</v>
      </c>
      <c r="P33" s="146">
        <f>feedin_heavytruck!P33</f>
        <v>0.1</v>
      </c>
      <c r="Q33" s="146">
        <f>feedin_heavytruck!Q33</f>
        <v>0.6</v>
      </c>
      <c r="R33" s="146">
        <f>feedin_heavytruck!R33</f>
        <v>0.15</v>
      </c>
      <c r="S33" s="145">
        <f>feedin_heavytruck!S33</f>
        <v>0</v>
      </c>
      <c r="T33" s="146">
        <f>feedin_heavytruck!T33</f>
        <v>0</v>
      </c>
      <c r="U33" s="146">
        <f>feedin_heavytruck!U33</f>
        <v>0</v>
      </c>
      <c r="V33" s="146">
        <f>feedin_heavytruck!V33</f>
        <v>0</v>
      </c>
      <c r="W33" s="145">
        <f>feedin_heavytruck!W33</f>
        <v>0</v>
      </c>
      <c r="X33" s="146">
        <f>feedin_heavytruck!X33</f>
        <v>0</v>
      </c>
      <c r="Y33" s="146">
        <f>feedin_heavytruck!Y33</f>
        <v>0</v>
      </c>
      <c r="Z33" s="146">
        <f>feedin_heavytruck!Z33</f>
        <v>0</v>
      </c>
      <c r="AA33" s="145">
        <f>feedin_heavytruck!AA33</f>
        <v>0</v>
      </c>
      <c r="AB33" s="146">
        <f>feedin_heavytruck!AB33</f>
        <v>0</v>
      </c>
      <c r="AC33" s="146">
        <f>feedin_heavytruck!AC33</f>
        <v>1</v>
      </c>
      <c r="AD33" s="146">
        <f>feedin_heavytruck!AD33</f>
        <v>0</v>
      </c>
      <c r="AE33" s="145">
        <f>feedin_heavytruck!AE33</f>
        <v>0.3</v>
      </c>
      <c r="AF33" s="146">
        <f>feedin_heavytruck!AF33</f>
        <v>0.3</v>
      </c>
      <c r="AG33" s="146">
        <f>feedin_heavytruck!AG33</f>
        <v>0.25</v>
      </c>
      <c r="AH33" s="146">
        <f>feedin_heavytruck!AH33</f>
        <v>0.15</v>
      </c>
      <c r="AI33" s="145">
        <f>feedin_heavytruck!AI33</f>
        <v>0.3</v>
      </c>
      <c r="AJ33" s="146">
        <f>feedin_heavytruck!AJ33</f>
        <v>0.3</v>
      </c>
      <c r="AK33" s="146">
        <f>feedin_heavytruck!AK33</f>
        <v>0.25</v>
      </c>
      <c r="AL33" s="146">
        <f>feedin_heavytruck!AL33</f>
        <v>0.15</v>
      </c>
      <c r="AM33" s="145">
        <f>feedin_heavytruck!AM33</f>
        <v>0.59</v>
      </c>
      <c r="AN33" s="146">
        <f>feedin_heavytruck!AN33</f>
        <v>0.22000000000000003</v>
      </c>
      <c r="AO33" s="146">
        <f>feedin_heavytruck!AO33</f>
        <v>0.16499999999999998</v>
      </c>
      <c r="AP33" s="146">
        <f>feedin_heavytruck!AP33</f>
        <v>2.5000000000000001E-2</v>
      </c>
      <c r="AQ33" s="145">
        <f>feedin_heavytruck!AQ33</f>
        <v>0</v>
      </c>
      <c r="AR33" s="146">
        <f>feedin_heavytruck!AR33</f>
        <v>0.1</v>
      </c>
      <c r="AS33" s="146">
        <f>feedin_heavytruck!AS33</f>
        <v>0.4</v>
      </c>
      <c r="AT33" s="146">
        <f>feedin_heavytruck!AT33</f>
        <v>0.5</v>
      </c>
      <c r="AU33" s="36">
        <f t="shared" si="0"/>
        <v>1</v>
      </c>
      <c r="AV33" s="36">
        <f t="shared" si="1"/>
        <v>7</v>
      </c>
      <c r="AX33" s="57">
        <f t="shared" si="3"/>
        <v>0.15935319607107953</v>
      </c>
      <c r="AY33" s="57">
        <f t="shared" si="3"/>
        <v>0.10255087165574897</v>
      </c>
      <c r="AZ33" s="57">
        <f t="shared" si="3"/>
        <v>0.59075309024791001</v>
      </c>
      <c r="BA33" s="57">
        <f t="shared" si="3"/>
        <v>0.14734284202526149</v>
      </c>
      <c r="BB33" s="58">
        <f t="shared" si="4"/>
        <v>1</v>
      </c>
    </row>
    <row r="34" spans="1:55" x14ac:dyDescent="0.2">
      <c r="A34" s="12">
        <v>2028</v>
      </c>
      <c r="B34" s="100">
        <f t="shared" si="12"/>
        <v>0</v>
      </c>
      <c r="C34" s="173">
        <f t="shared" si="6"/>
        <v>0.97279591658093811</v>
      </c>
      <c r="D34" s="66">
        <f t="shared" si="11"/>
        <v>0</v>
      </c>
      <c r="E34" s="66">
        <f t="shared" si="11"/>
        <v>0</v>
      </c>
      <c r="F34" s="66">
        <f t="shared" si="11"/>
        <v>0</v>
      </c>
      <c r="G34" s="66">
        <f t="shared" si="11"/>
        <v>0</v>
      </c>
      <c r="H34" s="66">
        <v>0</v>
      </c>
      <c r="I34" s="173">
        <v>2.7204083419061924E-2</v>
      </c>
      <c r="J34" s="66">
        <v>0</v>
      </c>
      <c r="K34" s="145">
        <f>feedin_heavytruck!K34</f>
        <v>0.03</v>
      </c>
      <c r="L34" s="146">
        <f>feedin_heavytruck!L34</f>
        <v>0.02</v>
      </c>
      <c r="M34" s="146">
        <f>feedin_heavytruck!M34</f>
        <v>0.95</v>
      </c>
      <c r="N34" s="146">
        <f>feedin_heavytruck!N34</f>
        <v>0</v>
      </c>
      <c r="O34" s="145">
        <f>feedin_heavytruck!O34</f>
        <v>0.15</v>
      </c>
      <c r="P34" s="146">
        <f>feedin_heavytruck!P34</f>
        <v>0.1</v>
      </c>
      <c r="Q34" s="146">
        <f>feedin_heavytruck!Q34</f>
        <v>0.6</v>
      </c>
      <c r="R34" s="146">
        <f>feedin_heavytruck!R34</f>
        <v>0.15</v>
      </c>
      <c r="S34" s="145">
        <f>feedin_heavytruck!S34</f>
        <v>0</v>
      </c>
      <c r="T34" s="146">
        <f>feedin_heavytruck!T34</f>
        <v>0</v>
      </c>
      <c r="U34" s="146">
        <f>feedin_heavytruck!U34</f>
        <v>0</v>
      </c>
      <c r="V34" s="146">
        <f>feedin_heavytruck!V34</f>
        <v>0</v>
      </c>
      <c r="W34" s="145">
        <f>feedin_heavytruck!W34</f>
        <v>0</v>
      </c>
      <c r="X34" s="146">
        <f>feedin_heavytruck!X34</f>
        <v>0</v>
      </c>
      <c r="Y34" s="146">
        <f>feedin_heavytruck!Y34</f>
        <v>0</v>
      </c>
      <c r="Z34" s="146">
        <f>feedin_heavytruck!Z34</f>
        <v>0</v>
      </c>
      <c r="AA34" s="145">
        <f>feedin_heavytruck!AA34</f>
        <v>0</v>
      </c>
      <c r="AB34" s="146">
        <f>feedin_heavytruck!AB34</f>
        <v>0</v>
      </c>
      <c r="AC34" s="146">
        <f>feedin_heavytruck!AC34</f>
        <v>1</v>
      </c>
      <c r="AD34" s="146">
        <f>feedin_heavytruck!AD34</f>
        <v>0</v>
      </c>
      <c r="AE34" s="145">
        <f>feedin_heavytruck!AE34</f>
        <v>0.3</v>
      </c>
      <c r="AF34" s="146">
        <f>feedin_heavytruck!AF34</f>
        <v>0.3</v>
      </c>
      <c r="AG34" s="146">
        <f>feedin_heavytruck!AG34</f>
        <v>0.25</v>
      </c>
      <c r="AH34" s="146">
        <f>feedin_heavytruck!AH34</f>
        <v>0.15</v>
      </c>
      <c r="AI34" s="145">
        <f>feedin_heavytruck!AI34</f>
        <v>0.3</v>
      </c>
      <c r="AJ34" s="146">
        <f>feedin_heavytruck!AJ34</f>
        <v>0.3</v>
      </c>
      <c r="AK34" s="146">
        <f>feedin_heavytruck!AK34</f>
        <v>0.25</v>
      </c>
      <c r="AL34" s="146">
        <f>feedin_heavytruck!AL34</f>
        <v>0.15</v>
      </c>
      <c r="AM34" s="145">
        <f>feedin_heavytruck!AM34</f>
        <v>0.55999999999999994</v>
      </c>
      <c r="AN34" s="146">
        <f>feedin_heavytruck!AN34</f>
        <v>0.23000000000000004</v>
      </c>
      <c r="AO34" s="146">
        <f>feedin_heavytruck!AO34</f>
        <v>0.18499999999999997</v>
      </c>
      <c r="AP34" s="146">
        <f>feedin_heavytruck!AP34</f>
        <v>2.5000000000000001E-2</v>
      </c>
      <c r="AQ34" s="145">
        <f>feedin_heavytruck!AQ34</f>
        <v>0</v>
      </c>
      <c r="AR34" s="146">
        <f>feedin_heavytruck!AR34</f>
        <v>0.1</v>
      </c>
      <c r="AS34" s="146">
        <f>feedin_heavytruck!AS34</f>
        <v>0.4</v>
      </c>
      <c r="AT34" s="146">
        <f>feedin_heavytruck!AT34</f>
        <v>0.5</v>
      </c>
      <c r="AU34" s="36">
        <f t="shared" si="0"/>
        <v>1</v>
      </c>
      <c r="AV34" s="36">
        <f t="shared" si="1"/>
        <v>7</v>
      </c>
      <c r="AX34" s="57">
        <f t="shared" si="3"/>
        <v>0.16115367420181537</v>
      </c>
      <c r="AY34" s="57">
        <f t="shared" si="3"/>
        <v>0.10353653084447806</v>
      </c>
      <c r="AZ34" s="57">
        <f t="shared" si="3"/>
        <v>0.58871030538108926</v>
      </c>
      <c r="BA34" s="57">
        <f t="shared" si="3"/>
        <v>0.14659948957261726</v>
      </c>
      <c r="BB34" s="58">
        <f t="shared" si="4"/>
        <v>1</v>
      </c>
    </row>
    <row r="35" spans="1:55" x14ac:dyDescent="0.2">
      <c r="A35" s="12">
        <v>2029</v>
      </c>
      <c r="B35" s="100">
        <f t="shared" si="12"/>
        <v>0</v>
      </c>
      <c r="C35" s="173">
        <f t="shared" si="6"/>
        <v>0.97</v>
      </c>
      <c r="D35" s="66">
        <f t="shared" si="11"/>
        <v>0</v>
      </c>
      <c r="E35" s="66">
        <f t="shared" si="11"/>
        <v>0</v>
      </c>
      <c r="F35" s="66">
        <f t="shared" si="11"/>
        <v>0</v>
      </c>
      <c r="G35" s="66">
        <f t="shared" si="11"/>
        <v>0</v>
      </c>
      <c r="H35" s="66">
        <v>0</v>
      </c>
      <c r="I35" s="173">
        <v>0.03</v>
      </c>
      <c r="J35" s="66">
        <v>0</v>
      </c>
      <c r="K35" s="145">
        <f>feedin_heavytruck!K35</f>
        <v>0.03</v>
      </c>
      <c r="L35" s="146">
        <f>feedin_heavytruck!L35</f>
        <v>0.02</v>
      </c>
      <c r="M35" s="146">
        <f>feedin_heavytruck!M35</f>
        <v>0.95</v>
      </c>
      <c r="N35" s="146">
        <f>feedin_heavytruck!N35</f>
        <v>0</v>
      </c>
      <c r="O35" s="145">
        <f>feedin_heavytruck!O35</f>
        <v>0.15</v>
      </c>
      <c r="P35" s="146">
        <f>feedin_heavytruck!P35</f>
        <v>0.1</v>
      </c>
      <c r="Q35" s="146">
        <f>feedin_heavytruck!Q35</f>
        <v>0.6</v>
      </c>
      <c r="R35" s="146">
        <f>feedin_heavytruck!R35</f>
        <v>0.15</v>
      </c>
      <c r="S35" s="145">
        <f>feedin_heavytruck!S35</f>
        <v>0</v>
      </c>
      <c r="T35" s="146">
        <f>feedin_heavytruck!T35</f>
        <v>0</v>
      </c>
      <c r="U35" s="146">
        <f>feedin_heavytruck!U35</f>
        <v>0</v>
      </c>
      <c r="V35" s="146">
        <f>feedin_heavytruck!V35</f>
        <v>0</v>
      </c>
      <c r="W35" s="145">
        <f>feedin_heavytruck!W35</f>
        <v>0</v>
      </c>
      <c r="X35" s="146">
        <f>feedin_heavytruck!X35</f>
        <v>0</v>
      </c>
      <c r="Y35" s="146">
        <f>feedin_heavytruck!Y35</f>
        <v>0</v>
      </c>
      <c r="Z35" s="146">
        <f>feedin_heavytruck!Z35</f>
        <v>0</v>
      </c>
      <c r="AA35" s="145">
        <f>feedin_heavytruck!AA35</f>
        <v>0</v>
      </c>
      <c r="AB35" s="146">
        <f>feedin_heavytruck!AB35</f>
        <v>0</v>
      </c>
      <c r="AC35" s="146">
        <f>feedin_heavytruck!AC35</f>
        <v>1</v>
      </c>
      <c r="AD35" s="146">
        <f>feedin_heavytruck!AD35</f>
        <v>0</v>
      </c>
      <c r="AE35" s="145">
        <f>feedin_heavytruck!AE35</f>
        <v>0.3</v>
      </c>
      <c r="AF35" s="146">
        <f>feedin_heavytruck!AF35</f>
        <v>0.3</v>
      </c>
      <c r="AG35" s="146">
        <f>feedin_heavytruck!AG35</f>
        <v>0.25</v>
      </c>
      <c r="AH35" s="146">
        <f>feedin_heavytruck!AH35</f>
        <v>0.15</v>
      </c>
      <c r="AI35" s="145">
        <f>feedin_heavytruck!AI35</f>
        <v>0.3</v>
      </c>
      <c r="AJ35" s="146">
        <f>feedin_heavytruck!AJ35</f>
        <v>0.3</v>
      </c>
      <c r="AK35" s="146">
        <f>feedin_heavytruck!AK35</f>
        <v>0.25</v>
      </c>
      <c r="AL35" s="146">
        <f>feedin_heavytruck!AL35</f>
        <v>0.15</v>
      </c>
      <c r="AM35" s="145">
        <f>feedin_heavytruck!AM35</f>
        <v>0.52999999999999992</v>
      </c>
      <c r="AN35" s="146">
        <f>feedin_heavytruck!AN35</f>
        <v>0.24000000000000005</v>
      </c>
      <c r="AO35" s="146">
        <f>feedin_heavytruck!AO35</f>
        <v>0.20499999999999996</v>
      </c>
      <c r="AP35" s="146">
        <f>feedin_heavytruck!AP35</f>
        <v>2.5000000000000001E-2</v>
      </c>
      <c r="AQ35" s="145">
        <f>feedin_heavytruck!AQ35</f>
        <v>0</v>
      </c>
      <c r="AR35" s="146">
        <f>feedin_heavytruck!AR35</f>
        <v>0.1</v>
      </c>
      <c r="AS35" s="146">
        <f>feedin_heavytruck!AS35</f>
        <v>0.4</v>
      </c>
      <c r="AT35" s="146">
        <f>feedin_heavytruck!AT35</f>
        <v>0.5</v>
      </c>
      <c r="AU35" s="36">
        <f t="shared" si="0"/>
        <v>1</v>
      </c>
      <c r="AV35" s="36">
        <f t="shared" si="1"/>
        <v>7.0000000000000009</v>
      </c>
      <c r="AX35" s="57">
        <f t="shared" si="3"/>
        <v>0.16139999999999999</v>
      </c>
      <c r="AY35" s="57">
        <f t="shared" si="3"/>
        <v>0.1042</v>
      </c>
      <c r="AZ35" s="57">
        <f t="shared" si="3"/>
        <v>0.58814999999999995</v>
      </c>
      <c r="BA35" s="57">
        <f t="shared" si="3"/>
        <v>0.14624999999999999</v>
      </c>
      <c r="BB35" s="58">
        <f t="shared" si="4"/>
        <v>1</v>
      </c>
    </row>
    <row r="36" spans="1:55" x14ac:dyDescent="0.2">
      <c r="A36" s="51">
        <v>2030</v>
      </c>
      <c r="B36" s="101">
        <v>0</v>
      </c>
      <c r="C36" s="74">
        <f t="shared" si="6"/>
        <v>0.96699999999999997</v>
      </c>
      <c r="D36" s="65">
        <v>0</v>
      </c>
      <c r="E36" s="65">
        <v>0</v>
      </c>
      <c r="F36" s="65">
        <v>0</v>
      </c>
      <c r="G36" s="65">
        <v>0</v>
      </c>
      <c r="H36" s="74">
        <v>0</v>
      </c>
      <c r="I36" s="65">
        <v>3.3000000000000002E-2</v>
      </c>
      <c r="J36" s="74">
        <v>0</v>
      </c>
      <c r="K36" s="72">
        <f>feedin_heavytruck!K36</f>
        <v>0.03</v>
      </c>
      <c r="L36" s="83">
        <f>feedin_heavytruck!L36</f>
        <v>0.02</v>
      </c>
      <c r="M36" s="83">
        <f>feedin_heavytruck!M36</f>
        <v>0.95</v>
      </c>
      <c r="N36" s="83">
        <f>feedin_heavytruck!N36</f>
        <v>0</v>
      </c>
      <c r="O36" s="72">
        <f>feedin_heavytruck!O36</f>
        <v>0.15</v>
      </c>
      <c r="P36" s="83">
        <f>feedin_heavytruck!P36</f>
        <v>0.1</v>
      </c>
      <c r="Q36" s="83">
        <f>feedin_heavytruck!Q36</f>
        <v>0.6</v>
      </c>
      <c r="R36" s="83">
        <f>feedin_heavytruck!R36</f>
        <v>0.15</v>
      </c>
      <c r="S36" s="72">
        <f>feedin_heavytruck!S36</f>
        <v>0</v>
      </c>
      <c r="T36" s="83">
        <f>feedin_heavytruck!T36</f>
        <v>0</v>
      </c>
      <c r="U36" s="83">
        <f>feedin_heavytruck!U36</f>
        <v>0</v>
      </c>
      <c r="V36" s="83">
        <f>feedin_heavytruck!V36</f>
        <v>0</v>
      </c>
      <c r="W36" s="72">
        <f>feedin_heavytruck!W36</f>
        <v>0</v>
      </c>
      <c r="X36" s="83">
        <f>feedin_heavytruck!X36</f>
        <v>0</v>
      </c>
      <c r="Y36" s="83">
        <f>feedin_heavytruck!Y36</f>
        <v>0</v>
      </c>
      <c r="Z36" s="83">
        <f>feedin_heavytruck!Z36</f>
        <v>0</v>
      </c>
      <c r="AA36" s="72">
        <f>feedin_heavytruck!AA36</f>
        <v>0</v>
      </c>
      <c r="AB36" s="83">
        <f>feedin_heavytruck!AB36</f>
        <v>0</v>
      </c>
      <c r="AC36" s="83">
        <f>feedin_heavytruck!AC36</f>
        <v>1</v>
      </c>
      <c r="AD36" s="83">
        <f>feedin_heavytruck!AD36</f>
        <v>0</v>
      </c>
      <c r="AE36" s="72">
        <f>feedin_heavytruck!AE36</f>
        <v>0.3</v>
      </c>
      <c r="AF36" s="83">
        <f>feedin_heavytruck!AF36</f>
        <v>0.3</v>
      </c>
      <c r="AG36" s="83">
        <f>feedin_heavytruck!AG36</f>
        <v>0.25</v>
      </c>
      <c r="AH36" s="83">
        <f>feedin_heavytruck!AH36</f>
        <v>0.15</v>
      </c>
      <c r="AI36" s="72">
        <f>feedin_heavytruck!AI36</f>
        <v>0.3</v>
      </c>
      <c r="AJ36" s="83">
        <f>feedin_heavytruck!AJ36</f>
        <v>0.3</v>
      </c>
      <c r="AK36" s="83">
        <f>feedin_heavytruck!AK36</f>
        <v>0.25</v>
      </c>
      <c r="AL36" s="83">
        <f>feedin_heavytruck!AL36</f>
        <v>0.15</v>
      </c>
      <c r="AM36" s="72">
        <f>feedin_heavytruck!AM36</f>
        <v>0.5</v>
      </c>
      <c r="AN36" s="83">
        <f>feedin_heavytruck!AN36</f>
        <v>0.25</v>
      </c>
      <c r="AO36" s="83">
        <f>feedin_heavytruck!AO36</f>
        <v>0.22500000000000001</v>
      </c>
      <c r="AP36" s="83">
        <f>feedin_heavytruck!AP36</f>
        <v>2.5000000000000001E-2</v>
      </c>
      <c r="AQ36" s="72">
        <f>feedin_heavytruck!AQ36</f>
        <v>0</v>
      </c>
      <c r="AR36" s="83">
        <f>feedin_heavytruck!AR36</f>
        <v>0.1</v>
      </c>
      <c r="AS36" s="83">
        <f>feedin_heavytruck!AS36</f>
        <v>0.4</v>
      </c>
      <c r="AT36" s="83">
        <f>feedin_heavytruck!AT36</f>
        <v>0.5</v>
      </c>
      <c r="AU36" s="52">
        <f t="shared" si="0"/>
        <v>1</v>
      </c>
      <c r="AV36" s="52">
        <f t="shared" si="1"/>
        <v>7</v>
      </c>
      <c r="AW36" s="55"/>
      <c r="AX36" s="59">
        <f t="shared" si="3"/>
        <v>0.16154999999999997</v>
      </c>
      <c r="AY36" s="59">
        <f t="shared" si="3"/>
        <v>0.10495000000000002</v>
      </c>
      <c r="AZ36" s="59">
        <f t="shared" si="3"/>
        <v>0.58762499999999995</v>
      </c>
      <c r="BA36" s="59">
        <f t="shared" si="3"/>
        <v>0.14587499999999998</v>
      </c>
      <c r="BB36" s="59">
        <f t="shared" si="4"/>
        <v>0.99999999999999989</v>
      </c>
    </row>
    <row r="37" spans="1:55" x14ac:dyDescent="0.2">
      <c r="A37" s="12">
        <v>2031</v>
      </c>
      <c r="B37" s="100">
        <f>B36+(B$41-B$36)*0.2</f>
        <v>0</v>
      </c>
      <c r="C37" s="173">
        <f t="shared" si="6"/>
        <v>0.96334498827793091</v>
      </c>
      <c r="D37" s="66">
        <f t="shared" ref="D37:G40" si="13">D36+(D$41-D$36)*0.2</f>
        <v>0</v>
      </c>
      <c r="E37" s="66">
        <f t="shared" si="13"/>
        <v>0</v>
      </c>
      <c r="F37" s="66">
        <f t="shared" si="13"/>
        <v>0</v>
      </c>
      <c r="G37" s="66">
        <f t="shared" si="13"/>
        <v>0</v>
      </c>
      <c r="H37" s="66">
        <v>0</v>
      </c>
      <c r="I37" s="66">
        <v>3.66550117220691E-2</v>
      </c>
      <c r="J37" s="66">
        <v>0</v>
      </c>
      <c r="K37" s="145">
        <f>feedin_heavytruck!K37</f>
        <v>0.03</v>
      </c>
      <c r="L37" s="146">
        <f>feedin_heavytruck!L37</f>
        <v>0.02</v>
      </c>
      <c r="M37" s="146">
        <f>feedin_heavytruck!M37</f>
        <v>0.95</v>
      </c>
      <c r="N37" s="146">
        <f>feedin_heavytruck!N37</f>
        <v>0</v>
      </c>
      <c r="O37" s="145">
        <f>feedin_heavytruck!O37</f>
        <v>0.15</v>
      </c>
      <c r="P37" s="146">
        <f>feedin_heavytruck!P37</f>
        <v>0.1</v>
      </c>
      <c r="Q37" s="146">
        <f>feedin_heavytruck!Q37</f>
        <v>0.6</v>
      </c>
      <c r="R37" s="146">
        <f>feedin_heavytruck!R37</f>
        <v>0.15</v>
      </c>
      <c r="S37" s="145">
        <f>feedin_heavytruck!S37</f>
        <v>0</v>
      </c>
      <c r="T37" s="146">
        <f>feedin_heavytruck!T37</f>
        <v>0</v>
      </c>
      <c r="U37" s="146">
        <f>feedin_heavytruck!U37</f>
        <v>0</v>
      </c>
      <c r="V37" s="146">
        <f>feedin_heavytruck!V37</f>
        <v>0</v>
      </c>
      <c r="W37" s="145">
        <f>feedin_heavytruck!W37</f>
        <v>0</v>
      </c>
      <c r="X37" s="146">
        <f>feedin_heavytruck!X37</f>
        <v>0</v>
      </c>
      <c r="Y37" s="146">
        <f>feedin_heavytruck!Y37</f>
        <v>0</v>
      </c>
      <c r="Z37" s="146">
        <f>feedin_heavytruck!Z37</f>
        <v>0</v>
      </c>
      <c r="AA37" s="145">
        <f>feedin_heavytruck!AA37</f>
        <v>0</v>
      </c>
      <c r="AB37" s="146">
        <f>feedin_heavytruck!AB37</f>
        <v>0</v>
      </c>
      <c r="AC37" s="146">
        <f>feedin_heavytruck!AC37</f>
        <v>1</v>
      </c>
      <c r="AD37" s="146">
        <f>feedin_heavytruck!AD37</f>
        <v>0</v>
      </c>
      <c r="AE37" s="145">
        <f>feedin_heavytruck!AE37</f>
        <v>0.3</v>
      </c>
      <c r="AF37" s="146">
        <f>feedin_heavytruck!AF37</f>
        <v>0.3</v>
      </c>
      <c r="AG37" s="146">
        <f>feedin_heavytruck!AG37</f>
        <v>0.25</v>
      </c>
      <c r="AH37" s="146">
        <f>feedin_heavytruck!AH37</f>
        <v>0.15</v>
      </c>
      <c r="AI37" s="145">
        <f>feedin_heavytruck!AI37</f>
        <v>0.3</v>
      </c>
      <c r="AJ37" s="146">
        <f>feedin_heavytruck!AJ37</f>
        <v>0.3</v>
      </c>
      <c r="AK37" s="146">
        <f>feedin_heavytruck!AK37</f>
        <v>0.25</v>
      </c>
      <c r="AL37" s="146">
        <f>feedin_heavytruck!AL37</f>
        <v>0.15</v>
      </c>
      <c r="AM37" s="145">
        <f>feedin_heavytruck!AM37</f>
        <v>0.5</v>
      </c>
      <c r="AN37" s="146">
        <f>feedin_heavytruck!AN37</f>
        <v>0.25</v>
      </c>
      <c r="AO37" s="146">
        <f>feedin_heavytruck!AO37</f>
        <v>0.22500000000000001</v>
      </c>
      <c r="AP37" s="146">
        <f>feedin_heavytruck!AP37</f>
        <v>2.5000000000000001E-2</v>
      </c>
      <c r="AQ37" s="145">
        <f>feedin_heavytruck!AQ37</f>
        <v>0</v>
      </c>
      <c r="AR37" s="146">
        <f>feedin_heavytruck!AR37</f>
        <v>0.1</v>
      </c>
      <c r="AS37" s="146">
        <f>feedin_heavytruck!AS37</f>
        <v>0.4</v>
      </c>
      <c r="AT37" s="146">
        <f>feedin_heavytruck!AT37</f>
        <v>0.5</v>
      </c>
      <c r="AU37" s="36">
        <f t="shared" si="0"/>
        <v>1</v>
      </c>
      <c r="AV37" s="36">
        <f t="shared" si="1"/>
        <v>7</v>
      </c>
      <c r="AX37" s="57">
        <f t="shared" si="3"/>
        <v>0.16282925410272417</v>
      </c>
      <c r="AY37" s="57">
        <f t="shared" si="3"/>
        <v>0.10549825175831037</v>
      </c>
      <c r="AZ37" s="57">
        <f t="shared" si="3"/>
        <v>0.58625437060422403</v>
      </c>
      <c r="BA37" s="57">
        <f t="shared" si="3"/>
        <v>0.14541812353474134</v>
      </c>
      <c r="BB37" s="58">
        <f t="shared" si="4"/>
        <v>1</v>
      </c>
    </row>
    <row r="38" spans="1:55" x14ac:dyDescent="0.2">
      <c r="A38" s="12">
        <v>2032</v>
      </c>
      <c r="B38" s="100">
        <f t="shared" ref="B38:B40" si="14">B37+(B$41-B$36)*0.2</f>
        <v>0</v>
      </c>
      <c r="C38" s="173">
        <f t="shared" si="6"/>
        <v>0.95817953929544064</v>
      </c>
      <c r="D38" s="66">
        <f t="shared" si="13"/>
        <v>0</v>
      </c>
      <c r="E38" s="66">
        <f t="shared" si="13"/>
        <v>0</v>
      </c>
      <c r="F38" s="66">
        <f t="shared" si="13"/>
        <v>0</v>
      </c>
      <c r="G38" s="66">
        <f t="shared" si="13"/>
        <v>0</v>
      </c>
      <c r="H38" s="66">
        <v>0</v>
      </c>
      <c r="I38" s="66">
        <v>4.1820460704559415E-2</v>
      </c>
      <c r="J38" s="66">
        <v>0</v>
      </c>
      <c r="K38" s="145">
        <f>feedin_heavytruck!K38</f>
        <v>0.03</v>
      </c>
      <c r="L38" s="146">
        <f>feedin_heavytruck!L38</f>
        <v>0.02</v>
      </c>
      <c r="M38" s="146">
        <f>feedin_heavytruck!M38</f>
        <v>0.95</v>
      </c>
      <c r="N38" s="146">
        <f>feedin_heavytruck!N38</f>
        <v>0</v>
      </c>
      <c r="O38" s="145">
        <f>feedin_heavytruck!O38</f>
        <v>0.15</v>
      </c>
      <c r="P38" s="146">
        <f>feedin_heavytruck!P38</f>
        <v>0.1</v>
      </c>
      <c r="Q38" s="146">
        <f>feedin_heavytruck!Q38</f>
        <v>0.6</v>
      </c>
      <c r="R38" s="146">
        <f>feedin_heavytruck!R38</f>
        <v>0.15</v>
      </c>
      <c r="S38" s="145">
        <f>feedin_heavytruck!S38</f>
        <v>0</v>
      </c>
      <c r="T38" s="146">
        <f>feedin_heavytruck!T38</f>
        <v>0</v>
      </c>
      <c r="U38" s="146">
        <f>feedin_heavytruck!U38</f>
        <v>0</v>
      </c>
      <c r="V38" s="146">
        <f>feedin_heavytruck!V38</f>
        <v>0</v>
      </c>
      <c r="W38" s="145">
        <f>feedin_heavytruck!W38</f>
        <v>0</v>
      </c>
      <c r="X38" s="146">
        <f>feedin_heavytruck!X38</f>
        <v>0</v>
      </c>
      <c r="Y38" s="146">
        <f>feedin_heavytruck!Y38</f>
        <v>0</v>
      </c>
      <c r="Z38" s="146">
        <f>feedin_heavytruck!Z38</f>
        <v>0</v>
      </c>
      <c r="AA38" s="145">
        <f>feedin_heavytruck!AA38</f>
        <v>0</v>
      </c>
      <c r="AB38" s="146">
        <f>feedin_heavytruck!AB38</f>
        <v>0</v>
      </c>
      <c r="AC38" s="146">
        <f>feedin_heavytruck!AC38</f>
        <v>1</v>
      </c>
      <c r="AD38" s="146">
        <f>feedin_heavytruck!AD38</f>
        <v>0</v>
      </c>
      <c r="AE38" s="145">
        <f>feedin_heavytruck!AE38</f>
        <v>0.3</v>
      </c>
      <c r="AF38" s="146">
        <f>feedin_heavytruck!AF38</f>
        <v>0.3</v>
      </c>
      <c r="AG38" s="146">
        <f>feedin_heavytruck!AG38</f>
        <v>0.25</v>
      </c>
      <c r="AH38" s="146">
        <f>feedin_heavytruck!AH38</f>
        <v>0.15</v>
      </c>
      <c r="AI38" s="145">
        <f>feedin_heavytruck!AI38</f>
        <v>0.3</v>
      </c>
      <c r="AJ38" s="146">
        <f>feedin_heavytruck!AJ38</f>
        <v>0.3</v>
      </c>
      <c r="AK38" s="146">
        <f>feedin_heavytruck!AK38</f>
        <v>0.25</v>
      </c>
      <c r="AL38" s="146">
        <f>feedin_heavytruck!AL38</f>
        <v>0.15</v>
      </c>
      <c r="AM38" s="145">
        <f>feedin_heavytruck!AM38</f>
        <v>0.5</v>
      </c>
      <c r="AN38" s="146">
        <f>feedin_heavytruck!AN38</f>
        <v>0.25</v>
      </c>
      <c r="AO38" s="146">
        <f>feedin_heavytruck!AO38</f>
        <v>0.22500000000000001</v>
      </c>
      <c r="AP38" s="146">
        <f>feedin_heavytruck!AP38</f>
        <v>2.5000000000000001E-2</v>
      </c>
      <c r="AQ38" s="145">
        <f>feedin_heavytruck!AQ38</f>
        <v>0</v>
      </c>
      <c r="AR38" s="146">
        <f>feedin_heavytruck!AR38</f>
        <v>0.1</v>
      </c>
      <c r="AS38" s="146">
        <f>feedin_heavytruck!AS38</f>
        <v>0.4</v>
      </c>
      <c r="AT38" s="146">
        <f>feedin_heavytruck!AT38</f>
        <v>0.5</v>
      </c>
      <c r="AU38" s="36">
        <f t="shared" si="0"/>
        <v>1</v>
      </c>
      <c r="AV38" s="36">
        <f t="shared" si="1"/>
        <v>7</v>
      </c>
      <c r="AX38" s="57">
        <f t="shared" si="3"/>
        <v>0.1646371612465958</v>
      </c>
      <c r="AY38" s="57">
        <f t="shared" si="3"/>
        <v>0.10627306910568392</v>
      </c>
      <c r="AZ38" s="57">
        <f t="shared" si="3"/>
        <v>0.58431732723579022</v>
      </c>
      <c r="BA38" s="57">
        <f t="shared" si="3"/>
        <v>0.14477244241193007</v>
      </c>
      <c r="BB38" s="58">
        <f t="shared" si="4"/>
        <v>1</v>
      </c>
    </row>
    <row r="39" spans="1:55" x14ac:dyDescent="0.2">
      <c r="A39" s="12">
        <v>2033</v>
      </c>
      <c r="B39" s="100">
        <f t="shared" si="14"/>
        <v>0</v>
      </c>
      <c r="C39" s="173">
        <f t="shared" si="6"/>
        <v>0.95433506545218172</v>
      </c>
      <c r="D39" s="66">
        <f t="shared" si="13"/>
        <v>0</v>
      </c>
      <c r="E39" s="66">
        <f t="shared" si="13"/>
        <v>0</v>
      </c>
      <c r="F39" s="66">
        <f t="shared" si="13"/>
        <v>0</v>
      </c>
      <c r="G39" s="66">
        <f t="shared" si="13"/>
        <v>0</v>
      </c>
      <c r="H39" s="66">
        <v>0</v>
      </c>
      <c r="I39" s="66">
        <v>4.5664934547818267E-2</v>
      </c>
      <c r="J39" s="66">
        <v>0</v>
      </c>
      <c r="K39" s="145">
        <f>feedin_heavytruck!K39</f>
        <v>0.03</v>
      </c>
      <c r="L39" s="146">
        <f>feedin_heavytruck!L39</f>
        <v>0.02</v>
      </c>
      <c r="M39" s="146">
        <f>feedin_heavytruck!M39</f>
        <v>0.95</v>
      </c>
      <c r="N39" s="146">
        <f>feedin_heavytruck!N39</f>
        <v>0</v>
      </c>
      <c r="O39" s="145">
        <f>feedin_heavytruck!O39</f>
        <v>0.15</v>
      </c>
      <c r="P39" s="146">
        <f>feedin_heavytruck!P39</f>
        <v>0.1</v>
      </c>
      <c r="Q39" s="146">
        <f>feedin_heavytruck!Q39</f>
        <v>0.6</v>
      </c>
      <c r="R39" s="146">
        <f>feedin_heavytruck!R39</f>
        <v>0.15</v>
      </c>
      <c r="S39" s="145">
        <f>feedin_heavytruck!S39</f>
        <v>0</v>
      </c>
      <c r="T39" s="146">
        <f>feedin_heavytruck!T39</f>
        <v>0</v>
      </c>
      <c r="U39" s="146">
        <f>feedin_heavytruck!U39</f>
        <v>0</v>
      </c>
      <c r="V39" s="146">
        <f>feedin_heavytruck!V39</f>
        <v>0</v>
      </c>
      <c r="W39" s="145">
        <f>feedin_heavytruck!W39</f>
        <v>0</v>
      </c>
      <c r="X39" s="146">
        <f>feedin_heavytruck!X39</f>
        <v>0</v>
      </c>
      <c r="Y39" s="146">
        <f>feedin_heavytruck!Y39</f>
        <v>0</v>
      </c>
      <c r="Z39" s="146">
        <f>feedin_heavytruck!Z39</f>
        <v>0</v>
      </c>
      <c r="AA39" s="145">
        <f>feedin_heavytruck!AA39</f>
        <v>0</v>
      </c>
      <c r="AB39" s="146">
        <f>feedin_heavytruck!AB39</f>
        <v>0</v>
      </c>
      <c r="AC39" s="146">
        <f>feedin_heavytruck!AC39</f>
        <v>1</v>
      </c>
      <c r="AD39" s="146">
        <f>feedin_heavytruck!AD39</f>
        <v>0</v>
      </c>
      <c r="AE39" s="145">
        <f>feedin_heavytruck!AE39</f>
        <v>0.3</v>
      </c>
      <c r="AF39" s="146">
        <f>feedin_heavytruck!AF39</f>
        <v>0.3</v>
      </c>
      <c r="AG39" s="146">
        <f>feedin_heavytruck!AG39</f>
        <v>0.25</v>
      </c>
      <c r="AH39" s="146">
        <f>feedin_heavytruck!AH39</f>
        <v>0.15</v>
      </c>
      <c r="AI39" s="145">
        <f>feedin_heavytruck!AI39</f>
        <v>0.3</v>
      </c>
      <c r="AJ39" s="146">
        <f>feedin_heavytruck!AJ39</f>
        <v>0.3</v>
      </c>
      <c r="AK39" s="146">
        <f>feedin_heavytruck!AK39</f>
        <v>0.25</v>
      </c>
      <c r="AL39" s="146">
        <f>feedin_heavytruck!AL39</f>
        <v>0.15</v>
      </c>
      <c r="AM39" s="145">
        <f>feedin_heavytruck!AM39</f>
        <v>0.5</v>
      </c>
      <c r="AN39" s="146">
        <f>feedin_heavytruck!AN39</f>
        <v>0.25</v>
      </c>
      <c r="AO39" s="146">
        <f>feedin_heavytruck!AO39</f>
        <v>0.22500000000000001</v>
      </c>
      <c r="AP39" s="146">
        <f>feedin_heavytruck!AP39</f>
        <v>2.5000000000000001E-2</v>
      </c>
      <c r="AQ39" s="145">
        <f>feedin_heavytruck!AQ39</f>
        <v>0</v>
      </c>
      <c r="AR39" s="146">
        <f>feedin_heavytruck!AR39</f>
        <v>0.1</v>
      </c>
      <c r="AS39" s="146">
        <f>feedin_heavytruck!AS39</f>
        <v>0.4</v>
      </c>
      <c r="AT39" s="146">
        <f>feedin_heavytruck!AT39</f>
        <v>0.5</v>
      </c>
      <c r="AU39" s="36">
        <f t="shared" si="0"/>
        <v>1</v>
      </c>
      <c r="AV39" s="36">
        <f t="shared" si="1"/>
        <v>7</v>
      </c>
      <c r="AX39" s="57">
        <f t="shared" si="3"/>
        <v>0.16598272709173639</v>
      </c>
      <c r="AY39" s="57">
        <f t="shared" si="3"/>
        <v>0.10684974018217275</v>
      </c>
      <c r="AZ39" s="57">
        <f t="shared" si="3"/>
        <v>0.58287564954456816</v>
      </c>
      <c r="BA39" s="57">
        <f t="shared" si="3"/>
        <v>0.1442918831815227</v>
      </c>
      <c r="BB39" s="58">
        <f t="shared" si="4"/>
        <v>1</v>
      </c>
    </row>
    <row r="40" spans="1:55" x14ac:dyDescent="0.2">
      <c r="A40" s="12">
        <v>2034</v>
      </c>
      <c r="B40" s="100">
        <f t="shared" si="14"/>
        <v>0</v>
      </c>
      <c r="C40" s="173">
        <f t="shared" si="6"/>
        <v>0.92999999999999994</v>
      </c>
      <c r="D40" s="66">
        <f t="shared" si="13"/>
        <v>0</v>
      </c>
      <c r="E40" s="66">
        <f t="shared" si="13"/>
        <v>0</v>
      </c>
      <c r="F40" s="66">
        <f t="shared" si="13"/>
        <v>0</v>
      </c>
      <c r="G40" s="66">
        <f t="shared" si="13"/>
        <v>0</v>
      </c>
      <c r="H40" s="66">
        <v>0</v>
      </c>
      <c r="I40" s="66">
        <v>7.0000000000000007E-2</v>
      </c>
      <c r="J40" s="66">
        <v>0</v>
      </c>
      <c r="K40" s="145">
        <f>feedin_heavytruck!K40</f>
        <v>0.03</v>
      </c>
      <c r="L40" s="146">
        <f>feedin_heavytruck!L40</f>
        <v>0.02</v>
      </c>
      <c r="M40" s="146">
        <f>feedin_heavytruck!M40</f>
        <v>0.95</v>
      </c>
      <c r="N40" s="146">
        <f>feedin_heavytruck!N40</f>
        <v>0</v>
      </c>
      <c r="O40" s="145">
        <f>feedin_heavytruck!O40</f>
        <v>0.15</v>
      </c>
      <c r="P40" s="146">
        <f>feedin_heavytruck!P40</f>
        <v>0.1</v>
      </c>
      <c r="Q40" s="146">
        <f>feedin_heavytruck!Q40</f>
        <v>0.6</v>
      </c>
      <c r="R40" s="146">
        <f>feedin_heavytruck!R40</f>
        <v>0.15</v>
      </c>
      <c r="S40" s="145">
        <f>feedin_heavytruck!S40</f>
        <v>0</v>
      </c>
      <c r="T40" s="146">
        <f>feedin_heavytruck!T40</f>
        <v>0</v>
      </c>
      <c r="U40" s="146">
        <f>feedin_heavytruck!U40</f>
        <v>0</v>
      </c>
      <c r="V40" s="146">
        <f>feedin_heavytruck!V40</f>
        <v>0</v>
      </c>
      <c r="W40" s="145">
        <f>feedin_heavytruck!W40</f>
        <v>0</v>
      </c>
      <c r="X40" s="146">
        <f>feedin_heavytruck!X40</f>
        <v>0</v>
      </c>
      <c r="Y40" s="146">
        <f>feedin_heavytruck!Y40</f>
        <v>0</v>
      </c>
      <c r="Z40" s="146">
        <f>feedin_heavytruck!Z40</f>
        <v>0</v>
      </c>
      <c r="AA40" s="145">
        <f>feedin_heavytruck!AA40</f>
        <v>0</v>
      </c>
      <c r="AB40" s="146">
        <f>feedin_heavytruck!AB40</f>
        <v>0</v>
      </c>
      <c r="AC40" s="146">
        <f>feedin_heavytruck!AC40</f>
        <v>1</v>
      </c>
      <c r="AD40" s="146">
        <f>feedin_heavytruck!AD40</f>
        <v>0</v>
      </c>
      <c r="AE40" s="145">
        <f>feedin_heavytruck!AE40</f>
        <v>0.3</v>
      </c>
      <c r="AF40" s="146">
        <f>feedin_heavytruck!AF40</f>
        <v>0.3</v>
      </c>
      <c r="AG40" s="146">
        <f>feedin_heavytruck!AG40</f>
        <v>0.25</v>
      </c>
      <c r="AH40" s="146">
        <f>feedin_heavytruck!AH40</f>
        <v>0.15</v>
      </c>
      <c r="AI40" s="145">
        <f>feedin_heavytruck!AI40</f>
        <v>0.3</v>
      </c>
      <c r="AJ40" s="146">
        <f>feedin_heavytruck!AJ40</f>
        <v>0.3</v>
      </c>
      <c r="AK40" s="146">
        <f>feedin_heavytruck!AK40</f>
        <v>0.25</v>
      </c>
      <c r="AL40" s="146">
        <f>feedin_heavytruck!AL40</f>
        <v>0.15</v>
      </c>
      <c r="AM40" s="145">
        <f>feedin_heavytruck!AM40</f>
        <v>0.5</v>
      </c>
      <c r="AN40" s="146">
        <f>feedin_heavytruck!AN40</f>
        <v>0.25</v>
      </c>
      <c r="AO40" s="146">
        <f>feedin_heavytruck!AO40</f>
        <v>0.22500000000000001</v>
      </c>
      <c r="AP40" s="146">
        <f>feedin_heavytruck!AP40</f>
        <v>2.5000000000000001E-2</v>
      </c>
      <c r="AQ40" s="145">
        <f>feedin_heavytruck!AQ40</f>
        <v>0</v>
      </c>
      <c r="AR40" s="146">
        <f>feedin_heavytruck!AR40</f>
        <v>0.1</v>
      </c>
      <c r="AS40" s="146">
        <f>feedin_heavytruck!AS40</f>
        <v>0.4</v>
      </c>
      <c r="AT40" s="146">
        <f>feedin_heavytruck!AT40</f>
        <v>0.5</v>
      </c>
      <c r="AU40" s="36">
        <f t="shared" si="0"/>
        <v>1</v>
      </c>
      <c r="AV40" s="36">
        <f t="shared" si="1"/>
        <v>7</v>
      </c>
      <c r="AX40" s="57">
        <f t="shared" si="3"/>
        <v>0.17449999999999999</v>
      </c>
      <c r="AY40" s="57">
        <f t="shared" si="3"/>
        <v>0.1105</v>
      </c>
      <c r="AZ40" s="57">
        <f t="shared" si="3"/>
        <v>0.57374999999999998</v>
      </c>
      <c r="BA40" s="57">
        <f t="shared" si="3"/>
        <v>0.14124999999999999</v>
      </c>
      <c r="BB40" s="58">
        <f t="shared" si="4"/>
        <v>0.99999999999999989</v>
      </c>
    </row>
    <row r="41" spans="1:55" x14ac:dyDescent="0.2">
      <c r="A41" s="51">
        <v>2035</v>
      </c>
      <c r="B41" s="101">
        <v>0</v>
      </c>
      <c r="C41" s="74">
        <f t="shared" si="6"/>
        <v>0.89</v>
      </c>
      <c r="D41" s="65">
        <v>0</v>
      </c>
      <c r="E41" s="65">
        <v>0</v>
      </c>
      <c r="F41" s="65">
        <v>0</v>
      </c>
      <c r="G41" s="65">
        <v>0</v>
      </c>
      <c r="H41" s="74">
        <v>0</v>
      </c>
      <c r="I41" s="65">
        <v>0.11</v>
      </c>
      <c r="J41" s="74">
        <v>0</v>
      </c>
      <c r="K41" s="72">
        <f>feedin_heavytruck!K41</f>
        <v>0.03</v>
      </c>
      <c r="L41" s="83">
        <f>feedin_heavytruck!L41</f>
        <v>0.02</v>
      </c>
      <c r="M41" s="83">
        <f>feedin_heavytruck!M41</f>
        <v>0.95</v>
      </c>
      <c r="N41" s="83">
        <f>feedin_heavytruck!N41</f>
        <v>0</v>
      </c>
      <c r="O41" s="72">
        <f>feedin_heavytruck!O41</f>
        <v>0.15</v>
      </c>
      <c r="P41" s="83">
        <f>feedin_heavytruck!P41</f>
        <v>0.1</v>
      </c>
      <c r="Q41" s="83">
        <f>feedin_heavytruck!Q41</f>
        <v>0.6</v>
      </c>
      <c r="R41" s="83">
        <f>feedin_heavytruck!R41</f>
        <v>0.15</v>
      </c>
      <c r="S41" s="72">
        <f>feedin_heavytruck!S41</f>
        <v>0</v>
      </c>
      <c r="T41" s="83">
        <f>feedin_heavytruck!T41</f>
        <v>0</v>
      </c>
      <c r="U41" s="83">
        <f>feedin_heavytruck!U41</f>
        <v>0</v>
      </c>
      <c r="V41" s="83">
        <f>feedin_heavytruck!V41</f>
        <v>0</v>
      </c>
      <c r="W41" s="72">
        <f>feedin_heavytruck!W41</f>
        <v>0</v>
      </c>
      <c r="X41" s="83">
        <f>feedin_heavytruck!X41</f>
        <v>0</v>
      </c>
      <c r="Y41" s="83">
        <f>feedin_heavytruck!Y41</f>
        <v>0</v>
      </c>
      <c r="Z41" s="83">
        <f>feedin_heavytruck!Z41</f>
        <v>0</v>
      </c>
      <c r="AA41" s="72">
        <f>feedin_heavytruck!AA41</f>
        <v>0</v>
      </c>
      <c r="AB41" s="83">
        <f>feedin_heavytruck!AB41</f>
        <v>0</v>
      </c>
      <c r="AC41" s="83">
        <f>feedin_heavytruck!AC41</f>
        <v>1</v>
      </c>
      <c r="AD41" s="83">
        <f>feedin_heavytruck!AD41</f>
        <v>0</v>
      </c>
      <c r="AE41" s="72">
        <f>feedin_heavytruck!AE41</f>
        <v>0.3</v>
      </c>
      <c r="AF41" s="83">
        <f>feedin_heavytruck!AF41</f>
        <v>0.3</v>
      </c>
      <c r="AG41" s="83">
        <f>feedin_heavytruck!AG41</f>
        <v>0.25</v>
      </c>
      <c r="AH41" s="83">
        <f>feedin_heavytruck!AH41</f>
        <v>0.15</v>
      </c>
      <c r="AI41" s="72">
        <f>feedin_heavytruck!AI41</f>
        <v>0.3</v>
      </c>
      <c r="AJ41" s="83">
        <f>feedin_heavytruck!AJ41</f>
        <v>0.3</v>
      </c>
      <c r="AK41" s="83">
        <f>feedin_heavytruck!AK41</f>
        <v>0.25</v>
      </c>
      <c r="AL41" s="83">
        <f>feedin_heavytruck!AL41</f>
        <v>0.15</v>
      </c>
      <c r="AM41" s="72">
        <f>feedin_heavytruck!AM41</f>
        <v>0.5</v>
      </c>
      <c r="AN41" s="83">
        <f>feedin_heavytruck!AN41</f>
        <v>0.25</v>
      </c>
      <c r="AO41" s="83">
        <f>feedin_heavytruck!AO41</f>
        <v>0.22500000000000001</v>
      </c>
      <c r="AP41" s="83">
        <f>feedin_heavytruck!AP41</f>
        <v>2.5000000000000001E-2</v>
      </c>
      <c r="AQ41" s="72">
        <f>feedin_heavytruck!AQ41</f>
        <v>0</v>
      </c>
      <c r="AR41" s="83">
        <f>feedin_heavytruck!AR41</f>
        <v>0.1</v>
      </c>
      <c r="AS41" s="83">
        <f>feedin_heavytruck!AS41</f>
        <v>0.4</v>
      </c>
      <c r="AT41" s="83">
        <f>feedin_heavytruck!AT41</f>
        <v>0.5</v>
      </c>
      <c r="AU41" s="52">
        <f t="shared" si="0"/>
        <v>1</v>
      </c>
      <c r="AV41" s="52">
        <f t="shared" si="1"/>
        <v>7</v>
      </c>
      <c r="AW41" s="55"/>
      <c r="AX41" s="59">
        <f t="shared" si="3"/>
        <v>0.1885</v>
      </c>
      <c r="AY41" s="59">
        <f t="shared" si="3"/>
        <v>0.11650000000000001</v>
      </c>
      <c r="AZ41" s="59">
        <f t="shared" si="3"/>
        <v>0.55875000000000008</v>
      </c>
      <c r="BA41" s="59">
        <f t="shared" si="3"/>
        <v>0.13625000000000001</v>
      </c>
      <c r="BB41" s="59">
        <f t="shared" si="4"/>
        <v>1</v>
      </c>
    </row>
    <row r="42" spans="1:55" x14ac:dyDescent="0.2">
      <c r="A42" s="12">
        <v>2036</v>
      </c>
      <c r="B42" s="100">
        <f>B41+(B$46-B$41)*0.2</f>
        <v>0</v>
      </c>
      <c r="C42" s="173">
        <f t="shared" si="6"/>
        <v>0.94054120620460369</v>
      </c>
      <c r="D42" s="66">
        <f t="shared" ref="D42:G45" si="15">D41+(D$46-D$41)*0.2</f>
        <v>0</v>
      </c>
      <c r="E42" s="66">
        <f t="shared" si="15"/>
        <v>0</v>
      </c>
      <c r="F42" s="66">
        <f t="shared" si="15"/>
        <v>0</v>
      </c>
      <c r="G42" s="66">
        <f t="shared" si="15"/>
        <v>0</v>
      </c>
      <c r="H42" s="66">
        <v>0</v>
      </c>
      <c r="I42" s="66">
        <v>5.945879379539637E-2</v>
      </c>
      <c r="J42" s="66">
        <v>0</v>
      </c>
      <c r="K42" s="145">
        <f>feedin_heavytruck!K42</f>
        <v>0.03</v>
      </c>
      <c r="L42" s="146">
        <f>feedin_heavytruck!L42</f>
        <v>0.02</v>
      </c>
      <c r="M42" s="146">
        <f>feedin_heavytruck!M42</f>
        <v>0.95</v>
      </c>
      <c r="N42" s="146">
        <f>feedin_heavytruck!N42</f>
        <v>0</v>
      </c>
      <c r="O42" s="145">
        <f>feedin_heavytruck!O42</f>
        <v>0.15</v>
      </c>
      <c r="P42" s="146">
        <f>feedin_heavytruck!P42</f>
        <v>0.1</v>
      </c>
      <c r="Q42" s="146">
        <f>feedin_heavytruck!Q42</f>
        <v>0.6</v>
      </c>
      <c r="R42" s="146">
        <f>feedin_heavytruck!R42</f>
        <v>0.15</v>
      </c>
      <c r="S42" s="145">
        <f>feedin_heavytruck!S42</f>
        <v>0</v>
      </c>
      <c r="T42" s="146">
        <f>feedin_heavytruck!T42</f>
        <v>0</v>
      </c>
      <c r="U42" s="146">
        <f>feedin_heavytruck!U42</f>
        <v>0</v>
      </c>
      <c r="V42" s="146">
        <f>feedin_heavytruck!V42</f>
        <v>0</v>
      </c>
      <c r="W42" s="145">
        <f>feedin_heavytruck!W42</f>
        <v>0</v>
      </c>
      <c r="X42" s="146">
        <f>feedin_heavytruck!X42</f>
        <v>0</v>
      </c>
      <c r="Y42" s="146">
        <f>feedin_heavytruck!Y42</f>
        <v>0</v>
      </c>
      <c r="Z42" s="146">
        <f>feedin_heavytruck!Z42</f>
        <v>0</v>
      </c>
      <c r="AA42" s="145">
        <f>feedin_heavytruck!AA42</f>
        <v>0</v>
      </c>
      <c r="AB42" s="146">
        <f>feedin_heavytruck!AB42</f>
        <v>0</v>
      </c>
      <c r="AC42" s="146">
        <f>feedin_heavytruck!AC42</f>
        <v>1</v>
      </c>
      <c r="AD42" s="146">
        <f>feedin_heavytruck!AD42</f>
        <v>0</v>
      </c>
      <c r="AE42" s="145">
        <f>feedin_heavytruck!AE42</f>
        <v>0.3</v>
      </c>
      <c r="AF42" s="146">
        <f>feedin_heavytruck!AF42</f>
        <v>0.3</v>
      </c>
      <c r="AG42" s="146">
        <f>feedin_heavytruck!AG42</f>
        <v>0.25</v>
      </c>
      <c r="AH42" s="146">
        <f>feedin_heavytruck!AH42</f>
        <v>0.15</v>
      </c>
      <c r="AI42" s="145">
        <f>feedin_heavytruck!AI42</f>
        <v>0.3</v>
      </c>
      <c r="AJ42" s="146">
        <f>feedin_heavytruck!AJ42</f>
        <v>0.3</v>
      </c>
      <c r="AK42" s="146">
        <f>feedin_heavytruck!AK42</f>
        <v>0.25</v>
      </c>
      <c r="AL42" s="146">
        <f>feedin_heavytruck!AL42</f>
        <v>0.15</v>
      </c>
      <c r="AM42" s="145">
        <f>feedin_heavytruck!AM42</f>
        <v>0.5</v>
      </c>
      <c r="AN42" s="146">
        <f>feedin_heavytruck!AN42</f>
        <v>0.25</v>
      </c>
      <c r="AO42" s="146">
        <f>feedin_heavytruck!AO42</f>
        <v>0.22500000000000001</v>
      </c>
      <c r="AP42" s="146">
        <f>feedin_heavytruck!AP42</f>
        <v>2.5000000000000001E-2</v>
      </c>
      <c r="AQ42" s="145">
        <f>feedin_heavytruck!AQ42</f>
        <v>0</v>
      </c>
      <c r="AR42" s="146">
        <f>feedin_heavytruck!AR42</f>
        <v>0.1</v>
      </c>
      <c r="AS42" s="146">
        <f>feedin_heavytruck!AS42</f>
        <v>0.4</v>
      </c>
      <c r="AT42" s="146">
        <f>feedin_heavytruck!AT42</f>
        <v>0.5</v>
      </c>
      <c r="AU42" s="36">
        <f t="shared" si="0"/>
        <v>1</v>
      </c>
      <c r="AV42" s="36">
        <f t="shared" si="1"/>
        <v>7</v>
      </c>
      <c r="AX42" s="57">
        <f t="shared" si="3"/>
        <v>0.17081057782838874</v>
      </c>
      <c r="AY42" s="57">
        <f t="shared" si="3"/>
        <v>0.10891881906930946</v>
      </c>
      <c r="AZ42" s="57">
        <f t="shared" si="3"/>
        <v>0.57770295232672642</v>
      </c>
      <c r="BA42" s="57">
        <f t="shared" si="3"/>
        <v>0.14256765077557546</v>
      </c>
      <c r="BB42" s="58">
        <f t="shared" si="4"/>
        <v>1.0000000000000002</v>
      </c>
    </row>
    <row r="43" spans="1:55" x14ac:dyDescent="0.2">
      <c r="A43" s="12">
        <v>2037</v>
      </c>
      <c r="B43" s="100">
        <f t="shared" ref="B43:B45" si="16">B42+(B$46-B$41)*0.2</f>
        <v>0</v>
      </c>
      <c r="C43" s="173">
        <f t="shared" si="6"/>
        <v>0.93507660132191373</v>
      </c>
      <c r="D43" s="66">
        <f t="shared" si="15"/>
        <v>0</v>
      </c>
      <c r="E43" s="66">
        <f t="shared" si="15"/>
        <v>0</v>
      </c>
      <c r="F43" s="66">
        <f t="shared" si="15"/>
        <v>0</v>
      </c>
      <c r="G43" s="66">
        <f t="shared" si="15"/>
        <v>0</v>
      </c>
      <c r="H43" s="66">
        <v>0</v>
      </c>
      <c r="I43" s="66">
        <v>6.4923398678086289E-2</v>
      </c>
      <c r="J43" s="66">
        <v>0</v>
      </c>
      <c r="K43" s="145">
        <f>feedin_heavytruck!K43</f>
        <v>0.03</v>
      </c>
      <c r="L43" s="146">
        <f>feedin_heavytruck!L43</f>
        <v>0.02</v>
      </c>
      <c r="M43" s="146">
        <f>feedin_heavytruck!M43</f>
        <v>0.95</v>
      </c>
      <c r="N43" s="146">
        <f>feedin_heavytruck!N43</f>
        <v>0</v>
      </c>
      <c r="O43" s="145">
        <f>feedin_heavytruck!O43</f>
        <v>0.15</v>
      </c>
      <c r="P43" s="146">
        <f>feedin_heavytruck!P43</f>
        <v>0.1</v>
      </c>
      <c r="Q43" s="146">
        <f>feedin_heavytruck!Q43</f>
        <v>0.6</v>
      </c>
      <c r="R43" s="146">
        <f>feedin_heavytruck!R43</f>
        <v>0.15</v>
      </c>
      <c r="S43" s="145">
        <f>feedin_heavytruck!S43</f>
        <v>0</v>
      </c>
      <c r="T43" s="146">
        <f>feedin_heavytruck!T43</f>
        <v>0</v>
      </c>
      <c r="U43" s="146">
        <f>feedin_heavytruck!U43</f>
        <v>0</v>
      </c>
      <c r="V43" s="146">
        <f>feedin_heavytruck!V43</f>
        <v>0</v>
      </c>
      <c r="W43" s="145">
        <f>feedin_heavytruck!W43</f>
        <v>0</v>
      </c>
      <c r="X43" s="146">
        <f>feedin_heavytruck!X43</f>
        <v>0</v>
      </c>
      <c r="Y43" s="146">
        <f>feedin_heavytruck!Y43</f>
        <v>0</v>
      </c>
      <c r="Z43" s="146">
        <f>feedin_heavytruck!Z43</f>
        <v>0</v>
      </c>
      <c r="AA43" s="145">
        <f>feedin_heavytruck!AA43</f>
        <v>0</v>
      </c>
      <c r="AB43" s="146">
        <f>feedin_heavytruck!AB43</f>
        <v>0</v>
      </c>
      <c r="AC43" s="146">
        <f>feedin_heavytruck!AC43</f>
        <v>1</v>
      </c>
      <c r="AD43" s="146">
        <f>feedin_heavytruck!AD43</f>
        <v>0</v>
      </c>
      <c r="AE43" s="145">
        <f>feedin_heavytruck!AE43</f>
        <v>0.3</v>
      </c>
      <c r="AF43" s="146">
        <f>feedin_heavytruck!AF43</f>
        <v>0.3</v>
      </c>
      <c r="AG43" s="146">
        <f>feedin_heavytruck!AG43</f>
        <v>0.25</v>
      </c>
      <c r="AH43" s="146">
        <f>feedin_heavytruck!AH43</f>
        <v>0.15</v>
      </c>
      <c r="AI43" s="145">
        <f>feedin_heavytruck!AI43</f>
        <v>0.3</v>
      </c>
      <c r="AJ43" s="146">
        <f>feedin_heavytruck!AJ43</f>
        <v>0.3</v>
      </c>
      <c r="AK43" s="146">
        <f>feedin_heavytruck!AK43</f>
        <v>0.25</v>
      </c>
      <c r="AL43" s="146">
        <f>feedin_heavytruck!AL43</f>
        <v>0.15</v>
      </c>
      <c r="AM43" s="145">
        <f>feedin_heavytruck!AM43</f>
        <v>0.5</v>
      </c>
      <c r="AN43" s="146">
        <f>feedin_heavytruck!AN43</f>
        <v>0.25</v>
      </c>
      <c r="AO43" s="146">
        <f>feedin_heavytruck!AO43</f>
        <v>0.22500000000000001</v>
      </c>
      <c r="AP43" s="146">
        <f>feedin_heavytruck!AP43</f>
        <v>2.5000000000000001E-2</v>
      </c>
      <c r="AQ43" s="145">
        <f>feedin_heavytruck!AQ43</f>
        <v>0</v>
      </c>
      <c r="AR43" s="146">
        <f>feedin_heavytruck!AR43</f>
        <v>0.1</v>
      </c>
      <c r="AS43" s="146">
        <f>feedin_heavytruck!AS43</f>
        <v>0.4</v>
      </c>
      <c r="AT43" s="146">
        <f>feedin_heavytruck!AT43</f>
        <v>0.5</v>
      </c>
      <c r="AU43" s="36">
        <f t="shared" si="0"/>
        <v>1</v>
      </c>
      <c r="AV43" s="36">
        <f t="shared" si="1"/>
        <v>7</v>
      </c>
      <c r="AX43" s="57">
        <f t="shared" si="3"/>
        <v>0.17272318953733018</v>
      </c>
      <c r="AY43" s="57">
        <f t="shared" si="3"/>
        <v>0.10973850980171294</v>
      </c>
      <c r="AZ43" s="57">
        <f t="shared" si="3"/>
        <v>0.57565372549571758</v>
      </c>
      <c r="BA43" s="57">
        <f t="shared" si="3"/>
        <v>0.1418845751652392</v>
      </c>
      <c r="BB43" s="58">
        <f t="shared" si="4"/>
        <v>0.99999999999999989</v>
      </c>
    </row>
    <row r="44" spans="1:55" x14ac:dyDescent="0.2">
      <c r="A44" s="12">
        <v>2038</v>
      </c>
      <c r="B44" s="100">
        <f t="shared" si="16"/>
        <v>0</v>
      </c>
      <c r="C44" s="173">
        <f t="shared" si="6"/>
        <v>0.92911692071065921</v>
      </c>
      <c r="D44" s="66">
        <f t="shared" si="15"/>
        <v>0</v>
      </c>
      <c r="E44" s="66">
        <f t="shared" si="15"/>
        <v>0</v>
      </c>
      <c r="F44" s="66">
        <f t="shared" si="15"/>
        <v>0</v>
      </c>
      <c r="G44" s="66">
        <f t="shared" si="15"/>
        <v>0</v>
      </c>
      <c r="H44" s="66">
        <v>0</v>
      </c>
      <c r="I44" s="66">
        <v>7.0883079289340747E-2</v>
      </c>
      <c r="J44" s="66">
        <v>0</v>
      </c>
      <c r="K44" s="145">
        <f>feedin_heavytruck!K44</f>
        <v>0.03</v>
      </c>
      <c r="L44" s="146">
        <f>feedin_heavytruck!L44</f>
        <v>0.02</v>
      </c>
      <c r="M44" s="146">
        <f>feedin_heavytruck!M44</f>
        <v>0.95</v>
      </c>
      <c r="N44" s="146">
        <f>feedin_heavytruck!N44</f>
        <v>0</v>
      </c>
      <c r="O44" s="145">
        <f>feedin_heavytruck!O44</f>
        <v>0.15</v>
      </c>
      <c r="P44" s="146">
        <f>feedin_heavytruck!P44</f>
        <v>0.1</v>
      </c>
      <c r="Q44" s="146">
        <f>feedin_heavytruck!Q44</f>
        <v>0.6</v>
      </c>
      <c r="R44" s="146">
        <f>feedin_heavytruck!R44</f>
        <v>0.15</v>
      </c>
      <c r="S44" s="145">
        <f>feedin_heavytruck!S44</f>
        <v>0</v>
      </c>
      <c r="T44" s="146">
        <f>feedin_heavytruck!T44</f>
        <v>0</v>
      </c>
      <c r="U44" s="146">
        <f>feedin_heavytruck!U44</f>
        <v>0</v>
      </c>
      <c r="V44" s="146">
        <f>feedin_heavytruck!V44</f>
        <v>0</v>
      </c>
      <c r="W44" s="145">
        <f>feedin_heavytruck!W44</f>
        <v>0</v>
      </c>
      <c r="X44" s="146">
        <f>feedin_heavytruck!X44</f>
        <v>0</v>
      </c>
      <c r="Y44" s="146">
        <f>feedin_heavytruck!Y44</f>
        <v>0</v>
      </c>
      <c r="Z44" s="146">
        <f>feedin_heavytruck!Z44</f>
        <v>0</v>
      </c>
      <c r="AA44" s="145">
        <f>feedin_heavytruck!AA44</f>
        <v>0</v>
      </c>
      <c r="AB44" s="146">
        <f>feedin_heavytruck!AB44</f>
        <v>0</v>
      </c>
      <c r="AC44" s="146">
        <f>feedin_heavytruck!AC44</f>
        <v>1</v>
      </c>
      <c r="AD44" s="146">
        <f>feedin_heavytruck!AD44</f>
        <v>0</v>
      </c>
      <c r="AE44" s="145">
        <f>feedin_heavytruck!AE44</f>
        <v>0.3</v>
      </c>
      <c r="AF44" s="146">
        <f>feedin_heavytruck!AF44</f>
        <v>0.3</v>
      </c>
      <c r="AG44" s="146">
        <f>feedin_heavytruck!AG44</f>
        <v>0.25</v>
      </c>
      <c r="AH44" s="146">
        <f>feedin_heavytruck!AH44</f>
        <v>0.15</v>
      </c>
      <c r="AI44" s="145">
        <f>feedin_heavytruck!AI44</f>
        <v>0.3</v>
      </c>
      <c r="AJ44" s="146">
        <f>feedin_heavytruck!AJ44</f>
        <v>0.3</v>
      </c>
      <c r="AK44" s="146">
        <f>feedin_heavytruck!AK44</f>
        <v>0.25</v>
      </c>
      <c r="AL44" s="146">
        <f>feedin_heavytruck!AL44</f>
        <v>0.15</v>
      </c>
      <c r="AM44" s="145">
        <f>feedin_heavytruck!AM44</f>
        <v>0.5</v>
      </c>
      <c r="AN44" s="146">
        <f>feedin_heavytruck!AN44</f>
        <v>0.25</v>
      </c>
      <c r="AO44" s="146">
        <f>feedin_heavytruck!AO44</f>
        <v>0.22500000000000001</v>
      </c>
      <c r="AP44" s="146">
        <f>feedin_heavytruck!AP44</f>
        <v>2.5000000000000001E-2</v>
      </c>
      <c r="AQ44" s="145">
        <f>feedin_heavytruck!AQ44</f>
        <v>0</v>
      </c>
      <c r="AR44" s="146">
        <f>feedin_heavytruck!AR44</f>
        <v>0.1</v>
      </c>
      <c r="AS44" s="146">
        <f>feedin_heavytruck!AS44</f>
        <v>0.4</v>
      </c>
      <c r="AT44" s="146">
        <f>feedin_heavytruck!AT44</f>
        <v>0.5</v>
      </c>
      <c r="AU44" s="36">
        <f t="shared" si="0"/>
        <v>1</v>
      </c>
      <c r="AV44" s="36">
        <f t="shared" si="1"/>
        <v>7</v>
      </c>
      <c r="AX44" s="57">
        <f t="shared" si="3"/>
        <v>0.17480907775126925</v>
      </c>
      <c r="AY44" s="57">
        <f t="shared" si="3"/>
        <v>0.1106324618934011</v>
      </c>
      <c r="AZ44" s="57">
        <f t="shared" si="3"/>
        <v>0.57341884526649722</v>
      </c>
      <c r="BA44" s="57">
        <f t="shared" si="3"/>
        <v>0.14113961508883241</v>
      </c>
      <c r="BB44" s="58">
        <f t="shared" si="4"/>
        <v>1</v>
      </c>
    </row>
    <row r="45" spans="1:55" x14ac:dyDescent="0.2">
      <c r="A45" s="12">
        <v>2039</v>
      </c>
      <c r="B45" s="100">
        <f t="shared" si="16"/>
        <v>0</v>
      </c>
      <c r="C45" s="173">
        <f t="shared" si="6"/>
        <v>0.9226223512025129</v>
      </c>
      <c r="D45" s="66">
        <f t="shared" si="15"/>
        <v>0</v>
      </c>
      <c r="E45" s="66">
        <f t="shared" si="15"/>
        <v>0</v>
      </c>
      <c r="F45" s="66">
        <f t="shared" si="15"/>
        <v>0</v>
      </c>
      <c r="G45" s="66">
        <f t="shared" si="15"/>
        <v>0</v>
      </c>
      <c r="H45" s="66">
        <v>0</v>
      </c>
      <c r="I45" s="66">
        <v>7.7377648797487111E-2</v>
      </c>
      <c r="J45" s="66">
        <v>0</v>
      </c>
      <c r="K45" s="145">
        <f>feedin_heavytruck!K45</f>
        <v>0.03</v>
      </c>
      <c r="L45" s="146">
        <f>feedin_heavytruck!L45</f>
        <v>0.02</v>
      </c>
      <c r="M45" s="146">
        <f>feedin_heavytruck!M45</f>
        <v>0.95</v>
      </c>
      <c r="N45" s="146">
        <f>feedin_heavytruck!N45</f>
        <v>0</v>
      </c>
      <c r="O45" s="145">
        <f>feedin_heavytruck!O45</f>
        <v>0.15</v>
      </c>
      <c r="P45" s="146">
        <f>feedin_heavytruck!P45</f>
        <v>0.1</v>
      </c>
      <c r="Q45" s="146">
        <f>feedin_heavytruck!Q45</f>
        <v>0.6</v>
      </c>
      <c r="R45" s="146">
        <f>feedin_heavytruck!R45</f>
        <v>0.15</v>
      </c>
      <c r="S45" s="145">
        <f>feedin_heavytruck!S45</f>
        <v>0</v>
      </c>
      <c r="T45" s="146">
        <f>feedin_heavytruck!T45</f>
        <v>0</v>
      </c>
      <c r="U45" s="146">
        <f>feedin_heavytruck!U45</f>
        <v>0</v>
      </c>
      <c r="V45" s="146">
        <f>feedin_heavytruck!V45</f>
        <v>0</v>
      </c>
      <c r="W45" s="145">
        <f>feedin_heavytruck!W45</f>
        <v>0</v>
      </c>
      <c r="X45" s="146">
        <f>feedin_heavytruck!X45</f>
        <v>0</v>
      </c>
      <c r="Y45" s="146">
        <f>feedin_heavytruck!Y45</f>
        <v>0</v>
      </c>
      <c r="Z45" s="146">
        <f>feedin_heavytruck!Z45</f>
        <v>0</v>
      </c>
      <c r="AA45" s="145">
        <f>feedin_heavytruck!AA45</f>
        <v>0</v>
      </c>
      <c r="AB45" s="146">
        <f>feedin_heavytruck!AB45</f>
        <v>0</v>
      </c>
      <c r="AC45" s="146">
        <f>feedin_heavytruck!AC45</f>
        <v>1</v>
      </c>
      <c r="AD45" s="146">
        <f>feedin_heavytruck!AD45</f>
        <v>0</v>
      </c>
      <c r="AE45" s="145">
        <f>feedin_heavytruck!AE45</f>
        <v>0.3</v>
      </c>
      <c r="AF45" s="146">
        <f>feedin_heavytruck!AF45</f>
        <v>0.3</v>
      </c>
      <c r="AG45" s="146">
        <f>feedin_heavytruck!AG45</f>
        <v>0.25</v>
      </c>
      <c r="AH45" s="146">
        <f>feedin_heavytruck!AH45</f>
        <v>0.15</v>
      </c>
      <c r="AI45" s="145">
        <f>feedin_heavytruck!AI45</f>
        <v>0.3</v>
      </c>
      <c r="AJ45" s="146">
        <f>feedin_heavytruck!AJ45</f>
        <v>0.3</v>
      </c>
      <c r="AK45" s="146">
        <f>feedin_heavytruck!AK45</f>
        <v>0.25</v>
      </c>
      <c r="AL45" s="146">
        <f>feedin_heavytruck!AL45</f>
        <v>0.15</v>
      </c>
      <c r="AM45" s="145">
        <f>feedin_heavytruck!AM45</f>
        <v>0.5</v>
      </c>
      <c r="AN45" s="146">
        <f>feedin_heavytruck!AN45</f>
        <v>0.25</v>
      </c>
      <c r="AO45" s="146">
        <f>feedin_heavytruck!AO45</f>
        <v>0.22500000000000001</v>
      </c>
      <c r="AP45" s="146">
        <f>feedin_heavytruck!AP45</f>
        <v>2.5000000000000001E-2</v>
      </c>
      <c r="AQ45" s="145">
        <f>feedin_heavytruck!AQ45</f>
        <v>0</v>
      </c>
      <c r="AR45" s="146">
        <f>feedin_heavytruck!AR45</f>
        <v>0.1</v>
      </c>
      <c r="AS45" s="146">
        <f>feedin_heavytruck!AS45</f>
        <v>0.4</v>
      </c>
      <c r="AT45" s="146">
        <f>feedin_heavytruck!AT45</f>
        <v>0.5</v>
      </c>
      <c r="AU45" s="36">
        <f t="shared" si="0"/>
        <v>1</v>
      </c>
      <c r="AV45" s="36">
        <f t="shared" si="1"/>
        <v>7</v>
      </c>
      <c r="AX45" s="57">
        <f t="shared" si="3"/>
        <v>0.17708217707912047</v>
      </c>
      <c r="AY45" s="57">
        <f t="shared" si="3"/>
        <v>0.11160664731962307</v>
      </c>
      <c r="AZ45" s="57">
        <f t="shared" si="3"/>
        <v>0.57098338170094232</v>
      </c>
      <c r="BA45" s="57">
        <f t="shared" si="3"/>
        <v>0.14032779390031411</v>
      </c>
      <c r="BB45" s="58">
        <f t="shared" si="4"/>
        <v>1</v>
      </c>
    </row>
    <row r="46" spans="1:55" x14ac:dyDescent="0.2">
      <c r="A46" s="51">
        <v>2040</v>
      </c>
      <c r="B46" s="101">
        <v>0</v>
      </c>
      <c r="C46" s="74">
        <f t="shared" si="6"/>
        <v>0.91555162170761095</v>
      </c>
      <c r="D46" s="65">
        <v>0</v>
      </c>
      <c r="E46" s="65">
        <v>0</v>
      </c>
      <c r="F46" s="65">
        <v>0</v>
      </c>
      <c r="G46" s="65">
        <v>0</v>
      </c>
      <c r="H46" s="74">
        <v>0</v>
      </c>
      <c r="I46" s="65">
        <v>8.4448378292389034E-2</v>
      </c>
      <c r="J46" s="74">
        <v>0</v>
      </c>
      <c r="K46" s="72">
        <f>feedin_heavytruck!K46</f>
        <v>0.03</v>
      </c>
      <c r="L46" s="83">
        <f>feedin_heavytruck!L46</f>
        <v>0.02</v>
      </c>
      <c r="M46" s="83">
        <f>feedin_heavytruck!M46</f>
        <v>0.95</v>
      </c>
      <c r="N46" s="83">
        <f>feedin_heavytruck!N46</f>
        <v>0</v>
      </c>
      <c r="O46" s="72">
        <f>feedin_heavytruck!O46</f>
        <v>0.15</v>
      </c>
      <c r="P46" s="83">
        <f>feedin_heavytruck!P46</f>
        <v>0.1</v>
      </c>
      <c r="Q46" s="83">
        <f>feedin_heavytruck!Q46</f>
        <v>0.6</v>
      </c>
      <c r="R46" s="83">
        <f>feedin_heavytruck!R46</f>
        <v>0.15</v>
      </c>
      <c r="S46" s="72">
        <f>feedin_heavytruck!S46</f>
        <v>0</v>
      </c>
      <c r="T46" s="83">
        <f>feedin_heavytruck!T46</f>
        <v>0</v>
      </c>
      <c r="U46" s="83">
        <f>feedin_heavytruck!U46</f>
        <v>0</v>
      </c>
      <c r="V46" s="83">
        <f>feedin_heavytruck!V46</f>
        <v>0</v>
      </c>
      <c r="W46" s="72">
        <f>feedin_heavytruck!W46</f>
        <v>0</v>
      </c>
      <c r="X46" s="83">
        <f>feedin_heavytruck!X46</f>
        <v>0</v>
      </c>
      <c r="Y46" s="83">
        <f>feedin_heavytruck!Y46</f>
        <v>0</v>
      </c>
      <c r="Z46" s="83">
        <f>feedin_heavytruck!Z46</f>
        <v>0</v>
      </c>
      <c r="AA46" s="72">
        <f>feedin_heavytruck!AA46</f>
        <v>0</v>
      </c>
      <c r="AB46" s="83">
        <f>feedin_heavytruck!AB46</f>
        <v>0</v>
      </c>
      <c r="AC46" s="83">
        <f>feedin_heavytruck!AC46</f>
        <v>1</v>
      </c>
      <c r="AD46" s="83">
        <f>feedin_heavytruck!AD46</f>
        <v>0</v>
      </c>
      <c r="AE46" s="72">
        <f>feedin_heavytruck!AE46</f>
        <v>0.3</v>
      </c>
      <c r="AF46" s="83">
        <f>feedin_heavytruck!AF46</f>
        <v>0.3</v>
      </c>
      <c r="AG46" s="83">
        <f>feedin_heavytruck!AG46</f>
        <v>0.25</v>
      </c>
      <c r="AH46" s="83">
        <f>feedin_heavytruck!AH46</f>
        <v>0.15</v>
      </c>
      <c r="AI46" s="72">
        <f>feedin_heavytruck!AI46</f>
        <v>0.3</v>
      </c>
      <c r="AJ46" s="83">
        <f>feedin_heavytruck!AJ46</f>
        <v>0.3</v>
      </c>
      <c r="AK46" s="83">
        <f>feedin_heavytruck!AK46</f>
        <v>0.25</v>
      </c>
      <c r="AL46" s="83">
        <f>feedin_heavytruck!AL46</f>
        <v>0.15</v>
      </c>
      <c r="AM46" s="72">
        <f>feedin_heavytruck!AM46</f>
        <v>0.5</v>
      </c>
      <c r="AN46" s="83">
        <f>feedin_heavytruck!AN46</f>
        <v>0.25</v>
      </c>
      <c r="AO46" s="83">
        <f>feedin_heavytruck!AO46</f>
        <v>0.22500000000000001</v>
      </c>
      <c r="AP46" s="83">
        <f>feedin_heavytruck!AP46</f>
        <v>2.5000000000000001E-2</v>
      </c>
      <c r="AQ46" s="72">
        <f>feedin_heavytruck!AQ46</f>
        <v>0</v>
      </c>
      <c r="AR46" s="83">
        <f>feedin_heavytruck!AR46</f>
        <v>0.1</v>
      </c>
      <c r="AS46" s="83">
        <f>feedin_heavytruck!AS46</f>
        <v>0.4</v>
      </c>
      <c r="AT46" s="83">
        <f>feedin_heavytruck!AT46</f>
        <v>0.5</v>
      </c>
      <c r="AU46" s="52">
        <f t="shared" si="0"/>
        <v>1</v>
      </c>
      <c r="AV46" s="52">
        <f t="shared" si="1"/>
        <v>7</v>
      </c>
      <c r="AW46" s="55"/>
      <c r="AX46" s="59">
        <f t="shared" si="3"/>
        <v>0.17955693240233617</v>
      </c>
      <c r="AY46" s="59">
        <f t="shared" si="3"/>
        <v>0.11266725674385836</v>
      </c>
      <c r="AZ46" s="59">
        <f t="shared" si="3"/>
        <v>0.56833185814035414</v>
      </c>
      <c r="BA46" s="59">
        <f t="shared" si="3"/>
        <v>0.13944395271345136</v>
      </c>
      <c r="BB46" s="59">
        <f t="shared" si="4"/>
        <v>1</v>
      </c>
    </row>
    <row r="47" spans="1:55" x14ac:dyDescent="0.2">
      <c r="A47" s="12">
        <v>2041</v>
      </c>
      <c r="B47" s="100">
        <f t="shared" ref="B47:G61" si="17">MAX(B46+(B$46-B$41)*0.2,0)</f>
        <v>0</v>
      </c>
      <c r="C47" s="173">
        <f t="shared" si="6"/>
        <v>0.90818318148018062</v>
      </c>
      <c r="D47" s="66">
        <f t="shared" si="17"/>
        <v>0</v>
      </c>
      <c r="E47" s="66">
        <f t="shared" si="17"/>
        <v>0</v>
      </c>
      <c r="F47" s="66">
        <f t="shared" si="17"/>
        <v>0</v>
      </c>
      <c r="G47" s="66">
        <f t="shared" si="17"/>
        <v>0</v>
      </c>
      <c r="H47" s="66">
        <v>0</v>
      </c>
      <c r="I47" s="66">
        <v>9.1816818519819363E-2</v>
      </c>
      <c r="J47" s="66">
        <v>0</v>
      </c>
      <c r="K47" s="145">
        <f>feedin_heavytruck!K47</f>
        <v>0.03</v>
      </c>
      <c r="L47" s="146">
        <f>feedin_heavytruck!L47</f>
        <v>0.02</v>
      </c>
      <c r="M47" s="146">
        <f>feedin_heavytruck!M47</f>
        <v>0.95</v>
      </c>
      <c r="N47" s="146">
        <f>feedin_heavytruck!N47</f>
        <v>0</v>
      </c>
      <c r="O47" s="145">
        <f>feedin_heavytruck!O47</f>
        <v>0.15</v>
      </c>
      <c r="P47" s="146">
        <f>feedin_heavytruck!P47</f>
        <v>0.1</v>
      </c>
      <c r="Q47" s="146">
        <f>feedin_heavytruck!Q47</f>
        <v>0.6</v>
      </c>
      <c r="R47" s="146">
        <f>feedin_heavytruck!R47</f>
        <v>0.15</v>
      </c>
      <c r="S47" s="145">
        <f>feedin_heavytruck!S47</f>
        <v>0</v>
      </c>
      <c r="T47" s="146">
        <f>feedin_heavytruck!T47</f>
        <v>0</v>
      </c>
      <c r="U47" s="146">
        <f>feedin_heavytruck!U47</f>
        <v>0</v>
      </c>
      <c r="V47" s="146">
        <f>feedin_heavytruck!V47</f>
        <v>0</v>
      </c>
      <c r="W47" s="145">
        <f>feedin_heavytruck!W47</f>
        <v>0</v>
      </c>
      <c r="X47" s="146">
        <f>feedin_heavytruck!X47</f>
        <v>0</v>
      </c>
      <c r="Y47" s="146">
        <f>feedin_heavytruck!Y47</f>
        <v>0</v>
      </c>
      <c r="Z47" s="146">
        <f>feedin_heavytruck!Z47</f>
        <v>0</v>
      </c>
      <c r="AA47" s="145">
        <f>feedin_heavytruck!AA47</f>
        <v>0</v>
      </c>
      <c r="AB47" s="146">
        <f>feedin_heavytruck!AB47</f>
        <v>0</v>
      </c>
      <c r="AC47" s="146">
        <f>feedin_heavytruck!AC47</f>
        <v>1</v>
      </c>
      <c r="AD47" s="146">
        <f>feedin_heavytruck!AD47</f>
        <v>0</v>
      </c>
      <c r="AE47" s="145">
        <f>feedin_heavytruck!AE47</f>
        <v>0.3</v>
      </c>
      <c r="AF47" s="146">
        <f>feedin_heavytruck!AF47</f>
        <v>0.3</v>
      </c>
      <c r="AG47" s="146">
        <f>feedin_heavytruck!AG47</f>
        <v>0.25</v>
      </c>
      <c r="AH47" s="146">
        <f>feedin_heavytruck!AH47</f>
        <v>0.15</v>
      </c>
      <c r="AI47" s="145">
        <f>feedin_heavytruck!AI47</f>
        <v>0.3</v>
      </c>
      <c r="AJ47" s="146">
        <f>feedin_heavytruck!AJ47</f>
        <v>0.3</v>
      </c>
      <c r="AK47" s="146">
        <f>feedin_heavytruck!AK47</f>
        <v>0.25</v>
      </c>
      <c r="AL47" s="146">
        <f>feedin_heavytruck!AL47</f>
        <v>0.15</v>
      </c>
      <c r="AM47" s="145">
        <f>feedin_heavytruck!AM47</f>
        <v>0.5</v>
      </c>
      <c r="AN47" s="146">
        <f>feedin_heavytruck!AN47</f>
        <v>0.25</v>
      </c>
      <c r="AO47" s="146">
        <f>feedin_heavytruck!AO47</f>
        <v>0.22500000000000001</v>
      </c>
      <c r="AP47" s="146">
        <f>feedin_heavytruck!AP47</f>
        <v>2.5000000000000001E-2</v>
      </c>
      <c r="AQ47" s="145">
        <f>feedin_heavytruck!AQ47</f>
        <v>0</v>
      </c>
      <c r="AR47" s="146">
        <f>feedin_heavytruck!AR47</f>
        <v>0.1</v>
      </c>
      <c r="AS47" s="146">
        <f>feedin_heavytruck!AS47</f>
        <v>0.4</v>
      </c>
      <c r="AT47" s="146">
        <f>feedin_heavytruck!AT47</f>
        <v>0.5</v>
      </c>
      <c r="AU47" s="36">
        <f t="shared" si="0"/>
        <v>1</v>
      </c>
      <c r="AV47" s="36">
        <f t="shared" si="1"/>
        <v>7</v>
      </c>
      <c r="AW47" s="38"/>
      <c r="AX47" s="22"/>
      <c r="AY47" s="22"/>
      <c r="AZ47" s="22"/>
      <c r="BA47" s="22"/>
      <c r="BB47" s="38"/>
      <c r="BC47" s="38"/>
    </row>
    <row r="48" spans="1:55" x14ac:dyDescent="0.2">
      <c r="A48" s="12">
        <v>2042</v>
      </c>
      <c r="B48" s="100">
        <f t="shared" si="17"/>
        <v>0</v>
      </c>
      <c r="C48" s="173">
        <f t="shared" si="6"/>
        <v>0.90020083659095462</v>
      </c>
      <c r="D48" s="66">
        <f t="shared" si="17"/>
        <v>0</v>
      </c>
      <c r="E48" s="66">
        <f t="shared" si="17"/>
        <v>0</v>
      </c>
      <c r="F48" s="66">
        <f t="shared" si="17"/>
        <v>0</v>
      </c>
      <c r="G48" s="66">
        <f t="shared" si="17"/>
        <v>0</v>
      </c>
      <c r="H48" s="66">
        <v>0</v>
      </c>
      <c r="I48" s="66">
        <v>9.9799163409045405E-2</v>
      </c>
      <c r="J48" s="66">
        <v>0</v>
      </c>
      <c r="K48" s="145">
        <f>feedin_heavytruck!K48</f>
        <v>0.03</v>
      </c>
      <c r="L48" s="146">
        <f>feedin_heavytruck!L48</f>
        <v>0.02</v>
      </c>
      <c r="M48" s="146">
        <f>feedin_heavytruck!M48</f>
        <v>0.95</v>
      </c>
      <c r="N48" s="146">
        <f>feedin_heavytruck!N48</f>
        <v>0</v>
      </c>
      <c r="O48" s="145">
        <f>feedin_heavytruck!O48</f>
        <v>0.15</v>
      </c>
      <c r="P48" s="146">
        <f>feedin_heavytruck!P48</f>
        <v>0.1</v>
      </c>
      <c r="Q48" s="146">
        <f>feedin_heavytruck!Q48</f>
        <v>0.6</v>
      </c>
      <c r="R48" s="146">
        <f>feedin_heavytruck!R48</f>
        <v>0.15</v>
      </c>
      <c r="S48" s="145">
        <f>feedin_heavytruck!S48</f>
        <v>0</v>
      </c>
      <c r="T48" s="146">
        <f>feedin_heavytruck!T48</f>
        <v>0</v>
      </c>
      <c r="U48" s="146">
        <f>feedin_heavytruck!U48</f>
        <v>0</v>
      </c>
      <c r="V48" s="146">
        <f>feedin_heavytruck!V48</f>
        <v>0</v>
      </c>
      <c r="W48" s="145">
        <f>feedin_heavytruck!W48</f>
        <v>0</v>
      </c>
      <c r="X48" s="146">
        <f>feedin_heavytruck!X48</f>
        <v>0</v>
      </c>
      <c r="Y48" s="146">
        <f>feedin_heavytruck!Y48</f>
        <v>0</v>
      </c>
      <c r="Z48" s="146">
        <f>feedin_heavytruck!Z48</f>
        <v>0</v>
      </c>
      <c r="AA48" s="145">
        <f>feedin_heavytruck!AA48</f>
        <v>0</v>
      </c>
      <c r="AB48" s="146">
        <f>feedin_heavytruck!AB48</f>
        <v>0</v>
      </c>
      <c r="AC48" s="146">
        <f>feedin_heavytruck!AC48</f>
        <v>1</v>
      </c>
      <c r="AD48" s="146">
        <f>feedin_heavytruck!AD48</f>
        <v>0</v>
      </c>
      <c r="AE48" s="145">
        <f>feedin_heavytruck!AE48</f>
        <v>0.3</v>
      </c>
      <c r="AF48" s="146">
        <f>feedin_heavytruck!AF48</f>
        <v>0.3</v>
      </c>
      <c r="AG48" s="146">
        <f>feedin_heavytruck!AG48</f>
        <v>0.25</v>
      </c>
      <c r="AH48" s="146">
        <f>feedin_heavytruck!AH48</f>
        <v>0.15</v>
      </c>
      <c r="AI48" s="145">
        <f>feedin_heavytruck!AI48</f>
        <v>0.3</v>
      </c>
      <c r="AJ48" s="146">
        <f>feedin_heavytruck!AJ48</f>
        <v>0.3</v>
      </c>
      <c r="AK48" s="146">
        <f>feedin_heavytruck!AK48</f>
        <v>0.25</v>
      </c>
      <c r="AL48" s="146">
        <f>feedin_heavytruck!AL48</f>
        <v>0.15</v>
      </c>
      <c r="AM48" s="145">
        <f>feedin_heavytruck!AM48</f>
        <v>0.5</v>
      </c>
      <c r="AN48" s="146">
        <f>feedin_heavytruck!AN48</f>
        <v>0.25</v>
      </c>
      <c r="AO48" s="146">
        <f>feedin_heavytruck!AO48</f>
        <v>0.22500000000000001</v>
      </c>
      <c r="AP48" s="146">
        <f>feedin_heavytruck!AP48</f>
        <v>2.5000000000000001E-2</v>
      </c>
      <c r="AQ48" s="145">
        <f>feedin_heavytruck!AQ48</f>
        <v>0</v>
      </c>
      <c r="AR48" s="146">
        <f>feedin_heavytruck!AR48</f>
        <v>0.1</v>
      </c>
      <c r="AS48" s="146">
        <f>feedin_heavytruck!AS48</f>
        <v>0.4</v>
      </c>
      <c r="AT48" s="146">
        <f>feedin_heavytruck!AT48</f>
        <v>0.5</v>
      </c>
      <c r="AU48" s="36">
        <f t="shared" si="0"/>
        <v>1</v>
      </c>
      <c r="AV48" s="36">
        <f t="shared" si="1"/>
        <v>7</v>
      </c>
      <c r="AW48" s="38"/>
      <c r="AX48" s="38"/>
      <c r="AY48" s="38"/>
      <c r="AZ48" s="38"/>
      <c r="BA48" s="38"/>
      <c r="BB48" s="38"/>
      <c r="BC48" s="38"/>
    </row>
    <row r="49" spans="1:48" x14ac:dyDescent="0.2">
      <c r="A49" s="12">
        <v>2043</v>
      </c>
      <c r="B49" s="100">
        <f t="shared" si="17"/>
        <v>0</v>
      </c>
      <c r="C49" s="173">
        <f t="shared" si="6"/>
        <v>0.89156549666960272</v>
      </c>
      <c r="D49" s="66">
        <f t="shared" si="17"/>
        <v>0</v>
      </c>
      <c r="E49" s="66">
        <f t="shared" si="17"/>
        <v>0</v>
      </c>
      <c r="F49" s="66">
        <f t="shared" si="17"/>
        <v>0</v>
      </c>
      <c r="G49" s="66">
        <f t="shared" si="17"/>
        <v>0</v>
      </c>
      <c r="H49" s="66">
        <v>0</v>
      </c>
      <c r="I49" s="66">
        <v>0.10843450333039728</v>
      </c>
      <c r="J49" s="66">
        <v>0</v>
      </c>
      <c r="K49" s="145">
        <f>feedin_heavytruck!K49</f>
        <v>0.03</v>
      </c>
      <c r="L49" s="146">
        <f>feedin_heavytruck!L49</f>
        <v>0.02</v>
      </c>
      <c r="M49" s="146">
        <f>feedin_heavytruck!M49</f>
        <v>0.95</v>
      </c>
      <c r="N49" s="146">
        <f>feedin_heavytruck!N49</f>
        <v>0</v>
      </c>
      <c r="O49" s="145">
        <f>feedin_heavytruck!O49</f>
        <v>0.15</v>
      </c>
      <c r="P49" s="146">
        <f>feedin_heavytruck!P49</f>
        <v>0.1</v>
      </c>
      <c r="Q49" s="146">
        <f>feedin_heavytruck!Q49</f>
        <v>0.6</v>
      </c>
      <c r="R49" s="146">
        <f>feedin_heavytruck!R49</f>
        <v>0.15</v>
      </c>
      <c r="S49" s="145">
        <f>feedin_heavytruck!S49</f>
        <v>0</v>
      </c>
      <c r="T49" s="146">
        <f>feedin_heavytruck!T49</f>
        <v>0</v>
      </c>
      <c r="U49" s="146">
        <f>feedin_heavytruck!U49</f>
        <v>0</v>
      </c>
      <c r="V49" s="146">
        <f>feedin_heavytruck!V49</f>
        <v>0</v>
      </c>
      <c r="W49" s="145">
        <f>feedin_heavytruck!W49</f>
        <v>0</v>
      </c>
      <c r="X49" s="146">
        <f>feedin_heavytruck!X49</f>
        <v>0</v>
      </c>
      <c r="Y49" s="146">
        <f>feedin_heavytruck!Y49</f>
        <v>0</v>
      </c>
      <c r="Z49" s="146">
        <f>feedin_heavytruck!Z49</f>
        <v>0</v>
      </c>
      <c r="AA49" s="145">
        <f>feedin_heavytruck!AA49</f>
        <v>0</v>
      </c>
      <c r="AB49" s="146">
        <f>feedin_heavytruck!AB49</f>
        <v>0</v>
      </c>
      <c r="AC49" s="146">
        <f>feedin_heavytruck!AC49</f>
        <v>1</v>
      </c>
      <c r="AD49" s="146">
        <f>feedin_heavytruck!AD49</f>
        <v>0</v>
      </c>
      <c r="AE49" s="145">
        <f>feedin_heavytruck!AE49</f>
        <v>0.3</v>
      </c>
      <c r="AF49" s="146">
        <f>feedin_heavytruck!AF49</f>
        <v>0.3</v>
      </c>
      <c r="AG49" s="146">
        <f>feedin_heavytruck!AG49</f>
        <v>0.25</v>
      </c>
      <c r="AH49" s="146">
        <f>feedin_heavytruck!AH49</f>
        <v>0.15</v>
      </c>
      <c r="AI49" s="145">
        <f>feedin_heavytruck!AI49</f>
        <v>0.3</v>
      </c>
      <c r="AJ49" s="146">
        <f>feedin_heavytruck!AJ49</f>
        <v>0.3</v>
      </c>
      <c r="AK49" s="146">
        <f>feedin_heavytruck!AK49</f>
        <v>0.25</v>
      </c>
      <c r="AL49" s="146">
        <f>feedin_heavytruck!AL49</f>
        <v>0.15</v>
      </c>
      <c r="AM49" s="145">
        <f>feedin_heavytruck!AM49</f>
        <v>0.5</v>
      </c>
      <c r="AN49" s="146">
        <f>feedin_heavytruck!AN49</f>
        <v>0.25</v>
      </c>
      <c r="AO49" s="146">
        <f>feedin_heavytruck!AO49</f>
        <v>0.22500000000000001</v>
      </c>
      <c r="AP49" s="146">
        <f>feedin_heavytruck!AP49</f>
        <v>2.5000000000000001E-2</v>
      </c>
      <c r="AQ49" s="145">
        <f>feedin_heavytruck!AQ49</f>
        <v>0</v>
      </c>
      <c r="AR49" s="146">
        <f>feedin_heavytruck!AR49</f>
        <v>0.1</v>
      </c>
      <c r="AS49" s="146">
        <f>feedin_heavytruck!AS49</f>
        <v>0.4</v>
      </c>
      <c r="AT49" s="146">
        <f>feedin_heavytruck!AT49</f>
        <v>0.5</v>
      </c>
      <c r="AU49" s="36">
        <f t="shared" si="0"/>
        <v>1</v>
      </c>
      <c r="AV49" s="36">
        <f t="shared" si="1"/>
        <v>7</v>
      </c>
    </row>
    <row r="50" spans="1:48" x14ac:dyDescent="0.2">
      <c r="A50" s="12">
        <v>2044</v>
      </c>
      <c r="B50" s="100">
        <f t="shared" si="17"/>
        <v>0</v>
      </c>
      <c r="C50" s="173">
        <f t="shared" si="6"/>
        <v>0.88223876888316211</v>
      </c>
      <c r="D50" s="66">
        <f t="shared" si="17"/>
        <v>0</v>
      </c>
      <c r="E50" s="66">
        <f t="shared" si="17"/>
        <v>0</v>
      </c>
      <c r="F50" s="66">
        <f t="shared" si="17"/>
        <v>0</v>
      </c>
      <c r="G50" s="66">
        <f t="shared" si="17"/>
        <v>0</v>
      </c>
      <c r="H50" s="66">
        <v>0</v>
      </c>
      <c r="I50" s="66">
        <v>0.11776123111683785</v>
      </c>
      <c r="J50" s="66">
        <v>0</v>
      </c>
      <c r="K50" s="145">
        <f>feedin_heavytruck!K50</f>
        <v>0.03</v>
      </c>
      <c r="L50" s="146">
        <f>feedin_heavytruck!L50</f>
        <v>0.02</v>
      </c>
      <c r="M50" s="146">
        <f>feedin_heavytruck!M50</f>
        <v>0.95</v>
      </c>
      <c r="N50" s="146">
        <f>feedin_heavytruck!N50</f>
        <v>0</v>
      </c>
      <c r="O50" s="145">
        <f>feedin_heavytruck!O50</f>
        <v>0.15</v>
      </c>
      <c r="P50" s="146">
        <f>feedin_heavytruck!P50</f>
        <v>0.1</v>
      </c>
      <c r="Q50" s="146">
        <f>feedin_heavytruck!Q50</f>
        <v>0.6</v>
      </c>
      <c r="R50" s="146">
        <f>feedin_heavytruck!R50</f>
        <v>0.15</v>
      </c>
      <c r="S50" s="145">
        <f>feedin_heavytruck!S50</f>
        <v>0</v>
      </c>
      <c r="T50" s="146">
        <f>feedin_heavytruck!T50</f>
        <v>0</v>
      </c>
      <c r="U50" s="146">
        <f>feedin_heavytruck!U50</f>
        <v>0</v>
      </c>
      <c r="V50" s="146">
        <f>feedin_heavytruck!V50</f>
        <v>0</v>
      </c>
      <c r="W50" s="145">
        <f>feedin_heavytruck!W50</f>
        <v>0</v>
      </c>
      <c r="X50" s="146">
        <f>feedin_heavytruck!X50</f>
        <v>0</v>
      </c>
      <c r="Y50" s="146">
        <f>feedin_heavytruck!Y50</f>
        <v>0</v>
      </c>
      <c r="Z50" s="146">
        <f>feedin_heavytruck!Z50</f>
        <v>0</v>
      </c>
      <c r="AA50" s="145">
        <f>feedin_heavytruck!AA50</f>
        <v>0</v>
      </c>
      <c r="AB50" s="146">
        <f>feedin_heavytruck!AB50</f>
        <v>0</v>
      </c>
      <c r="AC50" s="146">
        <f>feedin_heavytruck!AC50</f>
        <v>1</v>
      </c>
      <c r="AD50" s="146">
        <f>feedin_heavytruck!AD50</f>
        <v>0</v>
      </c>
      <c r="AE50" s="145">
        <f>feedin_heavytruck!AE50</f>
        <v>0.3</v>
      </c>
      <c r="AF50" s="146">
        <f>feedin_heavytruck!AF50</f>
        <v>0.3</v>
      </c>
      <c r="AG50" s="146">
        <f>feedin_heavytruck!AG50</f>
        <v>0.25</v>
      </c>
      <c r="AH50" s="146">
        <f>feedin_heavytruck!AH50</f>
        <v>0.15</v>
      </c>
      <c r="AI50" s="145">
        <f>feedin_heavytruck!AI50</f>
        <v>0.3</v>
      </c>
      <c r="AJ50" s="146">
        <f>feedin_heavytruck!AJ50</f>
        <v>0.3</v>
      </c>
      <c r="AK50" s="146">
        <f>feedin_heavytruck!AK50</f>
        <v>0.25</v>
      </c>
      <c r="AL50" s="146">
        <f>feedin_heavytruck!AL50</f>
        <v>0.15</v>
      </c>
      <c r="AM50" s="145">
        <f>feedin_heavytruck!AM50</f>
        <v>0.5</v>
      </c>
      <c r="AN50" s="146">
        <f>feedin_heavytruck!AN50</f>
        <v>0.25</v>
      </c>
      <c r="AO50" s="146">
        <f>feedin_heavytruck!AO50</f>
        <v>0.22500000000000001</v>
      </c>
      <c r="AP50" s="146">
        <f>feedin_heavytruck!AP50</f>
        <v>2.5000000000000001E-2</v>
      </c>
      <c r="AQ50" s="145">
        <f>feedin_heavytruck!AQ50</f>
        <v>0</v>
      </c>
      <c r="AR50" s="146">
        <f>feedin_heavytruck!AR50</f>
        <v>0.1</v>
      </c>
      <c r="AS50" s="146">
        <f>feedin_heavytruck!AS50</f>
        <v>0.4</v>
      </c>
      <c r="AT50" s="146">
        <f>feedin_heavytruck!AT50</f>
        <v>0.5</v>
      </c>
      <c r="AU50" s="36">
        <f t="shared" si="0"/>
        <v>1</v>
      </c>
      <c r="AV50" s="36">
        <f t="shared" si="1"/>
        <v>7</v>
      </c>
    </row>
    <row r="51" spans="1:48" x14ac:dyDescent="0.2">
      <c r="A51" s="51">
        <v>2045</v>
      </c>
      <c r="B51" s="101">
        <f t="shared" si="17"/>
        <v>0</v>
      </c>
      <c r="C51" s="74">
        <f t="shared" si="6"/>
        <v>0.8721837350760302</v>
      </c>
      <c r="D51" s="74">
        <f t="shared" si="17"/>
        <v>0</v>
      </c>
      <c r="E51" s="74">
        <f t="shared" si="17"/>
        <v>0</v>
      </c>
      <c r="F51" s="74">
        <f t="shared" si="17"/>
        <v>0</v>
      </c>
      <c r="G51" s="74">
        <f t="shared" si="17"/>
        <v>0</v>
      </c>
      <c r="H51" s="74">
        <v>0</v>
      </c>
      <c r="I51" s="74">
        <v>0.12781626492396986</v>
      </c>
      <c r="J51" s="74">
        <v>0</v>
      </c>
      <c r="K51" s="72">
        <f>feedin_heavytruck!K51</f>
        <v>0.03</v>
      </c>
      <c r="L51" s="83">
        <f>feedin_heavytruck!L51</f>
        <v>0.02</v>
      </c>
      <c r="M51" s="83">
        <f>feedin_heavytruck!M51</f>
        <v>0.95</v>
      </c>
      <c r="N51" s="83">
        <f>feedin_heavytruck!N51</f>
        <v>0</v>
      </c>
      <c r="O51" s="72">
        <f>feedin_heavytruck!O51</f>
        <v>0.15</v>
      </c>
      <c r="P51" s="83">
        <f>feedin_heavytruck!P51</f>
        <v>0.1</v>
      </c>
      <c r="Q51" s="83">
        <f>feedin_heavytruck!Q51</f>
        <v>0.6</v>
      </c>
      <c r="R51" s="83">
        <f>feedin_heavytruck!R51</f>
        <v>0.15</v>
      </c>
      <c r="S51" s="72">
        <f>feedin_heavytruck!S51</f>
        <v>0</v>
      </c>
      <c r="T51" s="83">
        <f>feedin_heavytruck!T51</f>
        <v>0</v>
      </c>
      <c r="U51" s="83">
        <f>feedin_heavytruck!U51</f>
        <v>0</v>
      </c>
      <c r="V51" s="83">
        <f>feedin_heavytruck!V51</f>
        <v>0</v>
      </c>
      <c r="W51" s="72">
        <f>feedin_heavytruck!W51</f>
        <v>0</v>
      </c>
      <c r="X51" s="83">
        <f>feedin_heavytruck!X51</f>
        <v>0</v>
      </c>
      <c r="Y51" s="83">
        <f>feedin_heavytruck!Y51</f>
        <v>0</v>
      </c>
      <c r="Z51" s="83">
        <f>feedin_heavytruck!Z51</f>
        <v>0</v>
      </c>
      <c r="AA51" s="72">
        <f>feedin_heavytruck!AA51</f>
        <v>0</v>
      </c>
      <c r="AB51" s="83">
        <f>feedin_heavytruck!AB51</f>
        <v>0</v>
      </c>
      <c r="AC51" s="83">
        <f>feedin_heavytruck!AC51</f>
        <v>1</v>
      </c>
      <c r="AD51" s="83">
        <f>feedin_heavytruck!AD51</f>
        <v>0</v>
      </c>
      <c r="AE51" s="72">
        <f>feedin_heavytruck!AE51</f>
        <v>0.3</v>
      </c>
      <c r="AF51" s="83">
        <f>feedin_heavytruck!AF51</f>
        <v>0.3</v>
      </c>
      <c r="AG51" s="83">
        <f>feedin_heavytruck!AG51</f>
        <v>0.25</v>
      </c>
      <c r="AH51" s="83">
        <f>feedin_heavytruck!AH51</f>
        <v>0.15</v>
      </c>
      <c r="AI51" s="72">
        <f>feedin_heavytruck!AI51</f>
        <v>0.3</v>
      </c>
      <c r="AJ51" s="83">
        <f>feedin_heavytruck!AJ51</f>
        <v>0.3</v>
      </c>
      <c r="AK51" s="83">
        <f>feedin_heavytruck!AK51</f>
        <v>0.25</v>
      </c>
      <c r="AL51" s="83">
        <f>feedin_heavytruck!AL51</f>
        <v>0.15</v>
      </c>
      <c r="AM51" s="72">
        <f>feedin_heavytruck!AM51</f>
        <v>0.5</v>
      </c>
      <c r="AN51" s="83">
        <f>feedin_heavytruck!AN51</f>
        <v>0.25</v>
      </c>
      <c r="AO51" s="83">
        <f>feedin_heavytruck!AO51</f>
        <v>0.22500000000000001</v>
      </c>
      <c r="AP51" s="83">
        <f>feedin_heavytruck!AP51</f>
        <v>2.5000000000000001E-2</v>
      </c>
      <c r="AQ51" s="72">
        <f>feedin_heavytruck!AQ51</f>
        <v>0</v>
      </c>
      <c r="AR51" s="83">
        <f>feedin_heavytruck!AR51</f>
        <v>0.1</v>
      </c>
      <c r="AS51" s="83">
        <f>feedin_heavytruck!AS51</f>
        <v>0.4</v>
      </c>
      <c r="AT51" s="83">
        <f>feedin_heavytruck!AT51</f>
        <v>0.5</v>
      </c>
      <c r="AU51" s="52">
        <f t="shared" si="0"/>
        <v>1</v>
      </c>
      <c r="AV51" s="52">
        <f t="shared" si="1"/>
        <v>7</v>
      </c>
    </row>
    <row r="52" spans="1:48" x14ac:dyDescent="0.2">
      <c r="A52" s="12">
        <v>2046</v>
      </c>
      <c r="B52" s="100">
        <f t="shared" si="17"/>
        <v>0</v>
      </c>
      <c r="C52" s="173">
        <f t="shared" si="6"/>
        <v>0.86136582547783702</v>
      </c>
      <c r="D52" s="66">
        <f t="shared" si="17"/>
        <v>0</v>
      </c>
      <c r="E52" s="66">
        <f t="shared" si="17"/>
        <v>0</v>
      </c>
      <c r="F52" s="66">
        <f t="shared" si="17"/>
        <v>0</v>
      </c>
      <c r="G52" s="66">
        <f t="shared" si="17"/>
        <v>0</v>
      </c>
      <c r="H52" s="66">
        <v>0</v>
      </c>
      <c r="I52" s="66">
        <v>0.13863417452216301</v>
      </c>
      <c r="J52" s="66">
        <v>0</v>
      </c>
      <c r="K52" s="145">
        <f>feedin_heavytruck!K52</f>
        <v>0.03</v>
      </c>
      <c r="L52" s="146">
        <f>feedin_heavytruck!L52</f>
        <v>0.02</v>
      </c>
      <c r="M52" s="146">
        <f>feedin_heavytruck!M52</f>
        <v>0.95</v>
      </c>
      <c r="N52" s="146">
        <f>feedin_heavytruck!N52</f>
        <v>0</v>
      </c>
      <c r="O52" s="145">
        <f>feedin_heavytruck!O52</f>
        <v>0.15</v>
      </c>
      <c r="P52" s="146">
        <f>feedin_heavytruck!P52</f>
        <v>0.1</v>
      </c>
      <c r="Q52" s="146">
        <f>feedin_heavytruck!Q52</f>
        <v>0.6</v>
      </c>
      <c r="R52" s="146">
        <f>feedin_heavytruck!R52</f>
        <v>0.15</v>
      </c>
      <c r="S52" s="145">
        <f>feedin_heavytruck!S52</f>
        <v>0</v>
      </c>
      <c r="T52" s="146">
        <f>feedin_heavytruck!T52</f>
        <v>0</v>
      </c>
      <c r="U52" s="146">
        <f>feedin_heavytruck!U52</f>
        <v>0</v>
      </c>
      <c r="V52" s="146">
        <f>feedin_heavytruck!V52</f>
        <v>0</v>
      </c>
      <c r="W52" s="145">
        <f>feedin_heavytruck!W52</f>
        <v>0</v>
      </c>
      <c r="X52" s="146">
        <f>feedin_heavytruck!X52</f>
        <v>0</v>
      </c>
      <c r="Y52" s="146">
        <f>feedin_heavytruck!Y52</f>
        <v>0</v>
      </c>
      <c r="Z52" s="146">
        <f>feedin_heavytruck!Z52</f>
        <v>0</v>
      </c>
      <c r="AA52" s="145">
        <f>feedin_heavytruck!AA52</f>
        <v>0</v>
      </c>
      <c r="AB52" s="146">
        <f>feedin_heavytruck!AB52</f>
        <v>0</v>
      </c>
      <c r="AC52" s="146">
        <f>feedin_heavytruck!AC52</f>
        <v>1</v>
      </c>
      <c r="AD52" s="146">
        <f>feedin_heavytruck!AD52</f>
        <v>0</v>
      </c>
      <c r="AE52" s="145">
        <f>feedin_heavytruck!AE52</f>
        <v>0.3</v>
      </c>
      <c r="AF52" s="146">
        <f>feedin_heavytruck!AF52</f>
        <v>0.3</v>
      </c>
      <c r="AG52" s="146">
        <f>feedin_heavytruck!AG52</f>
        <v>0.25</v>
      </c>
      <c r="AH52" s="146">
        <f>feedin_heavytruck!AH52</f>
        <v>0.15</v>
      </c>
      <c r="AI52" s="145">
        <f>feedin_heavytruck!AI52</f>
        <v>0.3</v>
      </c>
      <c r="AJ52" s="146">
        <f>feedin_heavytruck!AJ52</f>
        <v>0.3</v>
      </c>
      <c r="AK52" s="146">
        <f>feedin_heavytruck!AK52</f>
        <v>0.25</v>
      </c>
      <c r="AL52" s="146">
        <f>feedin_heavytruck!AL52</f>
        <v>0.15</v>
      </c>
      <c r="AM52" s="145">
        <f>feedin_heavytruck!AM52</f>
        <v>0.5</v>
      </c>
      <c r="AN52" s="146">
        <f>feedin_heavytruck!AN52</f>
        <v>0.25</v>
      </c>
      <c r="AO52" s="146">
        <f>feedin_heavytruck!AO52</f>
        <v>0.22500000000000001</v>
      </c>
      <c r="AP52" s="146">
        <f>feedin_heavytruck!AP52</f>
        <v>2.5000000000000001E-2</v>
      </c>
      <c r="AQ52" s="145">
        <f>feedin_heavytruck!AQ52</f>
        <v>0</v>
      </c>
      <c r="AR52" s="146">
        <f>feedin_heavytruck!AR52</f>
        <v>0.1</v>
      </c>
      <c r="AS52" s="146">
        <f>feedin_heavytruck!AS52</f>
        <v>0.4</v>
      </c>
      <c r="AT52" s="146">
        <f>feedin_heavytruck!AT52</f>
        <v>0.5</v>
      </c>
      <c r="AU52" s="36">
        <f t="shared" si="0"/>
        <v>1</v>
      </c>
      <c r="AV52" s="36">
        <f t="shared" si="1"/>
        <v>7</v>
      </c>
    </row>
    <row r="53" spans="1:48" x14ac:dyDescent="0.2">
      <c r="A53" s="12">
        <v>2047</v>
      </c>
      <c r="B53" s="100">
        <f t="shared" si="17"/>
        <v>0</v>
      </c>
      <c r="C53" s="173">
        <f t="shared" si="6"/>
        <v>0.84975376952973458</v>
      </c>
      <c r="D53" s="66">
        <f t="shared" si="17"/>
        <v>0</v>
      </c>
      <c r="E53" s="66">
        <f t="shared" si="17"/>
        <v>0</v>
      </c>
      <c r="F53" s="66">
        <f t="shared" si="17"/>
        <v>0</v>
      </c>
      <c r="G53" s="66">
        <f t="shared" si="17"/>
        <v>0</v>
      </c>
      <c r="H53" s="66">
        <v>0</v>
      </c>
      <c r="I53" s="66">
        <v>0.15024623047026542</v>
      </c>
      <c r="J53" s="66">
        <v>0</v>
      </c>
      <c r="K53" s="145">
        <f>feedin_heavytruck!K53</f>
        <v>0.03</v>
      </c>
      <c r="L53" s="146">
        <f>feedin_heavytruck!L53</f>
        <v>0.02</v>
      </c>
      <c r="M53" s="146">
        <f>feedin_heavytruck!M53</f>
        <v>0.95</v>
      </c>
      <c r="N53" s="146">
        <f>feedin_heavytruck!N53</f>
        <v>0</v>
      </c>
      <c r="O53" s="145">
        <f>feedin_heavytruck!O53</f>
        <v>0.15</v>
      </c>
      <c r="P53" s="146">
        <f>feedin_heavytruck!P53</f>
        <v>0.1</v>
      </c>
      <c r="Q53" s="146">
        <f>feedin_heavytruck!Q53</f>
        <v>0.6</v>
      </c>
      <c r="R53" s="146">
        <f>feedin_heavytruck!R53</f>
        <v>0.15</v>
      </c>
      <c r="S53" s="145">
        <f>feedin_heavytruck!S53</f>
        <v>0</v>
      </c>
      <c r="T53" s="146">
        <f>feedin_heavytruck!T53</f>
        <v>0</v>
      </c>
      <c r="U53" s="146">
        <f>feedin_heavytruck!U53</f>
        <v>0</v>
      </c>
      <c r="V53" s="146">
        <f>feedin_heavytruck!V53</f>
        <v>0</v>
      </c>
      <c r="W53" s="145">
        <f>feedin_heavytruck!W53</f>
        <v>0</v>
      </c>
      <c r="X53" s="146">
        <f>feedin_heavytruck!X53</f>
        <v>0</v>
      </c>
      <c r="Y53" s="146">
        <f>feedin_heavytruck!Y53</f>
        <v>0</v>
      </c>
      <c r="Z53" s="146">
        <f>feedin_heavytruck!Z53</f>
        <v>0</v>
      </c>
      <c r="AA53" s="145">
        <f>feedin_heavytruck!AA53</f>
        <v>0</v>
      </c>
      <c r="AB53" s="146">
        <f>feedin_heavytruck!AB53</f>
        <v>0</v>
      </c>
      <c r="AC53" s="146">
        <f>feedin_heavytruck!AC53</f>
        <v>1</v>
      </c>
      <c r="AD53" s="146">
        <f>feedin_heavytruck!AD53</f>
        <v>0</v>
      </c>
      <c r="AE53" s="145">
        <f>feedin_heavytruck!AE53</f>
        <v>0.3</v>
      </c>
      <c r="AF53" s="146">
        <f>feedin_heavytruck!AF53</f>
        <v>0.3</v>
      </c>
      <c r="AG53" s="146">
        <f>feedin_heavytruck!AG53</f>
        <v>0.25</v>
      </c>
      <c r="AH53" s="146">
        <f>feedin_heavytruck!AH53</f>
        <v>0.15</v>
      </c>
      <c r="AI53" s="145">
        <f>feedin_heavytruck!AI53</f>
        <v>0.3</v>
      </c>
      <c r="AJ53" s="146">
        <f>feedin_heavytruck!AJ53</f>
        <v>0.3</v>
      </c>
      <c r="AK53" s="146">
        <f>feedin_heavytruck!AK53</f>
        <v>0.25</v>
      </c>
      <c r="AL53" s="146">
        <f>feedin_heavytruck!AL53</f>
        <v>0.15</v>
      </c>
      <c r="AM53" s="145">
        <f>feedin_heavytruck!AM53</f>
        <v>0.5</v>
      </c>
      <c r="AN53" s="146">
        <f>feedin_heavytruck!AN53</f>
        <v>0.25</v>
      </c>
      <c r="AO53" s="146">
        <f>feedin_heavytruck!AO53</f>
        <v>0.22500000000000001</v>
      </c>
      <c r="AP53" s="146">
        <f>feedin_heavytruck!AP53</f>
        <v>2.5000000000000001E-2</v>
      </c>
      <c r="AQ53" s="145">
        <f>feedin_heavytruck!AQ53</f>
        <v>0</v>
      </c>
      <c r="AR53" s="146">
        <f>feedin_heavytruck!AR53</f>
        <v>0.1</v>
      </c>
      <c r="AS53" s="146">
        <f>feedin_heavytruck!AS53</f>
        <v>0.4</v>
      </c>
      <c r="AT53" s="146">
        <f>feedin_heavytruck!AT53</f>
        <v>0.5</v>
      </c>
      <c r="AU53" s="36">
        <f t="shared" si="0"/>
        <v>1</v>
      </c>
      <c r="AV53" s="36">
        <f t="shared" si="1"/>
        <v>7</v>
      </c>
    </row>
    <row r="54" spans="1:48" x14ac:dyDescent="0.2">
      <c r="A54" s="12">
        <v>2048</v>
      </c>
      <c r="B54" s="100">
        <f t="shared" si="17"/>
        <v>0</v>
      </c>
      <c r="C54" s="173">
        <f t="shared" si="6"/>
        <v>0.83732059731948638</v>
      </c>
      <c r="D54" s="66">
        <f t="shared" si="17"/>
        <v>0</v>
      </c>
      <c r="E54" s="66">
        <f t="shared" si="17"/>
        <v>0</v>
      </c>
      <c r="F54" s="66">
        <f t="shared" si="17"/>
        <v>0</v>
      </c>
      <c r="G54" s="66">
        <f t="shared" si="17"/>
        <v>0</v>
      </c>
      <c r="H54" s="66">
        <v>0</v>
      </c>
      <c r="I54" s="66">
        <v>0.16267940268051362</v>
      </c>
      <c r="J54" s="66">
        <v>0</v>
      </c>
      <c r="K54" s="145">
        <f>feedin_heavytruck!K54</f>
        <v>0.03</v>
      </c>
      <c r="L54" s="146">
        <f>feedin_heavytruck!L54</f>
        <v>0.02</v>
      </c>
      <c r="M54" s="146">
        <f>feedin_heavytruck!M54</f>
        <v>0.95</v>
      </c>
      <c r="N54" s="146">
        <f>feedin_heavytruck!N54</f>
        <v>0</v>
      </c>
      <c r="O54" s="145">
        <f>feedin_heavytruck!O54</f>
        <v>0.15</v>
      </c>
      <c r="P54" s="146">
        <f>feedin_heavytruck!P54</f>
        <v>0.1</v>
      </c>
      <c r="Q54" s="146">
        <f>feedin_heavytruck!Q54</f>
        <v>0.6</v>
      </c>
      <c r="R54" s="146">
        <f>feedin_heavytruck!R54</f>
        <v>0.15</v>
      </c>
      <c r="S54" s="145">
        <f>feedin_heavytruck!S54</f>
        <v>0</v>
      </c>
      <c r="T54" s="146">
        <f>feedin_heavytruck!T54</f>
        <v>0</v>
      </c>
      <c r="U54" s="146">
        <f>feedin_heavytruck!U54</f>
        <v>0</v>
      </c>
      <c r="V54" s="146">
        <f>feedin_heavytruck!V54</f>
        <v>0</v>
      </c>
      <c r="W54" s="145">
        <f>feedin_heavytruck!W54</f>
        <v>0</v>
      </c>
      <c r="X54" s="146">
        <f>feedin_heavytruck!X54</f>
        <v>0</v>
      </c>
      <c r="Y54" s="146">
        <f>feedin_heavytruck!Y54</f>
        <v>0</v>
      </c>
      <c r="Z54" s="146">
        <f>feedin_heavytruck!Z54</f>
        <v>0</v>
      </c>
      <c r="AA54" s="145">
        <f>feedin_heavytruck!AA54</f>
        <v>0</v>
      </c>
      <c r="AB54" s="146">
        <f>feedin_heavytruck!AB54</f>
        <v>0</v>
      </c>
      <c r="AC54" s="146">
        <f>feedin_heavytruck!AC54</f>
        <v>1</v>
      </c>
      <c r="AD54" s="146">
        <f>feedin_heavytruck!AD54</f>
        <v>0</v>
      </c>
      <c r="AE54" s="145">
        <f>feedin_heavytruck!AE54</f>
        <v>0.3</v>
      </c>
      <c r="AF54" s="146">
        <f>feedin_heavytruck!AF54</f>
        <v>0.3</v>
      </c>
      <c r="AG54" s="146">
        <f>feedin_heavytruck!AG54</f>
        <v>0.25</v>
      </c>
      <c r="AH54" s="146">
        <f>feedin_heavytruck!AH54</f>
        <v>0.15</v>
      </c>
      <c r="AI54" s="145">
        <f>feedin_heavytruck!AI54</f>
        <v>0.3</v>
      </c>
      <c r="AJ54" s="146">
        <f>feedin_heavytruck!AJ54</f>
        <v>0.3</v>
      </c>
      <c r="AK54" s="146">
        <f>feedin_heavytruck!AK54</f>
        <v>0.25</v>
      </c>
      <c r="AL54" s="146">
        <f>feedin_heavytruck!AL54</f>
        <v>0.15</v>
      </c>
      <c r="AM54" s="145">
        <f>feedin_heavytruck!AM54</f>
        <v>0.5</v>
      </c>
      <c r="AN54" s="146">
        <f>feedin_heavytruck!AN54</f>
        <v>0.25</v>
      </c>
      <c r="AO54" s="146">
        <f>feedin_heavytruck!AO54</f>
        <v>0.22500000000000001</v>
      </c>
      <c r="AP54" s="146">
        <f>feedin_heavytruck!AP54</f>
        <v>2.5000000000000001E-2</v>
      </c>
      <c r="AQ54" s="145">
        <f>feedin_heavytruck!AQ54</f>
        <v>0</v>
      </c>
      <c r="AR54" s="146">
        <f>feedin_heavytruck!AR54</f>
        <v>0.1</v>
      </c>
      <c r="AS54" s="146">
        <f>feedin_heavytruck!AS54</f>
        <v>0.4</v>
      </c>
      <c r="AT54" s="146">
        <f>feedin_heavytruck!AT54</f>
        <v>0.5</v>
      </c>
      <c r="AU54" s="36">
        <f t="shared" si="0"/>
        <v>1</v>
      </c>
      <c r="AV54" s="36">
        <f t="shared" si="1"/>
        <v>7</v>
      </c>
    </row>
    <row r="55" spans="1:48" x14ac:dyDescent="0.2">
      <c r="A55" s="12">
        <v>2049</v>
      </c>
      <c r="B55" s="100">
        <f t="shared" si="17"/>
        <v>0</v>
      </c>
      <c r="C55" s="173">
        <f t="shared" si="6"/>
        <v>0.8240446554058638</v>
      </c>
      <c r="D55" s="66">
        <f t="shared" si="17"/>
        <v>0</v>
      </c>
      <c r="E55" s="66">
        <f t="shared" si="17"/>
        <v>0</v>
      </c>
      <c r="F55" s="66">
        <f t="shared" si="17"/>
        <v>0</v>
      </c>
      <c r="G55" s="66">
        <f t="shared" si="17"/>
        <v>0</v>
      </c>
      <c r="H55" s="66">
        <v>0</v>
      </c>
      <c r="I55" s="66">
        <v>0.1759553445941362</v>
      </c>
      <c r="J55" s="66">
        <v>0</v>
      </c>
      <c r="K55" s="145">
        <f>feedin_heavytruck!K55</f>
        <v>0.03</v>
      </c>
      <c r="L55" s="146">
        <f>feedin_heavytruck!L55</f>
        <v>0.02</v>
      </c>
      <c r="M55" s="146">
        <f>feedin_heavytruck!M55</f>
        <v>0.95</v>
      </c>
      <c r="N55" s="146">
        <f>feedin_heavytruck!N55</f>
        <v>0</v>
      </c>
      <c r="O55" s="145">
        <f>feedin_heavytruck!O55</f>
        <v>0.15</v>
      </c>
      <c r="P55" s="146">
        <f>feedin_heavytruck!P55</f>
        <v>0.1</v>
      </c>
      <c r="Q55" s="146">
        <f>feedin_heavytruck!Q55</f>
        <v>0.6</v>
      </c>
      <c r="R55" s="146">
        <f>feedin_heavytruck!R55</f>
        <v>0.15</v>
      </c>
      <c r="S55" s="145">
        <f>feedin_heavytruck!S55</f>
        <v>0</v>
      </c>
      <c r="T55" s="146">
        <f>feedin_heavytruck!T55</f>
        <v>0</v>
      </c>
      <c r="U55" s="146">
        <f>feedin_heavytruck!U55</f>
        <v>0</v>
      </c>
      <c r="V55" s="146">
        <f>feedin_heavytruck!V55</f>
        <v>0</v>
      </c>
      <c r="W55" s="145">
        <f>feedin_heavytruck!W55</f>
        <v>0</v>
      </c>
      <c r="X55" s="146">
        <f>feedin_heavytruck!X55</f>
        <v>0</v>
      </c>
      <c r="Y55" s="146">
        <f>feedin_heavytruck!Y55</f>
        <v>0</v>
      </c>
      <c r="Z55" s="146">
        <f>feedin_heavytruck!Z55</f>
        <v>0</v>
      </c>
      <c r="AA55" s="145">
        <f>feedin_heavytruck!AA55</f>
        <v>0</v>
      </c>
      <c r="AB55" s="146">
        <f>feedin_heavytruck!AB55</f>
        <v>0</v>
      </c>
      <c r="AC55" s="146">
        <f>feedin_heavytruck!AC55</f>
        <v>1</v>
      </c>
      <c r="AD55" s="146">
        <f>feedin_heavytruck!AD55</f>
        <v>0</v>
      </c>
      <c r="AE55" s="145">
        <f>feedin_heavytruck!AE55</f>
        <v>0.3</v>
      </c>
      <c r="AF55" s="146">
        <f>feedin_heavytruck!AF55</f>
        <v>0.3</v>
      </c>
      <c r="AG55" s="146">
        <f>feedin_heavytruck!AG55</f>
        <v>0.25</v>
      </c>
      <c r="AH55" s="146">
        <f>feedin_heavytruck!AH55</f>
        <v>0.15</v>
      </c>
      <c r="AI55" s="145">
        <f>feedin_heavytruck!AI55</f>
        <v>0.3</v>
      </c>
      <c r="AJ55" s="146">
        <f>feedin_heavytruck!AJ55</f>
        <v>0.3</v>
      </c>
      <c r="AK55" s="146">
        <f>feedin_heavytruck!AK55</f>
        <v>0.25</v>
      </c>
      <c r="AL55" s="146">
        <f>feedin_heavytruck!AL55</f>
        <v>0.15</v>
      </c>
      <c r="AM55" s="145">
        <f>feedin_heavytruck!AM55</f>
        <v>0.5</v>
      </c>
      <c r="AN55" s="146">
        <f>feedin_heavytruck!AN55</f>
        <v>0.25</v>
      </c>
      <c r="AO55" s="146">
        <f>feedin_heavytruck!AO55</f>
        <v>0.22500000000000001</v>
      </c>
      <c r="AP55" s="146">
        <f>feedin_heavytruck!AP55</f>
        <v>2.5000000000000001E-2</v>
      </c>
      <c r="AQ55" s="145">
        <f>feedin_heavytruck!AQ55</f>
        <v>0</v>
      </c>
      <c r="AR55" s="146">
        <f>feedin_heavytruck!AR55</f>
        <v>0.1</v>
      </c>
      <c r="AS55" s="146">
        <f>feedin_heavytruck!AS55</f>
        <v>0.4</v>
      </c>
      <c r="AT55" s="146">
        <f>feedin_heavytruck!AT55</f>
        <v>0.5</v>
      </c>
      <c r="AU55" s="36">
        <f t="shared" si="0"/>
        <v>1</v>
      </c>
      <c r="AV55" s="36">
        <f t="shared" si="1"/>
        <v>7</v>
      </c>
    </row>
    <row r="56" spans="1:48" x14ac:dyDescent="0.2">
      <c r="A56" s="51">
        <v>2050</v>
      </c>
      <c r="B56" s="101">
        <f t="shared" si="17"/>
        <v>0</v>
      </c>
      <c r="C56" s="74">
        <f t="shared" si="6"/>
        <v>0.80991059715933345</v>
      </c>
      <c r="D56" s="74">
        <f t="shared" si="17"/>
        <v>0</v>
      </c>
      <c r="E56" s="74">
        <f t="shared" si="17"/>
        <v>0</v>
      </c>
      <c r="F56" s="74">
        <f t="shared" si="17"/>
        <v>0</v>
      </c>
      <c r="G56" s="74">
        <f t="shared" si="17"/>
        <v>0</v>
      </c>
      <c r="H56" s="74">
        <v>0</v>
      </c>
      <c r="I56" s="74">
        <v>0.19008940284066655</v>
      </c>
      <c r="J56" s="74">
        <v>0</v>
      </c>
      <c r="K56" s="72">
        <f>feedin_heavytruck!K56</f>
        <v>0.03</v>
      </c>
      <c r="L56" s="83">
        <f>feedin_heavytruck!L56</f>
        <v>0.02</v>
      </c>
      <c r="M56" s="83">
        <f>feedin_heavytruck!M56</f>
        <v>0.95</v>
      </c>
      <c r="N56" s="83">
        <f>feedin_heavytruck!N56</f>
        <v>0</v>
      </c>
      <c r="O56" s="72">
        <f>feedin_heavytruck!O56</f>
        <v>0.15</v>
      </c>
      <c r="P56" s="83">
        <f>feedin_heavytruck!P56</f>
        <v>0.1</v>
      </c>
      <c r="Q56" s="83">
        <f>feedin_heavytruck!Q56</f>
        <v>0.6</v>
      </c>
      <c r="R56" s="83">
        <f>feedin_heavytruck!R56</f>
        <v>0.15</v>
      </c>
      <c r="S56" s="72">
        <f>feedin_heavytruck!S56</f>
        <v>0</v>
      </c>
      <c r="T56" s="83">
        <f>feedin_heavytruck!T56</f>
        <v>0</v>
      </c>
      <c r="U56" s="83">
        <f>feedin_heavytruck!U56</f>
        <v>0</v>
      </c>
      <c r="V56" s="83">
        <f>feedin_heavytruck!V56</f>
        <v>0</v>
      </c>
      <c r="W56" s="72">
        <f>feedin_heavytruck!W56</f>
        <v>0</v>
      </c>
      <c r="X56" s="83">
        <f>feedin_heavytruck!X56</f>
        <v>0</v>
      </c>
      <c r="Y56" s="83">
        <f>feedin_heavytruck!Y56</f>
        <v>0</v>
      </c>
      <c r="Z56" s="83">
        <f>feedin_heavytruck!Z56</f>
        <v>0</v>
      </c>
      <c r="AA56" s="72">
        <f>feedin_heavytruck!AA56</f>
        <v>0</v>
      </c>
      <c r="AB56" s="83">
        <f>feedin_heavytruck!AB56</f>
        <v>0</v>
      </c>
      <c r="AC56" s="83">
        <f>feedin_heavytruck!AC56</f>
        <v>1</v>
      </c>
      <c r="AD56" s="83">
        <f>feedin_heavytruck!AD56</f>
        <v>0</v>
      </c>
      <c r="AE56" s="72">
        <f>feedin_heavytruck!AE56</f>
        <v>0.3</v>
      </c>
      <c r="AF56" s="83">
        <f>feedin_heavytruck!AF56</f>
        <v>0.3</v>
      </c>
      <c r="AG56" s="83">
        <f>feedin_heavytruck!AG56</f>
        <v>0.25</v>
      </c>
      <c r="AH56" s="83">
        <f>feedin_heavytruck!AH56</f>
        <v>0.15</v>
      </c>
      <c r="AI56" s="72">
        <f>feedin_heavytruck!AI56</f>
        <v>0.3</v>
      </c>
      <c r="AJ56" s="83">
        <f>feedin_heavytruck!AJ56</f>
        <v>0.3</v>
      </c>
      <c r="AK56" s="83">
        <f>feedin_heavytruck!AK56</f>
        <v>0.25</v>
      </c>
      <c r="AL56" s="83">
        <f>feedin_heavytruck!AL56</f>
        <v>0.15</v>
      </c>
      <c r="AM56" s="72">
        <f>feedin_heavytruck!AM56</f>
        <v>0.5</v>
      </c>
      <c r="AN56" s="83">
        <f>feedin_heavytruck!AN56</f>
        <v>0.25</v>
      </c>
      <c r="AO56" s="83">
        <f>feedin_heavytruck!AO56</f>
        <v>0.22500000000000001</v>
      </c>
      <c r="AP56" s="83">
        <f>feedin_heavytruck!AP56</f>
        <v>2.5000000000000001E-2</v>
      </c>
      <c r="AQ56" s="72">
        <f>feedin_heavytruck!AQ56</f>
        <v>0</v>
      </c>
      <c r="AR56" s="83">
        <f>feedin_heavytruck!AR56</f>
        <v>0.1</v>
      </c>
      <c r="AS56" s="83">
        <f>feedin_heavytruck!AS56</f>
        <v>0.4</v>
      </c>
      <c r="AT56" s="83">
        <f>feedin_heavytruck!AT56</f>
        <v>0.5</v>
      </c>
      <c r="AU56" s="52">
        <f t="shared" si="0"/>
        <v>1</v>
      </c>
      <c r="AV56" s="52">
        <f t="shared" si="1"/>
        <v>7</v>
      </c>
    </row>
    <row r="57" spans="1:48" x14ac:dyDescent="0.2">
      <c r="A57" s="12">
        <v>2051</v>
      </c>
      <c r="B57" s="100">
        <f t="shared" si="17"/>
        <v>0</v>
      </c>
      <c r="C57" s="173">
        <f t="shared" si="6"/>
        <v>0.79486483979235134</v>
      </c>
      <c r="D57" s="66">
        <f t="shared" si="17"/>
        <v>0</v>
      </c>
      <c r="E57" s="66">
        <f t="shared" si="17"/>
        <v>0</v>
      </c>
      <c r="F57" s="66">
        <f t="shared" si="17"/>
        <v>0</v>
      </c>
      <c r="G57" s="66">
        <f t="shared" si="17"/>
        <v>0</v>
      </c>
      <c r="H57" s="66">
        <v>0</v>
      </c>
      <c r="I57" s="66">
        <v>0.20513516020764869</v>
      </c>
      <c r="J57" s="66">
        <v>0</v>
      </c>
      <c r="K57" s="145">
        <f>feedin_heavytruck!K57</f>
        <v>0.03</v>
      </c>
      <c r="L57" s="146">
        <f>feedin_heavytruck!L57</f>
        <v>0.02</v>
      </c>
      <c r="M57" s="146">
        <f>feedin_heavytruck!M57</f>
        <v>0.95</v>
      </c>
      <c r="N57" s="146">
        <f>feedin_heavytruck!N57</f>
        <v>0</v>
      </c>
      <c r="O57" s="145">
        <f>feedin_heavytruck!O57</f>
        <v>0.15</v>
      </c>
      <c r="P57" s="146">
        <f>feedin_heavytruck!P57</f>
        <v>0.1</v>
      </c>
      <c r="Q57" s="146">
        <f>feedin_heavytruck!Q57</f>
        <v>0.6</v>
      </c>
      <c r="R57" s="146">
        <f>feedin_heavytruck!R57</f>
        <v>0.15</v>
      </c>
      <c r="S57" s="145">
        <f>feedin_heavytruck!S57</f>
        <v>0</v>
      </c>
      <c r="T57" s="146">
        <f>feedin_heavytruck!T57</f>
        <v>0</v>
      </c>
      <c r="U57" s="146">
        <f>feedin_heavytruck!U57</f>
        <v>0</v>
      </c>
      <c r="V57" s="146">
        <f>feedin_heavytruck!V57</f>
        <v>0</v>
      </c>
      <c r="W57" s="145">
        <f>feedin_heavytruck!W57</f>
        <v>0</v>
      </c>
      <c r="X57" s="146">
        <f>feedin_heavytruck!X57</f>
        <v>0</v>
      </c>
      <c r="Y57" s="146">
        <f>feedin_heavytruck!Y57</f>
        <v>0</v>
      </c>
      <c r="Z57" s="146">
        <f>feedin_heavytruck!Z57</f>
        <v>0</v>
      </c>
      <c r="AA57" s="145">
        <f>feedin_heavytruck!AA57</f>
        <v>0</v>
      </c>
      <c r="AB57" s="146">
        <f>feedin_heavytruck!AB57</f>
        <v>0</v>
      </c>
      <c r="AC57" s="146">
        <f>feedin_heavytruck!AC57</f>
        <v>1</v>
      </c>
      <c r="AD57" s="146">
        <f>feedin_heavytruck!AD57</f>
        <v>0</v>
      </c>
      <c r="AE57" s="145">
        <f>feedin_heavytruck!AE57</f>
        <v>0.3</v>
      </c>
      <c r="AF57" s="146">
        <f>feedin_heavytruck!AF57</f>
        <v>0.3</v>
      </c>
      <c r="AG57" s="146">
        <f>feedin_heavytruck!AG57</f>
        <v>0.25</v>
      </c>
      <c r="AH57" s="146">
        <f>feedin_heavytruck!AH57</f>
        <v>0.15</v>
      </c>
      <c r="AI57" s="145">
        <f>feedin_heavytruck!AI57</f>
        <v>0.3</v>
      </c>
      <c r="AJ57" s="146">
        <f>feedin_heavytruck!AJ57</f>
        <v>0.3</v>
      </c>
      <c r="AK57" s="146">
        <f>feedin_heavytruck!AK57</f>
        <v>0.25</v>
      </c>
      <c r="AL57" s="146">
        <f>feedin_heavytruck!AL57</f>
        <v>0.15</v>
      </c>
      <c r="AM57" s="145">
        <f>feedin_heavytruck!AM57</f>
        <v>0.5</v>
      </c>
      <c r="AN57" s="146">
        <f>feedin_heavytruck!AN57</f>
        <v>0.25</v>
      </c>
      <c r="AO57" s="146">
        <f>feedin_heavytruck!AO57</f>
        <v>0.22500000000000001</v>
      </c>
      <c r="AP57" s="146">
        <f>feedin_heavytruck!AP57</f>
        <v>2.5000000000000001E-2</v>
      </c>
      <c r="AQ57" s="145">
        <f>feedin_heavytruck!AQ57</f>
        <v>0</v>
      </c>
      <c r="AR57" s="146">
        <f>feedin_heavytruck!AR57</f>
        <v>0.1</v>
      </c>
      <c r="AS57" s="146">
        <f>feedin_heavytruck!AS57</f>
        <v>0.4</v>
      </c>
      <c r="AT57" s="146">
        <f>feedin_heavytruck!AT57</f>
        <v>0.5</v>
      </c>
      <c r="AU57" s="36">
        <f t="shared" si="0"/>
        <v>1</v>
      </c>
      <c r="AV57" s="36">
        <f t="shared" si="1"/>
        <v>7</v>
      </c>
    </row>
    <row r="58" spans="1:48" x14ac:dyDescent="0.2">
      <c r="A58" s="12">
        <v>2052</v>
      </c>
      <c r="B58" s="100">
        <f t="shared" si="17"/>
        <v>0</v>
      </c>
      <c r="C58" s="173">
        <f t="shared" si="6"/>
        <v>0.77895006762832941</v>
      </c>
      <c r="D58" s="66">
        <f t="shared" si="17"/>
        <v>0</v>
      </c>
      <c r="E58" s="66">
        <f t="shared" si="17"/>
        <v>0</v>
      </c>
      <c r="F58" s="66">
        <f t="shared" si="17"/>
        <v>0</v>
      </c>
      <c r="G58" s="66">
        <f t="shared" si="17"/>
        <v>0</v>
      </c>
      <c r="H58" s="66">
        <v>0</v>
      </c>
      <c r="I58" s="66">
        <v>0.22104993237167064</v>
      </c>
      <c r="J58" s="66">
        <v>0</v>
      </c>
      <c r="K58" s="145">
        <f>feedin_heavytruck!K58</f>
        <v>0.03</v>
      </c>
      <c r="L58" s="146">
        <f>feedin_heavytruck!L58</f>
        <v>0.02</v>
      </c>
      <c r="M58" s="146">
        <f>feedin_heavytruck!M58</f>
        <v>0.95</v>
      </c>
      <c r="N58" s="146">
        <f>feedin_heavytruck!N58</f>
        <v>0</v>
      </c>
      <c r="O58" s="145">
        <f>feedin_heavytruck!O58</f>
        <v>0.15</v>
      </c>
      <c r="P58" s="146">
        <f>feedin_heavytruck!P58</f>
        <v>0.1</v>
      </c>
      <c r="Q58" s="146">
        <f>feedin_heavytruck!Q58</f>
        <v>0.6</v>
      </c>
      <c r="R58" s="146">
        <f>feedin_heavytruck!R58</f>
        <v>0.15</v>
      </c>
      <c r="S58" s="145">
        <f>feedin_heavytruck!S58</f>
        <v>0</v>
      </c>
      <c r="T58" s="146">
        <f>feedin_heavytruck!T58</f>
        <v>0</v>
      </c>
      <c r="U58" s="146">
        <f>feedin_heavytruck!U58</f>
        <v>0</v>
      </c>
      <c r="V58" s="146">
        <f>feedin_heavytruck!V58</f>
        <v>0</v>
      </c>
      <c r="W58" s="145">
        <f>feedin_heavytruck!W58</f>
        <v>0</v>
      </c>
      <c r="X58" s="146">
        <f>feedin_heavytruck!X58</f>
        <v>0</v>
      </c>
      <c r="Y58" s="146">
        <f>feedin_heavytruck!Y58</f>
        <v>0</v>
      </c>
      <c r="Z58" s="146">
        <f>feedin_heavytruck!Z58</f>
        <v>0</v>
      </c>
      <c r="AA58" s="145">
        <f>feedin_heavytruck!AA58</f>
        <v>0</v>
      </c>
      <c r="AB58" s="146">
        <f>feedin_heavytruck!AB58</f>
        <v>0</v>
      </c>
      <c r="AC58" s="146">
        <f>feedin_heavytruck!AC58</f>
        <v>1</v>
      </c>
      <c r="AD58" s="146">
        <f>feedin_heavytruck!AD58</f>
        <v>0</v>
      </c>
      <c r="AE58" s="145">
        <f>feedin_heavytruck!AE58</f>
        <v>0.3</v>
      </c>
      <c r="AF58" s="146">
        <f>feedin_heavytruck!AF58</f>
        <v>0.3</v>
      </c>
      <c r="AG58" s="146">
        <f>feedin_heavytruck!AG58</f>
        <v>0.25</v>
      </c>
      <c r="AH58" s="146">
        <f>feedin_heavytruck!AH58</f>
        <v>0.15</v>
      </c>
      <c r="AI58" s="145">
        <f>feedin_heavytruck!AI58</f>
        <v>0.3</v>
      </c>
      <c r="AJ58" s="146">
        <f>feedin_heavytruck!AJ58</f>
        <v>0.3</v>
      </c>
      <c r="AK58" s="146">
        <f>feedin_heavytruck!AK58</f>
        <v>0.25</v>
      </c>
      <c r="AL58" s="146">
        <f>feedin_heavytruck!AL58</f>
        <v>0.15</v>
      </c>
      <c r="AM58" s="145">
        <f>feedin_heavytruck!AM58</f>
        <v>0.5</v>
      </c>
      <c r="AN58" s="146">
        <f>feedin_heavytruck!AN58</f>
        <v>0.25</v>
      </c>
      <c r="AO58" s="146">
        <f>feedin_heavytruck!AO58</f>
        <v>0.22500000000000001</v>
      </c>
      <c r="AP58" s="146">
        <f>feedin_heavytruck!AP58</f>
        <v>2.5000000000000001E-2</v>
      </c>
      <c r="AQ58" s="145">
        <f>feedin_heavytruck!AQ58</f>
        <v>0</v>
      </c>
      <c r="AR58" s="146">
        <f>feedin_heavytruck!AR58</f>
        <v>0.1</v>
      </c>
      <c r="AS58" s="146">
        <f>feedin_heavytruck!AS58</f>
        <v>0.4</v>
      </c>
      <c r="AT58" s="146">
        <f>feedin_heavytruck!AT58</f>
        <v>0.5</v>
      </c>
      <c r="AU58" s="36">
        <f t="shared" si="0"/>
        <v>1</v>
      </c>
      <c r="AV58" s="36">
        <f t="shared" si="1"/>
        <v>7</v>
      </c>
    </row>
    <row r="59" spans="1:48" x14ac:dyDescent="0.2">
      <c r="A59" s="12">
        <v>2053</v>
      </c>
      <c r="B59" s="100">
        <f t="shared" si="17"/>
        <v>0</v>
      </c>
      <c r="C59" s="173">
        <f t="shared" si="6"/>
        <v>0.76217528803482304</v>
      </c>
      <c r="D59" s="66">
        <f t="shared" si="17"/>
        <v>0</v>
      </c>
      <c r="E59" s="66">
        <f t="shared" si="17"/>
        <v>0</v>
      </c>
      <c r="F59" s="66">
        <f t="shared" si="17"/>
        <v>0</v>
      </c>
      <c r="G59" s="66">
        <f t="shared" si="17"/>
        <v>0</v>
      </c>
      <c r="H59" s="66">
        <v>0</v>
      </c>
      <c r="I59" s="66">
        <v>0.23782471196517696</v>
      </c>
      <c r="J59" s="66">
        <v>0</v>
      </c>
      <c r="K59" s="145">
        <f>feedin_heavytruck!K59</f>
        <v>0.03</v>
      </c>
      <c r="L59" s="146">
        <f>feedin_heavytruck!L59</f>
        <v>0.02</v>
      </c>
      <c r="M59" s="146">
        <f>feedin_heavytruck!M59</f>
        <v>0.95</v>
      </c>
      <c r="N59" s="146">
        <f>feedin_heavytruck!N59</f>
        <v>0</v>
      </c>
      <c r="O59" s="145">
        <f>feedin_heavytruck!O59</f>
        <v>0.15</v>
      </c>
      <c r="P59" s="146">
        <f>feedin_heavytruck!P59</f>
        <v>0.1</v>
      </c>
      <c r="Q59" s="146">
        <f>feedin_heavytruck!Q59</f>
        <v>0.6</v>
      </c>
      <c r="R59" s="146">
        <f>feedin_heavytruck!R59</f>
        <v>0.15</v>
      </c>
      <c r="S59" s="145">
        <f>feedin_heavytruck!S59</f>
        <v>0</v>
      </c>
      <c r="T59" s="146">
        <f>feedin_heavytruck!T59</f>
        <v>0</v>
      </c>
      <c r="U59" s="146">
        <f>feedin_heavytruck!U59</f>
        <v>0</v>
      </c>
      <c r="V59" s="146">
        <f>feedin_heavytruck!V59</f>
        <v>0</v>
      </c>
      <c r="W59" s="145">
        <f>feedin_heavytruck!W59</f>
        <v>0</v>
      </c>
      <c r="X59" s="146">
        <f>feedin_heavytruck!X59</f>
        <v>0</v>
      </c>
      <c r="Y59" s="146">
        <f>feedin_heavytruck!Y59</f>
        <v>0</v>
      </c>
      <c r="Z59" s="146">
        <f>feedin_heavytruck!Z59</f>
        <v>0</v>
      </c>
      <c r="AA59" s="145">
        <f>feedin_heavytruck!AA59</f>
        <v>0</v>
      </c>
      <c r="AB59" s="146">
        <f>feedin_heavytruck!AB59</f>
        <v>0</v>
      </c>
      <c r="AC59" s="146">
        <f>feedin_heavytruck!AC59</f>
        <v>1</v>
      </c>
      <c r="AD59" s="146">
        <f>feedin_heavytruck!AD59</f>
        <v>0</v>
      </c>
      <c r="AE59" s="145">
        <f>feedin_heavytruck!AE59</f>
        <v>0.3</v>
      </c>
      <c r="AF59" s="146">
        <f>feedin_heavytruck!AF59</f>
        <v>0.3</v>
      </c>
      <c r="AG59" s="146">
        <f>feedin_heavytruck!AG59</f>
        <v>0.25</v>
      </c>
      <c r="AH59" s="146">
        <f>feedin_heavytruck!AH59</f>
        <v>0.15</v>
      </c>
      <c r="AI59" s="145">
        <f>feedin_heavytruck!AI59</f>
        <v>0.3</v>
      </c>
      <c r="AJ59" s="146">
        <f>feedin_heavytruck!AJ59</f>
        <v>0.3</v>
      </c>
      <c r="AK59" s="146">
        <f>feedin_heavytruck!AK59</f>
        <v>0.25</v>
      </c>
      <c r="AL59" s="146">
        <f>feedin_heavytruck!AL59</f>
        <v>0.15</v>
      </c>
      <c r="AM59" s="145">
        <f>feedin_heavytruck!AM59</f>
        <v>0.5</v>
      </c>
      <c r="AN59" s="146">
        <f>feedin_heavytruck!AN59</f>
        <v>0.25</v>
      </c>
      <c r="AO59" s="146">
        <f>feedin_heavytruck!AO59</f>
        <v>0.22500000000000001</v>
      </c>
      <c r="AP59" s="146">
        <f>feedin_heavytruck!AP59</f>
        <v>2.5000000000000001E-2</v>
      </c>
      <c r="AQ59" s="145">
        <f>feedin_heavytruck!AQ59</f>
        <v>0</v>
      </c>
      <c r="AR59" s="146">
        <f>feedin_heavytruck!AR59</f>
        <v>0.1</v>
      </c>
      <c r="AS59" s="146">
        <f>feedin_heavytruck!AS59</f>
        <v>0.4</v>
      </c>
      <c r="AT59" s="146">
        <f>feedin_heavytruck!AT59</f>
        <v>0.5</v>
      </c>
      <c r="AU59" s="36">
        <f t="shared" si="0"/>
        <v>1</v>
      </c>
      <c r="AV59" s="36">
        <f t="shared" si="1"/>
        <v>7</v>
      </c>
    </row>
    <row r="60" spans="1:48" x14ac:dyDescent="0.2">
      <c r="A60" s="12">
        <v>2054</v>
      </c>
      <c r="B60" s="100">
        <f t="shared" si="17"/>
        <v>0</v>
      </c>
      <c r="C60" s="173">
        <f t="shared" si="6"/>
        <v>0.74455872202043483</v>
      </c>
      <c r="D60" s="66">
        <f t="shared" si="17"/>
        <v>0</v>
      </c>
      <c r="E60" s="66">
        <f t="shared" si="17"/>
        <v>0</v>
      </c>
      <c r="F60" s="66">
        <f t="shared" si="17"/>
        <v>0</v>
      </c>
      <c r="G60" s="66">
        <f t="shared" si="17"/>
        <v>0</v>
      </c>
      <c r="H60" s="66">
        <v>0</v>
      </c>
      <c r="I60" s="66">
        <v>0.25544127797956512</v>
      </c>
      <c r="J60" s="66">
        <v>0</v>
      </c>
      <c r="K60" s="145">
        <f>feedin_heavytruck!K60</f>
        <v>0.03</v>
      </c>
      <c r="L60" s="146">
        <f>feedin_heavytruck!L60</f>
        <v>0.02</v>
      </c>
      <c r="M60" s="146">
        <f>feedin_heavytruck!M60</f>
        <v>0.95</v>
      </c>
      <c r="N60" s="146">
        <f>feedin_heavytruck!N60</f>
        <v>0</v>
      </c>
      <c r="O60" s="145">
        <f>feedin_heavytruck!O60</f>
        <v>0.15</v>
      </c>
      <c r="P60" s="146">
        <f>feedin_heavytruck!P60</f>
        <v>0.1</v>
      </c>
      <c r="Q60" s="146">
        <f>feedin_heavytruck!Q60</f>
        <v>0.6</v>
      </c>
      <c r="R60" s="146">
        <f>feedin_heavytruck!R60</f>
        <v>0.15</v>
      </c>
      <c r="S60" s="145">
        <f>feedin_heavytruck!S60</f>
        <v>0</v>
      </c>
      <c r="T60" s="146">
        <f>feedin_heavytruck!T60</f>
        <v>0</v>
      </c>
      <c r="U60" s="146">
        <f>feedin_heavytruck!U60</f>
        <v>0</v>
      </c>
      <c r="V60" s="146">
        <f>feedin_heavytruck!V60</f>
        <v>0</v>
      </c>
      <c r="W60" s="145">
        <f>feedin_heavytruck!W60</f>
        <v>0</v>
      </c>
      <c r="X60" s="146">
        <f>feedin_heavytruck!X60</f>
        <v>0</v>
      </c>
      <c r="Y60" s="146">
        <f>feedin_heavytruck!Y60</f>
        <v>0</v>
      </c>
      <c r="Z60" s="146">
        <f>feedin_heavytruck!Z60</f>
        <v>0</v>
      </c>
      <c r="AA60" s="145">
        <f>feedin_heavytruck!AA60</f>
        <v>0</v>
      </c>
      <c r="AB60" s="146">
        <f>feedin_heavytruck!AB60</f>
        <v>0</v>
      </c>
      <c r="AC60" s="146">
        <f>feedin_heavytruck!AC60</f>
        <v>1</v>
      </c>
      <c r="AD60" s="146">
        <f>feedin_heavytruck!AD60</f>
        <v>0</v>
      </c>
      <c r="AE60" s="145">
        <f>feedin_heavytruck!AE60</f>
        <v>0.3</v>
      </c>
      <c r="AF60" s="146">
        <f>feedin_heavytruck!AF60</f>
        <v>0.3</v>
      </c>
      <c r="AG60" s="146">
        <f>feedin_heavytruck!AG60</f>
        <v>0.25</v>
      </c>
      <c r="AH60" s="146">
        <f>feedin_heavytruck!AH60</f>
        <v>0.15</v>
      </c>
      <c r="AI60" s="145">
        <f>feedin_heavytruck!AI60</f>
        <v>0.3</v>
      </c>
      <c r="AJ60" s="146">
        <f>feedin_heavytruck!AJ60</f>
        <v>0.3</v>
      </c>
      <c r="AK60" s="146">
        <f>feedin_heavytruck!AK60</f>
        <v>0.25</v>
      </c>
      <c r="AL60" s="146">
        <f>feedin_heavytruck!AL60</f>
        <v>0.15</v>
      </c>
      <c r="AM60" s="145">
        <f>feedin_heavytruck!AM60</f>
        <v>0.5</v>
      </c>
      <c r="AN60" s="146">
        <f>feedin_heavytruck!AN60</f>
        <v>0.25</v>
      </c>
      <c r="AO60" s="146">
        <f>feedin_heavytruck!AO60</f>
        <v>0.22500000000000001</v>
      </c>
      <c r="AP60" s="146">
        <f>feedin_heavytruck!AP60</f>
        <v>2.5000000000000001E-2</v>
      </c>
      <c r="AQ60" s="145">
        <f>feedin_heavytruck!AQ60</f>
        <v>0</v>
      </c>
      <c r="AR60" s="146">
        <f>feedin_heavytruck!AR60</f>
        <v>0.1</v>
      </c>
      <c r="AS60" s="146">
        <f>feedin_heavytruck!AS60</f>
        <v>0.4</v>
      </c>
      <c r="AT60" s="146">
        <f>feedin_heavytruck!AT60</f>
        <v>0.5</v>
      </c>
      <c r="AU60" s="36">
        <f t="shared" si="0"/>
        <v>1</v>
      </c>
      <c r="AV60" s="36">
        <f t="shared" si="1"/>
        <v>7</v>
      </c>
    </row>
    <row r="61" spans="1:48" x14ac:dyDescent="0.2">
      <c r="A61" s="51">
        <v>2055</v>
      </c>
      <c r="B61" s="101">
        <f t="shared" si="17"/>
        <v>0</v>
      </c>
      <c r="C61" s="74">
        <f t="shared" si="6"/>
        <v>0.72612803294172268</v>
      </c>
      <c r="D61" s="74">
        <f t="shared" si="17"/>
        <v>0</v>
      </c>
      <c r="E61" s="74">
        <f t="shared" si="17"/>
        <v>0</v>
      </c>
      <c r="F61" s="74">
        <f t="shared" si="17"/>
        <v>0</v>
      </c>
      <c r="G61" s="74">
        <f t="shared" si="17"/>
        <v>0</v>
      </c>
      <c r="H61" s="74">
        <v>0</v>
      </c>
      <c r="I61" s="74">
        <v>0.27387196705827732</v>
      </c>
      <c r="J61" s="74">
        <v>0</v>
      </c>
      <c r="K61" s="72">
        <f>feedin_heavytruck!K61</f>
        <v>0.03</v>
      </c>
      <c r="L61" s="83">
        <f>feedin_heavytruck!L61</f>
        <v>0.02</v>
      </c>
      <c r="M61" s="83">
        <f>feedin_heavytruck!M61</f>
        <v>0.95</v>
      </c>
      <c r="N61" s="83">
        <f>feedin_heavytruck!N61</f>
        <v>0</v>
      </c>
      <c r="O61" s="72">
        <f>feedin_heavytruck!O61</f>
        <v>0.15</v>
      </c>
      <c r="P61" s="83">
        <f>feedin_heavytruck!P61</f>
        <v>0.1</v>
      </c>
      <c r="Q61" s="83">
        <f>feedin_heavytruck!Q61</f>
        <v>0.6</v>
      </c>
      <c r="R61" s="83">
        <f>feedin_heavytruck!R61</f>
        <v>0.15</v>
      </c>
      <c r="S61" s="72">
        <f>feedin_heavytruck!S61</f>
        <v>0</v>
      </c>
      <c r="T61" s="83">
        <f>feedin_heavytruck!T61</f>
        <v>0</v>
      </c>
      <c r="U61" s="83">
        <f>feedin_heavytruck!U61</f>
        <v>0</v>
      </c>
      <c r="V61" s="83">
        <f>feedin_heavytruck!V61</f>
        <v>0</v>
      </c>
      <c r="W61" s="72">
        <f>feedin_heavytruck!W61</f>
        <v>0</v>
      </c>
      <c r="X61" s="83">
        <f>feedin_heavytruck!X61</f>
        <v>0</v>
      </c>
      <c r="Y61" s="83">
        <f>feedin_heavytruck!Y61</f>
        <v>0</v>
      </c>
      <c r="Z61" s="83">
        <f>feedin_heavytruck!Z61</f>
        <v>0</v>
      </c>
      <c r="AA61" s="72">
        <f>feedin_heavytruck!AA61</f>
        <v>0</v>
      </c>
      <c r="AB61" s="83">
        <f>feedin_heavytruck!AB61</f>
        <v>0</v>
      </c>
      <c r="AC61" s="83">
        <f>feedin_heavytruck!AC61</f>
        <v>1</v>
      </c>
      <c r="AD61" s="83">
        <f>feedin_heavytruck!AD61</f>
        <v>0</v>
      </c>
      <c r="AE61" s="72">
        <f>feedin_heavytruck!AE61</f>
        <v>0.3</v>
      </c>
      <c r="AF61" s="83">
        <f>feedin_heavytruck!AF61</f>
        <v>0.3</v>
      </c>
      <c r="AG61" s="83">
        <f>feedin_heavytruck!AG61</f>
        <v>0.25</v>
      </c>
      <c r="AH61" s="83">
        <f>feedin_heavytruck!AH61</f>
        <v>0.15</v>
      </c>
      <c r="AI61" s="72">
        <f>feedin_heavytruck!AI61</f>
        <v>0.3</v>
      </c>
      <c r="AJ61" s="83">
        <f>feedin_heavytruck!AJ61</f>
        <v>0.3</v>
      </c>
      <c r="AK61" s="83">
        <f>feedin_heavytruck!AK61</f>
        <v>0.25</v>
      </c>
      <c r="AL61" s="83">
        <f>feedin_heavytruck!AL61</f>
        <v>0.15</v>
      </c>
      <c r="AM61" s="72">
        <f>feedin_heavytruck!AM61</f>
        <v>0.5</v>
      </c>
      <c r="AN61" s="83">
        <f>feedin_heavytruck!AN61</f>
        <v>0.25</v>
      </c>
      <c r="AO61" s="83">
        <f>feedin_heavytruck!AO61</f>
        <v>0.22500000000000001</v>
      </c>
      <c r="AP61" s="83">
        <f>feedin_heavytruck!AP61</f>
        <v>2.5000000000000001E-2</v>
      </c>
      <c r="AQ61" s="72">
        <f>feedin_heavytruck!AQ61</f>
        <v>0</v>
      </c>
      <c r="AR61" s="83">
        <f>feedin_heavytruck!AR61</f>
        <v>0.1</v>
      </c>
      <c r="AS61" s="83">
        <f>feedin_heavytruck!AS61</f>
        <v>0.4</v>
      </c>
      <c r="AT61" s="83">
        <f>feedin_heavytruck!AT61</f>
        <v>0.5</v>
      </c>
      <c r="AU61" s="52">
        <f t="shared" si="0"/>
        <v>1</v>
      </c>
      <c r="AV61" s="52">
        <f t="shared" si="1"/>
        <v>7</v>
      </c>
    </row>
    <row r="63" spans="1:48" s="93" customFormat="1" x14ac:dyDescent="0.2">
      <c r="I63" s="90">
        <f>A6</f>
        <v>2000</v>
      </c>
      <c r="J63" s="91">
        <f>SUM(B6:J6)</f>
        <v>1</v>
      </c>
    </row>
    <row r="64" spans="1:48" x14ac:dyDescent="0.2">
      <c r="I64" s="90">
        <f t="shared" ref="I64:I118" si="18">A7</f>
        <v>2001</v>
      </c>
      <c r="J64" s="91">
        <f t="shared" ref="J64:J118" si="19">SUM(B7:J7)</f>
        <v>1</v>
      </c>
    </row>
    <row r="65" spans="9:10" x14ac:dyDescent="0.2">
      <c r="I65" s="90">
        <f t="shared" si="18"/>
        <v>2002</v>
      </c>
      <c r="J65" s="91">
        <f t="shared" si="19"/>
        <v>1.0000000001</v>
      </c>
    </row>
    <row r="66" spans="9:10" x14ac:dyDescent="0.2">
      <c r="I66" s="90">
        <f t="shared" si="18"/>
        <v>2003</v>
      </c>
      <c r="J66" s="91">
        <f t="shared" si="19"/>
        <v>1</v>
      </c>
    </row>
    <row r="67" spans="9:10" x14ac:dyDescent="0.2">
      <c r="I67" s="90">
        <f t="shared" si="18"/>
        <v>2004</v>
      </c>
      <c r="J67" s="91">
        <f t="shared" si="19"/>
        <v>1.0000000001</v>
      </c>
    </row>
    <row r="68" spans="9:10" x14ac:dyDescent="0.2">
      <c r="I68" s="90">
        <f t="shared" si="18"/>
        <v>2005</v>
      </c>
      <c r="J68" s="91">
        <f t="shared" si="19"/>
        <v>0.99999999989999999</v>
      </c>
    </row>
    <row r="69" spans="9:10" x14ac:dyDescent="0.2">
      <c r="I69" s="90">
        <f t="shared" si="18"/>
        <v>2006</v>
      </c>
      <c r="J69" s="91">
        <f t="shared" si="19"/>
        <v>1</v>
      </c>
    </row>
    <row r="70" spans="9:10" x14ac:dyDescent="0.2">
      <c r="I70" s="90">
        <f t="shared" si="18"/>
        <v>2007</v>
      </c>
      <c r="J70" s="91">
        <f t="shared" si="19"/>
        <v>1</v>
      </c>
    </row>
    <row r="71" spans="9:10" x14ac:dyDescent="0.2">
      <c r="I71" s="90">
        <f t="shared" si="18"/>
        <v>2008</v>
      </c>
      <c r="J71" s="91">
        <f t="shared" si="19"/>
        <v>0.99999999989999999</v>
      </c>
    </row>
    <row r="72" spans="9:10" x14ac:dyDescent="0.2">
      <c r="I72" s="90">
        <f t="shared" si="18"/>
        <v>2009</v>
      </c>
      <c r="J72" s="91">
        <f t="shared" si="19"/>
        <v>1</v>
      </c>
    </row>
    <row r="73" spans="9:10" x14ac:dyDescent="0.2">
      <c r="I73" s="90">
        <f t="shared" si="18"/>
        <v>2010</v>
      </c>
      <c r="J73" s="91">
        <f t="shared" si="19"/>
        <v>0.99999999989999988</v>
      </c>
    </row>
    <row r="74" spans="9:10" x14ac:dyDescent="0.2">
      <c r="I74" s="90">
        <f t="shared" si="18"/>
        <v>2011</v>
      </c>
      <c r="J74" s="91">
        <f t="shared" si="19"/>
        <v>1</v>
      </c>
    </row>
    <row r="75" spans="9:10" x14ac:dyDescent="0.2">
      <c r="I75" s="90">
        <f t="shared" si="18"/>
        <v>2012</v>
      </c>
      <c r="J75" s="91">
        <f t="shared" si="19"/>
        <v>1</v>
      </c>
    </row>
    <row r="76" spans="9:10" x14ac:dyDescent="0.2">
      <c r="I76" s="90">
        <f t="shared" si="18"/>
        <v>2013</v>
      </c>
      <c r="J76" s="91">
        <f t="shared" si="19"/>
        <v>1</v>
      </c>
    </row>
    <row r="77" spans="9:10" x14ac:dyDescent="0.2">
      <c r="I77" s="90">
        <f t="shared" si="18"/>
        <v>2014</v>
      </c>
      <c r="J77" s="91">
        <f t="shared" si="19"/>
        <v>1</v>
      </c>
    </row>
    <row r="78" spans="9:10" x14ac:dyDescent="0.2">
      <c r="I78" s="90">
        <f t="shared" si="18"/>
        <v>2015</v>
      </c>
      <c r="J78" s="91">
        <f t="shared" si="19"/>
        <v>1</v>
      </c>
    </row>
    <row r="79" spans="9:10" x14ac:dyDescent="0.2">
      <c r="I79" s="90">
        <f t="shared" si="18"/>
        <v>2016</v>
      </c>
      <c r="J79" s="91">
        <f t="shared" si="19"/>
        <v>1.0000000001</v>
      </c>
    </row>
    <row r="80" spans="9:10" x14ac:dyDescent="0.2">
      <c r="I80" s="90">
        <f t="shared" si="18"/>
        <v>2017</v>
      </c>
      <c r="J80" s="91">
        <f t="shared" si="19"/>
        <v>1</v>
      </c>
    </row>
    <row r="81" spans="9:10" x14ac:dyDescent="0.2">
      <c r="I81" s="90">
        <f t="shared" si="18"/>
        <v>2018</v>
      </c>
      <c r="J81" s="91">
        <f t="shared" si="19"/>
        <v>1</v>
      </c>
    </row>
    <row r="82" spans="9:10" x14ac:dyDescent="0.2">
      <c r="I82" s="90">
        <f t="shared" si="18"/>
        <v>2019</v>
      </c>
      <c r="J82" s="91">
        <f t="shared" si="19"/>
        <v>0.99999999999999989</v>
      </c>
    </row>
    <row r="83" spans="9:10" x14ac:dyDescent="0.2">
      <c r="I83" s="90">
        <f t="shared" si="18"/>
        <v>2020</v>
      </c>
      <c r="J83" s="91">
        <f t="shared" si="19"/>
        <v>1</v>
      </c>
    </row>
    <row r="84" spans="9:10" x14ac:dyDescent="0.2">
      <c r="I84" s="90">
        <f t="shared" si="18"/>
        <v>2021</v>
      </c>
      <c r="J84" s="91">
        <f t="shared" si="19"/>
        <v>1</v>
      </c>
    </row>
    <row r="85" spans="9:10" x14ac:dyDescent="0.2">
      <c r="I85" s="90">
        <f t="shared" si="18"/>
        <v>2022</v>
      </c>
      <c r="J85" s="91">
        <f t="shared" si="19"/>
        <v>1</v>
      </c>
    </row>
    <row r="86" spans="9:10" x14ac:dyDescent="0.2">
      <c r="I86" s="90">
        <f t="shared" si="18"/>
        <v>2023</v>
      </c>
      <c r="J86" s="91">
        <f t="shared" si="19"/>
        <v>1</v>
      </c>
    </row>
    <row r="87" spans="9:10" x14ac:dyDescent="0.2">
      <c r="I87" s="90">
        <f t="shared" si="18"/>
        <v>2024</v>
      </c>
      <c r="J87" s="91">
        <f t="shared" si="19"/>
        <v>1</v>
      </c>
    </row>
    <row r="88" spans="9:10" x14ac:dyDescent="0.2">
      <c r="I88" s="90">
        <f t="shared" si="18"/>
        <v>2025</v>
      </c>
      <c r="J88" s="91">
        <f t="shared" si="19"/>
        <v>1</v>
      </c>
    </row>
    <row r="89" spans="9:10" x14ac:dyDescent="0.2">
      <c r="I89" s="90">
        <f t="shared" si="18"/>
        <v>2026</v>
      </c>
      <c r="J89" s="91">
        <f t="shared" si="19"/>
        <v>1</v>
      </c>
    </row>
    <row r="90" spans="9:10" x14ac:dyDescent="0.2">
      <c r="I90" s="90">
        <f t="shared" si="18"/>
        <v>2027</v>
      </c>
      <c r="J90" s="91">
        <f t="shared" si="19"/>
        <v>1</v>
      </c>
    </row>
    <row r="91" spans="9:10" x14ac:dyDescent="0.2">
      <c r="I91" s="90">
        <f t="shared" si="18"/>
        <v>2028</v>
      </c>
      <c r="J91" s="91">
        <f t="shared" si="19"/>
        <v>1</v>
      </c>
    </row>
    <row r="92" spans="9:10" x14ac:dyDescent="0.2">
      <c r="I92" s="90">
        <f t="shared" si="18"/>
        <v>2029</v>
      </c>
      <c r="J92" s="91">
        <f t="shared" si="19"/>
        <v>1</v>
      </c>
    </row>
    <row r="93" spans="9:10" x14ac:dyDescent="0.2">
      <c r="I93" s="90">
        <f t="shared" si="18"/>
        <v>2030</v>
      </c>
      <c r="J93" s="91">
        <f t="shared" si="19"/>
        <v>1</v>
      </c>
    </row>
    <row r="94" spans="9:10" x14ac:dyDescent="0.2">
      <c r="I94" s="90">
        <f t="shared" si="18"/>
        <v>2031</v>
      </c>
      <c r="J94" s="91">
        <f t="shared" si="19"/>
        <v>1</v>
      </c>
    </row>
    <row r="95" spans="9:10" x14ac:dyDescent="0.2">
      <c r="I95" s="90">
        <f t="shared" si="18"/>
        <v>2032</v>
      </c>
      <c r="J95" s="91">
        <f t="shared" si="19"/>
        <v>1</v>
      </c>
    </row>
    <row r="96" spans="9:10" x14ac:dyDescent="0.2">
      <c r="I96" s="90">
        <f t="shared" si="18"/>
        <v>2033</v>
      </c>
      <c r="J96" s="91">
        <f t="shared" si="19"/>
        <v>1</v>
      </c>
    </row>
    <row r="97" spans="9:10" x14ac:dyDescent="0.2">
      <c r="I97" s="90">
        <f t="shared" si="18"/>
        <v>2034</v>
      </c>
      <c r="J97" s="91">
        <f t="shared" si="19"/>
        <v>1</v>
      </c>
    </row>
    <row r="98" spans="9:10" x14ac:dyDescent="0.2">
      <c r="I98" s="90">
        <f t="shared" si="18"/>
        <v>2035</v>
      </c>
      <c r="J98" s="91">
        <f t="shared" si="19"/>
        <v>1</v>
      </c>
    </row>
    <row r="99" spans="9:10" x14ac:dyDescent="0.2">
      <c r="I99" s="90">
        <f t="shared" si="18"/>
        <v>2036</v>
      </c>
      <c r="J99" s="91">
        <f t="shared" si="19"/>
        <v>1</v>
      </c>
    </row>
    <row r="100" spans="9:10" x14ac:dyDescent="0.2">
      <c r="I100" s="90">
        <f t="shared" si="18"/>
        <v>2037</v>
      </c>
      <c r="J100" s="91">
        <f t="shared" si="19"/>
        <v>1</v>
      </c>
    </row>
    <row r="101" spans="9:10" x14ac:dyDescent="0.2">
      <c r="I101" s="90">
        <f t="shared" si="18"/>
        <v>2038</v>
      </c>
      <c r="J101" s="91">
        <f t="shared" si="19"/>
        <v>1</v>
      </c>
    </row>
    <row r="102" spans="9:10" x14ac:dyDescent="0.2">
      <c r="I102" s="90">
        <f t="shared" si="18"/>
        <v>2039</v>
      </c>
      <c r="J102" s="91">
        <f t="shared" si="19"/>
        <v>1</v>
      </c>
    </row>
    <row r="103" spans="9:10" x14ac:dyDescent="0.2">
      <c r="I103" s="90">
        <f t="shared" si="18"/>
        <v>2040</v>
      </c>
      <c r="J103" s="91">
        <f t="shared" si="19"/>
        <v>1</v>
      </c>
    </row>
    <row r="104" spans="9:10" x14ac:dyDescent="0.2">
      <c r="I104" s="90">
        <f t="shared" si="18"/>
        <v>2041</v>
      </c>
      <c r="J104" s="91">
        <f t="shared" si="19"/>
        <v>1</v>
      </c>
    </row>
    <row r="105" spans="9:10" x14ac:dyDescent="0.2">
      <c r="I105" s="90">
        <f t="shared" si="18"/>
        <v>2042</v>
      </c>
      <c r="J105" s="91">
        <f t="shared" si="19"/>
        <v>1</v>
      </c>
    </row>
    <row r="106" spans="9:10" x14ac:dyDescent="0.2">
      <c r="I106" s="90">
        <f t="shared" si="18"/>
        <v>2043</v>
      </c>
      <c r="J106" s="91">
        <f t="shared" si="19"/>
        <v>1</v>
      </c>
    </row>
    <row r="107" spans="9:10" x14ac:dyDescent="0.2">
      <c r="I107" s="90">
        <f t="shared" si="18"/>
        <v>2044</v>
      </c>
      <c r="J107" s="91">
        <f t="shared" si="19"/>
        <v>1</v>
      </c>
    </row>
    <row r="108" spans="9:10" x14ac:dyDescent="0.2">
      <c r="I108" s="90">
        <f t="shared" si="18"/>
        <v>2045</v>
      </c>
      <c r="J108" s="91">
        <f t="shared" si="19"/>
        <v>1</v>
      </c>
    </row>
    <row r="109" spans="9:10" x14ac:dyDescent="0.2">
      <c r="I109" s="90">
        <f t="shared" si="18"/>
        <v>2046</v>
      </c>
      <c r="J109" s="91">
        <f t="shared" si="19"/>
        <v>1</v>
      </c>
    </row>
    <row r="110" spans="9:10" x14ac:dyDescent="0.2">
      <c r="I110" s="90">
        <f t="shared" si="18"/>
        <v>2047</v>
      </c>
      <c r="J110" s="91">
        <f t="shared" si="19"/>
        <v>1</v>
      </c>
    </row>
    <row r="111" spans="9:10" x14ac:dyDescent="0.2">
      <c r="I111" s="90">
        <f t="shared" si="18"/>
        <v>2048</v>
      </c>
      <c r="J111" s="91">
        <f t="shared" si="19"/>
        <v>1</v>
      </c>
    </row>
    <row r="112" spans="9:10" x14ac:dyDescent="0.2">
      <c r="I112" s="90">
        <f t="shared" si="18"/>
        <v>2049</v>
      </c>
      <c r="J112" s="91">
        <f t="shared" si="19"/>
        <v>1</v>
      </c>
    </row>
    <row r="113" spans="9:10" x14ac:dyDescent="0.2">
      <c r="I113" s="90">
        <f t="shared" si="18"/>
        <v>2050</v>
      </c>
      <c r="J113" s="91">
        <f t="shared" si="19"/>
        <v>1</v>
      </c>
    </row>
    <row r="114" spans="9:10" x14ac:dyDescent="0.2">
      <c r="I114" s="90">
        <f t="shared" si="18"/>
        <v>2051</v>
      </c>
      <c r="J114" s="91">
        <f t="shared" si="19"/>
        <v>1</v>
      </c>
    </row>
    <row r="115" spans="9:10" x14ac:dyDescent="0.2">
      <c r="I115" s="90">
        <f t="shared" si="18"/>
        <v>2052</v>
      </c>
      <c r="J115" s="91">
        <f t="shared" si="19"/>
        <v>1</v>
      </c>
    </row>
    <row r="116" spans="9:10" x14ac:dyDescent="0.2">
      <c r="I116" s="90">
        <f t="shared" si="18"/>
        <v>2053</v>
      </c>
      <c r="J116" s="91">
        <f t="shared" si="19"/>
        <v>1</v>
      </c>
    </row>
    <row r="117" spans="9:10" x14ac:dyDescent="0.2">
      <c r="I117" s="90">
        <f t="shared" si="18"/>
        <v>2054</v>
      </c>
      <c r="J117" s="91">
        <f t="shared" si="19"/>
        <v>1</v>
      </c>
    </row>
    <row r="118" spans="9:10" x14ac:dyDescent="0.2">
      <c r="I118" s="90">
        <f t="shared" si="18"/>
        <v>2055</v>
      </c>
      <c r="J118" s="91">
        <f t="shared" si="19"/>
        <v>1</v>
      </c>
    </row>
    <row r="119" spans="9:10" x14ac:dyDescent="0.2">
      <c r="I119" s="1"/>
    </row>
    <row r="120" spans="9:10" x14ac:dyDescent="0.2">
      <c r="I120" s="1"/>
    </row>
    <row r="121" spans="9:10" x14ac:dyDescent="0.2">
      <c r="I121" s="1"/>
    </row>
    <row r="122" spans="9:10" x14ac:dyDescent="0.2">
      <c r="I122" s="1"/>
    </row>
    <row r="123" spans="9:10" x14ac:dyDescent="0.2">
      <c r="I123" s="1"/>
    </row>
  </sheetData>
  <conditionalFormatting sqref="B26 B31 B36 B41 B46 I46 I41 I36 I31 D36:G36 D31:G31 D26:I26 D46:G46 D41:G41">
    <cfRule type="expression" dxfId="22" priority="20">
      <formula>"&lt;0"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C123"/>
  <sheetViews>
    <sheetView topLeftCell="A7" workbookViewId="0">
      <selection activeCell="A3" sqref="A3"/>
    </sheetView>
  </sheetViews>
  <sheetFormatPr defaultRowHeight="12.75" x14ac:dyDescent="0.2"/>
  <cols>
    <col min="2" max="2" width="9.140625" customWidth="1"/>
    <col min="15" max="15" width="9.42578125" customWidth="1"/>
  </cols>
  <sheetData>
    <row r="1" spans="1:54" x14ac:dyDescent="0.2">
      <c r="A1" s="18" t="s">
        <v>223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20"/>
      <c r="AQ1" s="19"/>
      <c r="AR1" s="19"/>
      <c r="AS1" s="19"/>
      <c r="AT1" s="19"/>
      <c r="AU1" s="31"/>
    </row>
    <row r="2" spans="1:54" x14ac:dyDescent="0.2">
      <c r="A2" s="6"/>
      <c r="B2" s="29" t="s">
        <v>11</v>
      </c>
      <c r="C2" s="3"/>
      <c r="D2" s="3"/>
      <c r="E2" s="3"/>
      <c r="F2" s="3"/>
      <c r="G2" s="3"/>
      <c r="H2" s="3"/>
      <c r="I2" s="3"/>
      <c r="J2" s="3"/>
      <c r="K2" s="30" t="s">
        <v>10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8"/>
      <c r="AQ2" s="7"/>
      <c r="AR2" s="7"/>
      <c r="AS2" s="7"/>
      <c r="AT2" s="7"/>
      <c r="AU2" s="21"/>
    </row>
    <row r="3" spans="1:54" x14ac:dyDescent="0.2">
      <c r="A3" s="1"/>
      <c r="B3" s="82"/>
      <c r="C3" s="16"/>
      <c r="D3" s="16"/>
      <c r="E3" s="16"/>
      <c r="F3" s="16"/>
      <c r="G3" s="16"/>
      <c r="H3" s="16"/>
      <c r="I3" s="16"/>
      <c r="J3" s="16"/>
      <c r="K3" s="9" t="s">
        <v>0</v>
      </c>
      <c r="L3" s="10"/>
      <c r="M3" s="10"/>
      <c r="N3" s="10"/>
      <c r="O3" s="9" t="s">
        <v>1</v>
      </c>
      <c r="P3" s="10"/>
      <c r="Q3" s="10"/>
      <c r="R3" s="10"/>
      <c r="S3" s="9" t="s">
        <v>3</v>
      </c>
      <c r="T3" s="10"/>
      <c r="U3" s="10"/>
      <c r="V3" s="10"/>
      <c r="W3" s="9" t="s">
        <v>4</v>
      </c>
      <c r="X3" s="10"/>
      <c r="Y3" s="10"/>
      <c r="Z3" s="10"/>
      <c r="AA3" s="9" t="s">
        <v>5</v>
      </c>
      <c r="AB3" s="11"/>
      <c r="AC3" s="11"/>
      <c r="AD3" s="10"/>
      <c r="AE3" s="9" t="s">
        <v>6</v>
      </c>
      <c r="AF3" s="11"/>
      <c r="AG3" s="11"/>
      <c r="AH3" s="10"/>
      <c r="AI3" s="9" t="s">
        <v>7</v>
      </c>
      <c r="AJ3" s="11"/>
      <c r="AK3" s="11"/>
      <c r="AL3" s="10"/>
      <c r="AM3" s="9" t="s">
        <v>2</v>
      </c>
      <c r="AN3" s="11"/>
      <c r="AO3" s="11"/>
      <c r="AP3" s="11"/>
      <c r="AQ3" s="9" t="s">
        <v>8</v>
      </c>
      <c r="AR3" s="11"/>
      <c r="AS3" s="11"/>
      <c r="AT3" s="10"/>
      <c r="AU3" s="22"/>
    </row>
    <row r="4" spans="1:54" ht="100.5" x14ac:dyDescent="0.2">
      <c r="A4" s="24" t="s">
        <v>60</v>
      </c>
      <c r="B4" s="25" t="s">
        <v>0</v>
      </c>
      <c r="C4" s="26" t="s">
        <v>1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2</v>
      </c>
      <c r="J4" s="26" t="s">
        <v>8</v>
      </c>
      <c r="K4" s="27" t="s">
        <v>82</v>
      </c>
      <c r="L4" s="28" t="s">
        <v>83</v>
      </c>
      <c r="M4" s="28" t="s">
        <v>84</v>
      </c>
      <c r="N4" s="28" t="s">
        <v>85</v>
      </c>
      <c r="O4" s="27" t="s">
        <v>89</v>
      </c>
      <c r="P4" s="28" t="s">
        <v>90</v>
      </c>
      <c r="Q4" s="28" t="s">
        <v>91</v>
      </c>
      <c r="R4" s="28" t="s">
        <v>92</v>
      </c>
      <c r="S4" s="27" t="s">
        <v>96</v>
      </c>
      <c r="T4" s="28" t="s">
        <v>97</v>
      </c>
      <c r="U4" s="28" t="s">
        <v>98</v>
      </c>
      <c r="V4" s="28" t="s">
        <v>99</v>
      </c>
      <c r="W4" s="27" t="s">
        <v>103</v>
      </c>
      <c r="X4" s="28" t="s">
        <v>104</v>
      </c>
      <c r="Y4" s="28" t="s">
        <v>105</v>
      </c>
      <c r="Z4" s="28" t="s">
        <v>106</v>
      </c>
      <c r="AA4" s="27" t="s">
        <v>110</v>
      </c>
      <c r="AB4" s="28" t="s">
        <v>111</v>
      </c>
      <c r="AC4" s="28" t="s">
        <v>112</v>
      </c>
      <c r="AD4" s="28" t="s">
        <v>113</v>
      </c>
      <c r="AE4" s="27" t="s">
        <v>117</v>
      </c>
      <c r="AF4" s="28" t="s">
        <v>118</v>
      </c>
      <c r="AG4" s="28" t="s">
        <v>119</v>
      </c>
      <c r="AH4" s="28" t="s">
        <v>120</v>
      </c>
      <c r="AI4" s="27" t="s">
        <v>124</v>
      </c>
      <c r="AJ4" s="28" t="s">
        <v>125</v>
      </c>
      <c r="AK4" s="28" t="s">
        <v>126</v>
      </c>
      <c r="AL4" s="28" t="s">
        <v>127</v>
      </c>
      <c r="AM4" s="27" t="s">
        <v>131</v>
      </c>
      <c r="AN4" s="28" t="s">
        <v>132</v>
      </c>
      <c r="AO4" s="28" t="s">
        <v>133</v>
      </c>
      <c r="AP4" s="28" t="s">
        <v>134</v>
      </c>
      <c r="AQ4" s="27" t="s">
        <v>138</v>
      </c>
      <c r="AR4" s="28" t="s">
        <v>139</v>
      </c>
      <c r="AS4" s="28" t="s">
        <v>140</v>
      </c>
      <c r="AT4" s="28" t="s">
        <v>141</v>
      </c>
      <c r="AU4" s="35" t="s">
        <v>15</v>
      </c>
      <c r="AV4" s="35" t="s">
        <v>16</v>
      </c>
      <c r="AX4" s="27" t="s">
        <v>231</v>
      </c>
      <c r="AY4" s="28" t="s">
        <v>232</v>
      </c>
      <c r="AZ4" s="28" t="s">
        <v>233</v>
      </c>
      <c r="BA4" s="28" t="s">
        <v>234</v>
      </c>
    </row>
    <row r="5" spans="1:54" x14ac:dyDescent="0.2">
      <c r="A5" s="42" t="s">
        <v>60</v>
      </c>
      <c r="B5" s="43" t="s">
        <v>163</v>
      </c>
      <c r="C5" s="44" t="s">
        <v>164</v>
      </c>
      <c r="D5" s="44" t="s">
        <v>165</v>
      </c>
      <c r="E5" s="44" t="s">
        <v>166</v>
      </c>
      <c r="F5" s="44" t="s">
        <v>167</v>
      </c>
      <c r="G5" s="44" t="s">
        <v>168</v>
      </c>
      <c r="H5" s="44" t="s">
        <v>169</v>
      </c>
      <c r="I5" s="44" t="s">
        <v>170</v>
      </c>
      <c r="J5" s="44" t="s">
        <v>171</v>
      </c>
      <c r="K5" s="45" t="s">
        <v>172</v>
      </c>
      <c r="L5" s="46" t="s">
        <v>173</v>
      </c>
      <c r="M5" s="46" t="s">
        <v>174</v>
      </c>
      <c r="N5" s="46" t="s">
        <v>175</v>
      </c>
      <c r="O5" s="45" t="s">
        <v>177</v>
      </c>
      <c r="P5" s="46" t="s">
        <v>178</v>
      </c>
      <c r="Q5" s="46" t="s">
        <v>179</v>
      </c>
      <c r="R5" s="46" t="s">
        <v>180</v>
      </c>
      <c r="S5" s="45" t="s">
        <v>182</v>
      </c>
      <c r="T5" s="46" t="s">
        <v>183</v>
      </c>
      <c r="U5" s="46" t="s">
        <v>184</v>
      </c>
      <c r="V5" s="46" t="s">
        <v>185</v>
      </c>
      <c r="W5" s="45" t="s">
        <v>187</v>
      </c>
      <c r="X5" s="46" t="s">
        <v>188</v>
      </c>
      <c r="Y5" s="46" t="s">
        <v>189</v>
      </c>
      <c r="Z5" s="46" t="s">
        <v>190</v>
      </c>
      <c r="AA5" s="45" t="s">
        <v>192</v>
      </c>
      <c r="AB5" s="46" t="s">
        <v>193</v>
      </c>
      <c r="AC5" s="46" t="s">
        <v>194</v>
      </c>
      <c r="AD5" s="46" t="s">
        <v>195</v>
      </c>
      <c r="AE5" s="45" t="s">
        <v>197</v>
      </c>
      <c r="AF5" s="46" t="s">
        <v>198</v>
      </c>
      <c r="AG5" s="46" t="s">
        <v>199</v>
      </c>
      <c r="AH5" s="46" t="s">
        <v>200</v>
      </c>
      <c r="AI5" s="45" t="s">
        <v>202</v>
      </c>
      <c r="AJ5" s="46" t="s">
        <v>203</v>
      </c>
      <c r="AK5" s="46" t="s">
        <v>204</v>
      </c>
      <c r="AL5" s="46" t="s">
        <v>205</v>
      </c>
      <c r="AM5" s="45" t="s">
        <v>207</v>
      </c>
      <c r="AN5" s="46" t="s">
        <v>208</v>
      </c>
      <c r="AO5" s="46" t="s">
        <v>209</v>
      </c>
      <c r="AP5" s="46" t="s">
        <v>210</v>
      </c>
      <c r="AQ5" s="45" t="s">
        <v>212</v>
      </c>
      <c r="AR5" s="46" t="s">
        <v>213</v>
      </c>
      <c r="AS5" s="46" t="s">
        <v>214</v>
      </c>
      <c r="AT5" s="46" t="s">
        <v>215</v>
      </c>
      <c r="AU5" s="41"/>
      <c r="AV5" s="41"/>
    </row>
    <row r="6" spans="1:54" x14ac:dyDescent="0.2">
      <c r="A6" s="2">
        <v>2000</v>
      </c>
      <c r="B6" s="95">
        <f>feedin_heavytruck!B6</f>
        <v>2.8015194699999999E-2</v>
      </c>
      <c r="C6" s="80">
        <f>feedin_heavytruck!C6</f>
        <v>0.96177587840000001</v>
      </c>
      <c r="D6" s="80">
        <f>feedin_heavytruck!D6</f>
        <v>0</v>
      </c>
      <c r="E6" s="80">
        <f>feedin_heavytruck!E6</f>
        <v>0</v>
      </c>
      <c r="F6" s="80">
        <f>feedin_heavytruck!F6</f>
        <v>1.02089269E-2</v>
      </c>
      <c r="G6" s="80">
        <f>feedin_heavytruck!G6</f>
        <v>0</v>
      </c>
      <c r="H6" s="80">
        <f>feedin_heavytruck!H6</f>
        <v>0</v>
      </c>
      <c r="I6" s="80">
        <f>feedin_heavytruck!I6</f>
        <v>0</v>
      </c>
      <c r="J6" s="80">
        <f>feedin_heavytruck!J6</f>
        <v>0</v>
      </c>
      <c r="K6" s="99">
        <f>feedin_heavytruck!K6</f>
        <v>1.6949152499999998E-2</v>
      </c>
      <c r="L6" s="102">
        <f>feedin_heavytruck!L6</f>
        <v>0</v>
      </c>
      <c r="M6" s="102">
        <f>feedin_heavytruck!M6</f>
        <v>0.97457627120000001</v>
      </c>
      <c r="N6" s="102">
        <f>feedin_heavytruck!N6</f>
        <v>8.4745762999999998E-3</v>
      </c>
      <c r="O6" s="99">
        <f>feedin_heavytruck!O6</f>
        <v>0.1693409035</v>
      </c>
      <c r="P6" s="102">
        <f>feedin_heavytruck!P6</f>
        <v>0.2147617872</v>
      </c>
      <c r="Q6" s="102">
        <f>feedin_heavytruck!Q6</f>
        <v>0.52011848930000004</v>
      </c>
      <c r="R6" s="102">
        <f>feedin_heavytruck!R6</f>
        <v>9.5778820000000001E-2</v>
      </c>
      <c r="S6" s="99">
        <f>feedin_heavytruck!S6</f>
        <v>0</v>
      </c>
      <c r="T6" s="102">
        <f>feedin_heavytruck!T6</f>
        <v>0</v>
      </c>
      <c r="U6" s="102">
        <f>feedin_heavytruck!U6</f>
        <v>0</v>
      </c>
      <c r="V6" s="102">
        <f>feedin_heavytruck!V6</f>
        <v>0</v>
      </c>
      <c r="W6" s="99">
        <f>feedin_heavytruck!W6</f>
        <v>0</v>
      </c>
      <c r="X6" s="102">
        <f>feedin_heavytruck!X6</f>
        <v>0</v>
      </c>
      <c r="Y6" s="102">
        <f>feedin_heavytruck!Y6</f>
        <v>0</v>
      </c>
      <c r="Z6" s="102">
        <f>feedin_heavytruck!Z6</f>
        <v>0</v>
      </c>
      <c r="AA6" s="99">
        <f>feedin_heavytruck!AA6</f>
        <v>0</v>
      </c>
      <c r="AB6" s="102">
        <f>feedin_heavytruck!AB6</f>
        <v>0</v>
      </c>
      <c r="AC6" s="102">
        <f>feedin_heavytruck!AC6</f>
        <v>1</v>
      </c>
      <c r="AD6" s="102">
        <f>feedin_heavytruck!AD6</f>
        <v>0</v>
      </c>
      <c r="AE6" s="99">
        <f>feedin_heavytruck!AE6</f>
        <v>0</v>
      </c>
      <c r="AF6" s="102">
        <f>feedin_heavytruck!AF6</f>
        <v>0</v>
      </c>
      <c r="AG6" s="102">
        <f>feedin_heavytruck!AG6</f>
        <v>0</v>
      </c>
      <c r="AH6" s="102">
        <f>feedin_heavytruck!AH6</f>
        <v>0</v>
      </c>
      <c r="AI6" s="99">
        <f>feedin_heavytruck!AI6</f>
        <v>0</v>
      </c>
      <c r="AJ6" s="102">
        <f>feedin_heavytruck!AJ6</f>
        <v>0</v>
      </c>
      <c r="AK6" s="102">
        <f>feedin_heavytruck!AK6</f>
        <v>0</v>
      </c>
      <c r="AL6" s="102">
        <f>feedin_heavytruck!AL6</f>
        <v>0</v>
      </c>
      <c r="AM6" s="99">
        <f>feedin_heavytruck!AM6</f>
        <v>0</v>
      </c>
      <c r="AN6" s="102">
        <f>feedin_heavytruck!AN6</f>
        <v>0</v>
      </c>
      <c r="AO6" s="102">
        <f>feedin_heavytruck!AO6</f>
        <v>0</v>
      </c>
      <c r="AP6" s="102">
        <f>feedin_heavytruck!AP6</f>
        <v>0</v>
      </c>
      <c r="AQ6" s="99">
        <f>feedin_heavytruck!AQ6</f>
        <v>0</v>
      </c>
      <c r="AR6" s="102">
        <f>feedin_heavytruck!AR6</f>
        <v>0</v>
      </c>
      <c r="AS6" s="102">
        <f>feedin_heavytruck!AS6</f>
        <v>0</v>
      </c>
      <c r="AT6" s="102">
        <f>feedin_heavytruck!AT6</f>
        <v>0</v>
      </c>
      <c r="AU6" s="36">
        <f t="shared" ref="AU6:AU61" si="0">SUM(B6:J6)</f>
        <v>1</v>
      </c>
      <c r="AV6" s="36">
        <f t="shared" ref="AV6:AV61" si="1">SUM(K6:AT6)</f>
        <v>3</v>
      </c>
      <c r="AX6" s="57">
        <f>$B6*K6+$C6*O6+$D6*S6+$E6*W6+$F6*AA6+$G6*AE6+$H6*AI6+$I6*AM6+$J6*AQ6</f>
        <v>0.16334283002004962</v>
      </c>
      <c r="AY6" s="57">
        <f t="shared" ref="AY6:BA21" si="2">$B6*L6+$C6*P6+$D6*T6+$E6*X6+$F6*AB6+$G6*AF6+$H6*AJ6+$I6*AN6+$J6*AR6</f>
        <v>0.20655270653103389</v>
      </c>
      <c r="AZ6" s="57">
        <f t="shared" si="2"/>
        <v>0.53774928780625653</v>
      </c>
      <c r="BA6" s="57">
        <f t="shared" si="2"/>
        <v>9.2355175642659992E-2</v>
      </c>
      <c r="BB6" s="58">
        <f>SUM(AX6:BA6)</f>
        <v>1</v>
      </c>
    </row>
    <row r="7" spans="1:54" x14ac:dyDescent="0.2">
      <c r="A7" s="2">
        <v>2001</v>
      </c>
      <c r="B7" s="95">
        <f>feedin_heavytruck!B7</f>
        <v>2.3291925500000001E-2</v>
      </c>
      <c r="C7" s="80">
        <f>feedin_heavytruck!C7</f>
        <v>0.96805678790000005</v>
      </c>
      <c r="D7" s="80">
        <f>feedin_heavytruck!D7</f>
        <v>0</v>
      </c>
      <c r="E7" s="80">
        <f>feedin_heavytruck!E7</f>
        <v>0</v>
      </c>
      <c r="F7" s="80">
        <f>feedin_heavytruck!F7</f>
        <v>8.6512866000000004E-3</v>
      </c>
      <c r="G7" s="80">
        <f>feedin_heavytruck!G7</f>
        <v>0</v>
      </c>
      <c r="H7" s="80">
        <f>feedin_heavytruck!H7</f>
        <v>0</v>
      </c>
      <c r="I7" s="80">
        <f>feedin_heavytruck!I7</f>
        <v>0</v>
      </c>
      <c r="J7" s="80">
        <f>feedin_heavytruck!J7</f>
        <v>0</v>
      </c>
      <c r="K7" s="99">
        <f>feedin_heavytruck!K7</f>
        <v>9.5238094999999991E-3</v>
      </c>
      <c r="L7" s="102">
        <f>feedin_heavytruck!L7</f>
        <v>0</v>
      </c>
      <c r="M7" s="102">
        <f>feedin_heavytruck!M7</f>
        <v>0.99047619050000002</v>
      </c>
      <c r="N7" s="102">
        <f>feedin_heavytruck!N7</f>
        <v>0</v>
      </c>
      <c r="O7" s="99">
        <f>feedin_heavytruck!O7</f>
        <v>0.17713107240000001</v>
      </c>
      <c r="P7" s="102">
        <f>feedin_heavytruck!P7</f>
        <v>0.1585701192</v>
      </c>
      <c r="Q7" s="102">
        <f>feedin_heavytruck!Q7</f>
        <v>0.58661778190000002</v>
      </c>
      <c r="R7" s="102">
        <f>feedin_heavytruck!R7</f>
        <v>7.7681026599999994E-2</v>
      </c>
      <c r="S7" s="99">
        <f>feedin_heavytruck!S7</f>
        <v>0</v>
      </c>
      <c r="T7" s="102">
        <f>feedin_heavytruck!T7</f>
        <v>0</v>
      </c>
      <c r="U7" s="102">
        <f>feedin_heavytruck!U7</f>
        <v>0</v>
      </c>
      <c r="V7" s="102">
        <f>feedin_heavytruck!V7</f>
        <v>0</v>
      </c>
      <c r="W7" s="99">
        <f>feedin_heavytruck!W7</f>
        <v>0</v>
      </c>
      <c r="X7" s="102">
        <f>feedin_heavytruck!X7</f>
        <v>0</v>
      </c>
      <c r="Y7" s="102">
        <f>feedin_heavytruck!Y7</f>
        <v>0</v>
      </c>
      <c r="Z7" s="102">
        <f>feedin_heavytruck!Z7</f>
        <v>0</v>
      </c>
      <c r="AA7" s="99">
        <f>feedin_heavytruck!AA7</f>
        <v>0</v>
      </c>
      <c r="AB7" s="102">
        <f>feedin_heavytruck!AB7</f>
        <v>0</v>
      </c>
      <c r="AC7" s="102">
        <f>feedin_heavytruck!AC7</f>
        <v>1</v>
      </c>
      <c r="AD7" s="102">
        <f>feedin_heavytruck!AD7</f>
        <v>0</v>
      </c>
      <c r="AE7" s="99">
        <f>feedin_heavytruck!AE7</f>
        <v>0</v>
      </c>
      <c r="AF7" s="102">
        <f>feedin_heavytruck!AF7</f>
        <v>0</v>
      </c>
      <c r="AG7" s="102">
        <f>feedin_heavytruck!AG7</f>
        <v>0</v>
      </c>
      <c r="AH7" s="102">
        <f>feedin_heavytruck!AH7</f>
        <v>0</v>
      </c>
      <c r="AI7" s="99">
        <f>feedin_heavytruck!AI7</f>
        <v>0</v>
      </c>
      <c r="AJ7" s="102">
        <f>feedin_heavytruck!AJ7</f>
        <v>0</v>
      </c>
      <c r="AK7" s="102">
        <f>feedin_heavytruck!AK7</f>
        <v>0</v>
      </c>
      <c r="AL7" s="102">
        <f>feedin_heavytruck!AL7</f>
        <v>0</v>
      </c>
      <c r="AM7" s="99">
        <f>feedin_heavytruck!AM7</f>
        <v>0</v>
      </c>
      <c r="AN7" s="102">
        <f>feedin_heavytruck!AN7</f>
        <v>0</v>
      </c>
      <c r="AO7" s="102">
        <f>feedin_heavytruck!AO7</f>
        <v>0</v>
      </c>
      <c r="AP7" s="102">
        <f>feedin_heavytruck!AP7</f>
        <v>0</v>
      </c>
      <c r="AQ7" s="99">
        <f>feedin_heavytruck!AQ7</f>
        <v>0</v>
      </c>
      <c r="AR7" s="102">
        <f>feedin_heavytruck!AR7</f>
        <v>0</v>
      </c>
      <c r="AS7" s="102">
        <f>feedin_heavytruck!AS7</f>
        <v>0</v>
      </c>
      <c r="AT7" s="102">
        <f>feedin_heavytruck!AT7</f>
        <v>0</v>
      </c>
      <c r="AU7" s="36">
        <f t="shared" si="0"/>
        <v>1</v>
      </c>
      <c r="AV7" s="36">
        <f t="shared" si="1"/>
        <v>3.0000000001</v>
      </c>
      <c r="AX7" s="57">
        <f t="shared" ref="AX7:BA46" si="3">$B7*K7+$C7*O7+$D7*S7+$E7*W7+$F7*AA7+$G7*AE7+$H7*AI7+$I7*AM7+$J7*AQ7</f>
        <v>0.17169476484617655</v>
      </c>
      <c r="AY7" s="57">
        <f t="shared" si="2"/>
        <v>0.15350488024967213</v>
      </c>
      <c r="AZ7" s="57">
        <f t="shared" si="2"/>
        <v>0.59960070990978664</v>
      </c>
      <c r="BA7" s="57">
        <f t="shared" si="2"/>
        <v>7.5199645091170456E-2</v>
      </c>
      <c r="BB7" s="58">
        <f t="shared" ref="BB7:BB46" si="4">SUM(AX7:BA7)</f>
        <v>1.0000000000968057</v>
      </c>
    </row>
    <row r="8" spans="1:54" x14ac:dyDescent="0.2">
      <c r="A8" s="2">
        <v>2002</v>
      </c>
      <c r="B8" s="95">
        <f>feedin_heavytruck!B8</f>
        <v>2.5498466300000001E-2</v>
      </c>
      <c r="C8" s="80">
        <f>feedin_heavytruck!C8</f>
        <v>0.96472392640000004</v>
      </c>
      <c r="D8" s="80">
        <f>feedin_heavytruck!D8</f>
        <v>0</v>
      </c>
      <c r="E8" s="80">
        <f>feedin_heavytruck!E8</f>
        <v>0</v>
      </c>
      <c r="F8" s="80">
        <f>feedin_heavytruck!F8</f>
        <v>9.7776074000000008E-3</v>
      </c>
      <c r="G8" s="80">
        <f>feedin_heavytruck!G8</f>
        <v>0</v>
      </c>
      <c r="H8" s="80">
        <f>feedin_heavytruck!H8</f>
        <v>0</v>
      </c>
      <c r="I8" s="80">
        <f>feedin_heavytruck!I8</f>
        <v>0</v>
      </c>
      <c r="J8" s="80">
        <f>feedin_heavytruck!J8</f>
        <v>0</v>
      </c>
      <c r="K8" s="99">
        <f>feedin_heavytruck!K8</f>
        <v>0</v>
      </c>
      <c r="L8" s="102">
        <f>feedin_heavytruck!L8</f>
        <v>7.5187969999999998E-3</v>
      </c>
      <c r="M8" s="102">
        <f>feedin_heavytruck!M8</f>
        <v>0.97744360900000005</v>
      </c>
      <c r="N8" s="102">
        <f>feedin_heavytruck!N8</f>
        <v>1.5037594E-2</v>
      </c>
      <c r="O8" s="99">
        <f>feedin_heavytruck!O8</f>
        <v>0.19097774240000001</v>
      </c>
      <c r="P8" s="102">
        <f>feedin_heavytruck!P8</f>
        <v>0.1782591415</v>
      </c>
      <c r="Q8" s="102">
        <f>feedin_heavytruck!Q8</f>
        <v>0.55127186009999996</v>
      </c>
      <c r="R8" s="102">
        <f>feedin_heavytruck!R8</f>
        <v>7.9491255999999996E-2</v>
      </c>
      <c r="S8" s="99">
        <f>feedin_heavytruck!S8</f>
        <v>0</v>
      </c>
      <c r="T8" s="102">
        <f>feedin_heavytruck!T8</f>
        <v>0</v>
      </c>
      <c r="U8" s="102">
        <f>feedin_heavytruck!U8</f>
        <v>0</v>
      </c>
      <c r="V8" s="102">
        <f>feedin_heavytruck!V8</f>
        <v>0</v>
      </c>
      <c r="W8" s="99">
        <f>feedin_heavytruck!W8</f>
        <v>0</v>
      </c>
      <c r="X8" s="102">
        <f>feedin_heavytruck!X8</f>
        <v>0</v>
      </c>
      <c r="Y8" s="102">
        <f>feedin_heavytruck!Y8</f>
        <v>0</v>
      </c>
      <c r="Z8" s="102">
        <f>feedin_heavytruck!Z8</f>
        <v>0</v>
      </c>
      <c r="AA8" s="99">
        <f>feedin_heavytruck!AA8</f>
        <v>0</v>
      </c>
      <c r="AB8" s="102">
        <f>feedin_heavytruck!AB8</f>
        <v>0</v>
      </c>
      <c r="AC8" s="102">
        <f>feedin_heavytruck!AC8</f>
        <v>1</v>
      </c>
      <c r="AD8" s="102">
        <f>feedin_heavytruck!AD8</f>
        <v>0</v>
      </c>
      <c r="AE8" s="99">
        <f>feedin_heavytruck!AE8</f>
        <v>0</v>
      </c>
      <c r="AF8" s="102">
        <f>feedin_heavytruck!AF8</f>
        <v>0</v>
      </c>
      <c r="AG8" s="102">
        <f>feedin_heavytruck!AG8</f>
        <v>0</v>
      </c>
      <c r="AH8" s="102">
        <f>feedin_heavytruck!AH8</f>
        <v>0</v>
      </c>
      <c r="AI8" s="99">
        <f>feedin_heavytruck!AI8</f>
        <v>0</v>
      </c>
      <c r="AJ8" s="102">
        <f>feedin_heavytruck!AJ8</f>
        <v>0</v>
      </c>
      <c r="AK8" s="102">
        <f>feedin_heavytruck!AK8</f>
        <v>0</v>
      </c>
      <c r="AL8" s="102">
        <f>feedin_heavytruck!AL8</f>
        <v>0</v>
      </c>
      <c r="AM8" s="99">
        <f>feedin_heavytruck!AM8</f>
        <v>0</v>
      </c>
      <c r="AN8" s="102">
        <f>feedin_heavytruck!AN8</f>
        <v>0</v>
      </c>
      <c r="AO8" s="102">
        <f>feedin_heavytruck!AO8</f>
        <v>0</v>
      </c>
      <c r="AP8" s="102">
        <f>feedin_heavytruck!AP8</f>
        <v>0</v>
      </c>
      <c r="AQ8" s="99">
        <f>feedin_heavytruck!AQ8</f>
        <v>0</v>
      </c>
      <c r="AR8" s="102">
        <f>feedin_heavytruck!AR8</f>
        <v>0</v>
      </c>
      <c r="AS8" s="102">
        <f>feedin_heavytruck!AS8</f>
        <v>0</v>
      </c>
      <c r="AT8" s="102">
        <f>feedin_heavytruck!AT8</f>
        <v>0</v>
      </c>
      <c r="AU8" s="36">
        <f t="shared" si="0"/>
        <v>1.0000000001</v>
      </c>
      <c r="AV8" s="36">
        <f t="shared" si="1"/>
        <v>3</v>
      </c>
      <c r="AX8" s="57">
        <f t="shared" si="3"/>
        <v>0.18424079750313577</v>
      </c>
      <c r="AY8" s="57">
        <f t="shared" si="2"/>
        <v>0.17216257669649424</v>
      </c>
      <c r="AZ8" s="57">
        <f t="shared" si="2"/>
        <v>0.56652607371374031</v>
      </c>
      <c r="BA8" s="57">
        <f t="shared" si="2"/>
        <v>7.7070552186629643E-2</v>
      </c>
      <c r="BB8" s="58">
        <f t="shared" si="4"/>
        <v>1.0000000001</v>
      </c>
    </row>
    <row r="9" spans="1:54" x14ac:dyDescent="0.2">
      <c r="A9" s="2">
        <v>2003</v>
      </c>
      <c r="B9" s="95">
        <f>feedin_heavytruck!B9</f>
        <v>2.2276793499999999E-2</v>
      </c>
      <c r="C9" s="80">
        <f>feedin_heavytruck!C9</f>
        <v>0.96790036840000004</v>
      </c>
      <c r="D9" s="80">
        <f>feedin_heavytruck!D9</f>
        <v>0</v>
      </c>
      <c r="E9" s="80">
        <f>feedin_heavytruck!E9</f>
        <v>0</v>
      </c>
      <c r="F9" s="80">
        <f>feedin_heavytruck!F9</f>
        <v>9.8228381E-3</v>
      </c>
      <c r="G9" s="80">
        <f>feedin_heavytruck!G9</f>
        <v>0</v>
      </c>
      <c r="H9" s="80">
        <f>feedin_heavytruck!H9</f>
        <v>0</v>
      </c>
      <c r="I9" s="80">
        <f>feedin_heavytruck!I9</f>
        <v>0</v>
      </c>
      <c r="J9" s="80">
        <f>feedin_heavytruck!J9</f>
        <v>0</v>
      </c>
      <c r="K9" s="99">
        <f>feedin_heavytruck!K9</f>
        <v>1.5748031499999999E-2</v>
      </c>
      <c r="L9" s="102">
        <f>feedin_heavytruck!L9</f>
        <v>7.8740157000000005E-3</v>
      </c>
      <c r="M9" s="102">
        <f>feedin_heavytruck!M9</f>
        <v>0.97637795279999995</v>
      </c>
      <c r="N9" s="102">
        <f>feedin_heavytruck!N9</f>
        <v>0</v>
      </c>
      <c r="O9" s="99">
        <f>feedin_heavytruck!O9</f>
        <v>0.20695904309999999</v>
      </c>
      <c r="P9" s="102">
        <f>feedin_heavytruck!P9</f>
        <v>0.20007248999999999</v>
      </c>
      <c r="Q9" s="102">
        <f>feedin_heavytruck!Q9</f>
        <v>0.49546937299999999</v>
      </c>
      <c r="R9" s="102">
        <f>feedin_heavytruck!R9</f>
        <v>9.74990939E-2</v>
      </c>
      <c r="S9" s="99">
        <f>feedin_heavytruck!S9</f>
        <v>0</v>
      </c>
      <c r="T9" s="102">
        <f>feedin_heavytruck!T9</f>
        <v>0</v>
      </c>
      <c r="U9" s="102">
        <f>feedin_heavytruck!U9</f>
        <v>0</v>
      </c>
      <c r="V9" s="102">
        <f>feedin_heavytruck!V9</f>
        <v>0</v>
      </c>
      <c r="W9" s="99">
        <f>feedin_heavytruck!W9</f>
        <v>0</v>
      </c>
      <c r="X9" s="102">
        <f>feedin_heavytruck!X9</f>
        <v>0</v>
      </c>
      <c r="Y9" s="102">
        <f>feedin_heavytruck!Y9</f>
        <v>0</v>
      </c>
      <c r="Z9" s="102">
        <f>feedin_heavytruck!Z9</f>
        <v>0</v>
      </c>
      <c r="AA9" s="99">
        <f>feedin_heavytruck!AA9</f>
        <v>0</v>
      </c>
      <c r="AB9" s="102">
        <f>feedin_heavytruck!AB9</f>
        <v>0</v>
      </c>
      <c r="AC9" s="102">
        <f>feedin_heavytruck!AC9</f>
        <v>1</v>
      </c>
      <c r="AD9" s="102">
        <f>feedin_heavytruck!AD9</f>
        <v>0</v>
      </c>
      <c r="AE9" s="99">
        <f>feedin_heavytruck!AE9</f>
        <v>0</v>
      </c>
      <c r="AF9" s="102">
        <f>feedin_heavytruck!AF9</f>
        <v>0</v>
      </c>
      <c r="AG9" s="102">
        <f>feedin_heavytruck!AG9</f>
        <v>0</v>
      </c>
      <c r="AH9" s="102">
        <f>feedin_heavytruck!AH9</f>
        <v>0</v>
      </c>
      <c r="AI9" s="99">
        <f>feedin_heavytruck!AI9</f>
        <v>0</v>
      </c>
      <c r="AJ9" s="102">
        <f>feedin_heavytruck!AJ9</f>
        <v>0</v>
      </c>
      <c r="AK9" s="102">
        <f>feedin_heavytruck!AK9</f>
        <v>0</v>
      </c>
      <c r="AL9" s="102">
        <f>feedin_heavytruck!AL9</f>
        <v>0</v>
      </c>
      <c r="AM9" s="99">
        <f>feedin_heavytruck!AM9</f>
        <v>0</v>
      </c>
      <c r="AN9" s="102">
        <f>feedin_heavytruck!AN9</f>
        <v>0</v>
      </c>
      <c r="AO9" s="102">
        <f>feedin_heavytruck!AO9</f>
        <v>0</v>
      </c>
      <c r="AP9" s="102">
        <f>feedin_heavytruck!AP9</f>
        <v>0</v>
      </c>
      <c r="AQ9" s="99">
        <f>feedin_heavytruck!AQ9</f>
        <v>0</v>
      </c>
      <c r="AR9" s="102">
        <f>feedin_heavytruck!AR9</f>
        <v>0</v>
      </c>
      <c r="AS9" s="102">
        <f>feedin_heavytruck!AS9</f>
        <v>0</v>
      </c>
      <c r="AT9" s="102">
        <f>feedin_heavytruck!AT9</f>
        <v>0</v>
      </c>
      <c r="AU9" s="36">
        <f t="shared" si="0"/>
        <v>1</v>
      </c>
      <c r="AV9" s="36">
        <f t="shared" si="1"/>
        <v>3</v>
      </c>
      <c r="AX9" s="57">
        <f t="shared" si="3"/>
        <v>0.20066654970595849</v>
      </c>
      <c r="AY9" s="57">
        <f t="shared" si="2"/>
        <v>0.19382564459946997</v>
      </c>
      <c r="AZ9" s="57">
        <f t="shared" si="2"/>
        <v>0.51113839679009532</v>
      </c>
      <c r="BA9" s="57">
        <f t="shared" si="2"/>
        <v>9.436940890447619E-2</v>
      </c>
      <c r="BB9" s="58">
        <f t="shared" si="4"/>
        <v>1</v>
      </c>
    </row>
    <row r="10" spans="1:54" x14ac:dyDescent="0.2">
      <c r="A10" s="2">
        <v>2004</v>
      </c>
      <c r="B10" s="95">
        <f>feedin_heavytruck!B10</f>
        <v>2.3558082899999999E-2</v>
      </c>
      <c r="C10" s="80">
        <f>feedin_heavytruck!C10</f>
        <v>0.96961819660000004</v>
      </c>
      <c r="D10" s="80">
        <f>feedin_heavytruck!D10</f>
        <v>0</v>
      </c>
      <c r="E10" s="80">
        <f>feedin_heavytruck!E10</f>
        <v>0</v>
      </c>
      <c r="F10" s="80">
        <f>feedin_heavytruck!F10</f>
        <v>6.8237206000000003E-3</v>
      </c>
      <c r="G10" s="80">
        <f>feedin_heavytruck!G10</f>
        <v>0</v>
      </c>
      <c r="H10" s="80">
        <f>feedin_heavytruck!H10</f>
        <v>0</v>
      </c>
      <c r="I10" s="80">
        <f>feedin_heavytruck!I10</f>
        <v>0</v>
      </c>
      <c r="J10" s="80">
        <f>feedin_heavytruck!J10</f>
        <v>0</v>
      </c>
      <c r="K10" s="99">
        <f>feedin_heavytruck!K10</f>
        <v>6.8965516999999997E-3</v>
      </c>
      <c r="L10" s="102">
        <f>feedin_heavytruck!L10</f>
        <v>0</v>
      </c>
      <c r="M10" s="102">
        <f>feedin_heavytruck!M10</f>
        <v>0.99310344829999997</v>
      </c>
      <c r="N10" s="102">
        <f>feedin_heavytruck!N10</f>
        <v>0</v>
      </c>
      <c r="O10" s="99">
        <f>feedin_heavytruck!O10</f>
        <v>0.2195040214</v>
      </c>
      <c r="P10" s="102">
        <f>feedin_heavytruck!P10</f>
        <v>0.22151474530000001</v>
      </c>
      <c r="Q10" s="102">
        <f>feedin_heavytruck!Q10</f>
        <v>0.47771447719999999</v>
      </c>
      <c r="R10" s="102">
        <f>feedin_heavytruck!R10</f>
        <v>8.1266755999999996E-2</v>
      </c>
      <c r="S10" s="99">
        <f>feedin_heavytruck!S10</f>
        <v>0</v>
      </c>
      <c r="T10" s="102">
        <f>feedin_heavytruck!T10</f>
        <v>0</v>
      </c>
      <c r="U10" s="102">
        <f>feedin_heavytruck!U10</f>
        <v>0</v>
      </c>
      <c r="V10" s="102">
        <f>feedin_heavytruck!V10</f>
        <v>0</v>
      </c>
      <c r="W10" s="99">
        <f>feedin_heavytruck!W10</f>
        <v>0</v>
      </c>
      <c r="X10" s="102">
        <f>feedin_heavytruck!X10</f>
        <v>0</v>
      </c>
      <c r="Y10" s="102">
        <f>feedin_heavytruck!Y10</f>
        <v>0</v>
      </c>
      <c r="Z10" s="102">
        <f>feedin_heavytruck!Z10</f>
        <v>0</v>
      </c>
      <c r="AA10" s="99">
        <f>feedin_heavytruck!AA10</f>
        <v>0</v>
      </c>
      <c r="AB10" s="102">
        <f>feedin_heavytruck!AB10</f>
        <v>0</v>
      </c>
      <c r="AC10" s="102">
        <f>feedin_heavytruck!AC10</f>
        <v>1</v>
      </c>
      <c r="AD10" s="102">
        <f>feedin_heavytruck!AD10</f>
        <v>0</v>
      </c>
      <c r="AE10" s="99">
        <f>feedin_heavytruck!AE10</f>
        <v>0</v>
      </c>
      <c r="AF10" s="102">
        <f>feedin_heavytruck!AF10</f>
        <v>0</v>
      </c>
      <c r="AG10" s="102">
        <f>feedin_heavytruck!AG10</f>
        <v>0</v>
      </c>
      <c r="AH10" s="102">
        <f>feedin_heavytruck!AH10</f>
        <v>0</v>
      </c>
      <c r="AI10" s="99">
        <f>feedin_heavytruck!AI10</f>
        <v>0</v>
      </c>
      <c r="AJ10" s="102">
        <f>feedin_heavytruck!AJ10</f>
        <v>0</v>
      </c>
      <c r="AK10" s="102">
        <f>feedin_heavytruck!AK10</f>
        <v>0</v>
      </c>
      <c r="AL10" s="102">
        <f>feedin_heavytruck!AL10</f>
        <v>0</v>
      </c>
      <c r="AM10" s="99">
        <f>feedin_heavytruck!AM10</f>
        <v>0</v>
      </c>
      <c r="AN10" s="102">
        <f>feedin_heavytruck!AN10</f>
        <v>0</v>
      </c>
      <c r="AO10" s="102">
        <f>feedin_heavytruck!AO10</f>
        <v>0</v>
      </c>
      <c r="AP10" s="102">
        <f>feedin_heavytruck!AP10</f>
        <v>0</v>
      </c>
      <c r="AQ10" s="99">
        <f>feedin_heavytruck!AQ10</f>
        <v>0</v>
      </c>
      <c r="AR10" s="102">
        <f>feedin_heavytruck!AR10</f>
        <v>0</v>
      </c>
      <c r="AS10" s="102">
        <f>feedin_heavytruck!AS10</f>
        <v>0</v>
      </c>
      <c r="AT10" s="102">
        <f>feedin_heavytruck!AT10</f>
        <v>0</v>
      </c>
      <c r="AU10" s="36">
        <f t="shared" si="0"/>
        <v>1.0000000001</v>
      </c>
      <c r="AV10" s="36">
        <f t="shared" si="1"/>
        <v>2.9999999999</v>
      </c>
      <c r="AX10" s="57">
        <f t="shared" si="3"/>
        <v>0.21299756291298855</v>
      </c>
      <c r="AY10" s="57">
        <f t="shared" si="2"/>
        <v>0.21478472785809435</v>
      </c>
      <c r="AZ10" s="57">
        <f t="shared" si="2"/>
        <v>0.49341998383570307</v>
      </c>
      <c r="BA10" s="57">
        <f t="shared" si="2"/>
        <v>7.8797725396252224E-2</v>
      </c>
      <c r="BB10" s="58">
        <f t="shared" si="4"/>
        <v>1.0000000000030382</v>
      </c>
    </row>
    <row r="11" spans="1:54" x14ac:dyDescent="0.2">
      <c r="A11" s="2">
        <v>2005</v>
      </c>
      <c r="B11" s="95">
        <f>feedin_heavytruck!B11</f>
        <v>2.6328780600000001E-2</v>
      </c>
      <c r="C11" s="80">
        <f>feedin_heavytruck!C11</f>
        <v>0.96511436559999997</v>
      </c>
      <c r="D11" s="80">
        <f>feedin_heavytruck!D11</f>
        <v>0</v>
      </c>
      <c r="E11" s="80">
        <f>feedin_heavytruck!E11</f>
        <v>0</v>
      </c>
      <c r="F11" s="80">
        <f>feedin_heavytruck!F11</f>
        <v>8.5568537000000004E-3</v>
      </c>
      <c r="G11" s="80">
        <f>feedin_heavytruck!G11</f>
        <v>0</v>
      </c>
      <c r="H11" s="80">
        <f>feedin_heavytruck!H11</f>
        <v>0</v>
      </c>
      <c r="I11" s="80">
        <f>feedin_heavytruck!I11</f>
        <v>0</v>
      </c>
      <c r="J11" s="80">
        <f>feedin_heavytruck!J11</f>
        <v>0</v>
      </c>
      <c r="K11" s="99">
        <f>feedin_heavytruck!K11</f>
        <v>6.2500000000000003E-3</v>
      </c>
      <c r="L11" s="102">
        <f>feedin_heavytruck!L11</f>
        <v>6.2500000000000003E-3</v>
      </c>
      <c r="M11" s="102">
        <f>feedin_heavytruck!M11</f>
        <v>0.98124999999999996</v>
      </c>
      <c r="N11" s="102">
        <f>feedin_heavytruck!N11</f>
        <v>6.2500000000000003E-3</v>
      </c>
      <c r="O11" s="99">
        <f>feedin_heavytruck!O11</f>
        <v>0.2144927536</v>
      </c>
      <c r="P11" s="102">
        <f>feedin_heavytruck!P11</f>
        <v>0.20801364019999999</v>
      </c>
      <c r="Q11" s="102">
        <f>feedin_heavytruck!Q11</f>
        <v>0.47519181589999998</v>
      </c>
      <c r="R11" s="102">
        <f>feedin_heavytruck!R11</f>
        <v>0.1023017903</v>
      </c>
      <c r="S11" s="99">
        <f>feedin_heavytruck!S11</f>
        <v>0</v>
      </c>
      <c r="T11" s="102">
        <f>feedin_heavytruck!T11</f>
        <v>0</v>
      </c>
      <c r="U11" s="102">
        <f>feedin_heavytruck!U11</f>
        <v>0</v>
      </c>
      <c r="V11" s="102">
        <f>feedin_heavytruck!V11</f>
        <v>0</v>
      </c>
      <c r="W11" s="99">
        <f>feedin_heavytruck!W11</f>
        <v>0</v>
      </c>
      <c r="X11" s="102">
        <f>feedin_heavytruck!X11</f>
        <v>0</v>
      </c>
      <c r="Y11" s="102">
        <f>feedin_heavytruck!Y11</f>
        <v>0</v>
      </c>
      <c r="Z11" s="102">
        <f>feedin_heavytruck!Z11</f>
        <v>0</v>
      </c>
      <c r="AA11" s="99">
        <f>feedin_heavytruck!AA11</f>
        <v>0</v>
      </c>
      <c r="AB11" s="102">
        <f>feedin_heavytruck!AB11</f>
        <v>0</v>
      </c>
      <c r="AC11" s="102">
        <f>feedin_heavytruck!AC11</f>
        <v>1</v>
      </c>
      <c r="AD11" s="102">
        <f>feedin_heavytruck!AD11</f>
        <v>0</v>
      </c>
      <c r="AE11" s="99">
        <f>feedin_heavytruck!AE11</f>
        <v>0</v>
      </c>
      <c r="AF11" s="102">
        <f>feedin_heavytruck!AF11</f>
        <v>0</v>
      </c>
      <c r="AG11" s="102">
        <f>feedin_heavytruck!AG11</f>
        <v>0</v>
      </c>
      <c r="AH11" s="102">
        <f>feedin_heavytruck!AH11</f>
        <v>0</v>
      </c>
      <c r="AI11" s="99">
        <f>feedin_heavytruck!AI11</f>
        <v>0</v>
      </c>
      <c r="AJ11" s="102">
        <f>feedin_heavytruck!AJ11</f>
        <v>0</v>
      </c>
      <c r="AK11" s="102">
        <f>feedin_heavytruck!AK11</f>
        <v>0</v>
      </c>
      <c r="AL11" s="102">
        <f>feedin_heavytruck!AL11</f>
        <v>0</v>
      </c>
      <c r="AM11" s="99">
        <f>feedin_heavytruck!AM11</f>
        <v>0</v>
      </c>
      <c r="AN11" s="102">
        <f>feedin_heavytruck!AN11</f>
        <v>0</v>
      </c>
      <c r="AO11" s="102">
        <f>feedin_heavytruck!AO11</f>
        <v>0</v>
      </c>
      <c r="AP11" s="102">
        <f>feedin_heavytruck!AP11</f>
        <v>0</v>
      </c>
      <c r="AQ11" s="99">
        <f>feedin_heavytruck!AQ11</f>
        <v>0</v>
      </c>
      <c r="AR11" s="102">
        <f>feedin_heavytruck!AR11</f>
        <v>0</v>
      </c>
      <c r="AS11" s="102">
        <f>feedin_heavytruck!AS11</f>
        <v>0</v>
      </c>
      <c r="AT11" s="102">
        <f>feedin_heavytruck!AT11</f>
        <v>0</v>
      </c>
      <c r="AU11" s="36">
        <f t="shared" si="0"/>
        <v>0.99999999989999999</v>
      </c>
      <c r="AV11" s="36">
        <f t="shared" si="1"/>
        <v>3</v>
      </c>
      <c r="AX11" s="57">
        <f t="shared" si="3"/>
        <v>0.2071745926952111</v>
      </c>
      <c r="AY11" s="57">
        <f t="shared" si="2"/>
        <v>0.20092150727651964</v>
      </c>
      <c r="AZ11" s="57">
        <f t="shared" si="2"/>
        <v>0.4930064176043904</v>
      </c>
      <c r="BA11" s="57">
        <f t="shared" si="2"/>
        <v>9.8897482323878738E-2</v>
      </c>
      <c r="BB11" s="58">
        <f t="shared" si="4"/>
        <v>0.99999999989999988</v>
      </c>
    </row>
    <row r="12" spans="1:54" x14ac:dyDescent="0.2">
      <c r="A12" s="2">
        <v>2006</v>
      </c>
      <c r="B12" s="95">
        <f>feedin_heavytruck!B12</f>
        <v>2.33664185E-2</v>
      </c>
      <c r="C12" s="80">
        <f>feedin_heavytruck!C12</f>
        <v>0.96815550039999998</v>
      </c>
      <c r="D12" s="80">
        <f>feedin_heavytruck!D12</f>
        <v>0</v>
      </c>
      <c r="E12" s="80">
        <f>feedin_heavytruck!E12</f>
        <v>0</v>
      </c>
      <c r="F12" s="80">
        <f>feedin_heavytruck!F12</f>
        <v>8.4780810999999998E-3</v>
      </c>
      <c r="G12" s="80">
        <f>feedin_heavytruck!G12</f>
        <v>0</v>
      </c>
      <c r="H12" s="80">
        <f>feedin_heavytruck!H12</f>
        <v>0</v>
      </c>
      <c r="I12" s="80">
        <f>feedin_heavytruck!I12</f>
        <v>0</v>
      </c>
      <c r="J12" s="80">
        <f>feedin_heavytruck!J12</f>
        <v>0</v>
      </c>
      <c r="K12" s="99">
        <f>feedin_heavytruck!K12</f>
        <v>8.8495575000000007E-3</v>
      </c>
      <c r="L12" s="102">
        <f>feedin_heavytruck!L12</f>
        <v>0</v>
      </c>
      <c r="M12" s="102">
        <f>feedin_heavytruck!M12</f>
        <v>0.98230088500000001</v>
      </c>
      <c r="N12" s="102">
        <f>feedin_heavytruck!N12</f>
        <v>8.8495575000000007E-3</v>
      </c>
      <c r="O12" s="99">
        <f>feedin_heavytruck!O12</f>
        <v>0.2338744126</v>
      </c>
      <c r="P12" s="102">
        <f>feedin_heavytruck!P12</f>
        <v>0.1896625374</v>
      </c>
      <c r="Q12" s="102">
        <f>feedin_heavytruck!Q12</f>
        <v>0.46091413930000003</v>
      </c>
      <c r="R12" s="102">
        <f>feedin_heavytruck!R12</f>
        <v>0.11554891069999999</v>
      </c>
      <c r="S12" s="99">
        <f>feedin_heavytruck!S12</f>
        <v>0</v>
      </c>
      <c r="T12" s="102">
        <f>feedin_heavytruck!T12</f>
        <v>0</v>
      </c>
      <c r="U12" s="102">
        <f>feedin_heavytruck!U12</f>
        <v>0</v>
      </c>
      <c r="V12" s="102">
        <f>feedin_heavytruck!V12</f>
        <v>0</v>
      </c>
      <c r="W12" s="99">
        <f>feedin_heavytruck!W12</f>
        <v>0</v>
      </c>
      <c r="X12" s="102">
        <f>feedin_heavytruck!X12</f>
        <v>0</v>
      </c>
      <c r="Y12" s="102">
        <f>feedin_heavytruck!Y12</f>
        <v>0</v>
      </c>
      <c r="Z12" s="102">
        <f>feedin_heavytruck!Z12</f>
        <v>0</v>
      </c>
      <c r="AA12" s="99">
        <f>feedin_heavytruck!AA12</f>
        <v>0</v>
      </c>
      <c r="AB12" s="102">
        <f>feedin_heavytruck!AB12</f>
        <v>0</v>
      </c>
      <c r="AC12" s="102">
        <f>feedin_heavytruck!AC12</f>
        <v>1</v>
      </c>
      <c r="AD12" s="102">
        <f>feedin_heavytruck!AD12</f>
        <v>0</v>
      </c>
      <c r="AE12" s="99">
        <f>feedin_heavytruck!AE12</f>
        <v>0</v>
      </c>
      <c r="AF12" s="102">
        <f>feedin_heavytruck!AF12</f>
        <v>0</v>
      </c>
      <c r="AG12" s="102">
        <f>feedin_heavytruck!AG12</f>
        <v>0</v>
      </c>
      <c r="AH12" s="102">
        <f>feedin_heavytruck!AH12</f>
        <v>0</v>
      </c>
      <c r="AI12" s="99">
        <f>feedin_heavytruck!AI12</f>
        <v>0</v>
      </c>
      <c r="AJ12" s="102">
        <f>feedin_heavytruck!AJ12</f>
        <v>0</v>
      </c>
      <c r="AK12" s="102">
        <f>feedin_heavytruck!AK12</f>
        <v>0</v>
      </c>
      <c r="AL12" s="102">
        <f>feedin_heavytruck!AL12</f>
        <v>0</v>
      </c>
      <c r="AM12" s="99">
        <f>feedin_heavytruck!AM12</f>
        <v>0</v>
      </c>
      <c r="AN12" s="102">
        <f>feedin_heavytruck!AN12</f>
        <v>0</v>
      </c>
      <c r="AO12" s="102">
        <f>feedin_heavytruck!AO12</f>
        <v>0</v>
      </c>
      <c r="AP12" s="102">
        <f>feedin_heavytruck!AP12</f>
        <v>0</v>
      </c>
      <c r="AQ12" s="99">
        <f>feedin_heavytruck!AQ12</f>
        <v>0</v>
      </c>
      <c r="AR12" s="102">
        <f>feedin_heavytruck!AR12</f>
        <v>0</v>
      </c>
      <c r="AS12" s="102">
        <f>feedin_heavytruck!AS12</f>
        <v>0</v>
      </c>
      <c r="AT12" s="102">
        <f>feedin_heavytruck!AT12</f>
        <v>0</v>
      </c>
      <c r="AU12" s="36">
        <f t="shared" si="0"/>
        <v>1</v>
      </c>
      <c r="AV12" s="36">
        <f t="shared" si="1"/>
        <v>3</v>
      </c>
      <c r="AX12" s="57">
        <f t="shared" si="3"/>
        <v>0.22663358142559387</v>
      </c>
      <c r="AY12" s="57">
        <f t="shared" si="2"/>
        <v>0.18362282880363071</v>
      </c>
      <c r="AZ12" s="57">
        <f t="shared" si="2"/>
        <v>0.47766749384725715</v>
      </c>
      <c r="BA12" s="57">
        <f t="shared" si="2"/>
        <v>0.11207609592351822</v>
      </c>
      <c r="BB12" s="58">
        <f t="shared" si="4"/>
        <v>0.99999999999999989</v>
      </c>
    </row>
    <row r="13" spans="1:54" x14ac:dyDescent="0.2">
      <c r="A13" s="2">
        <v>2007</v>
      </c>
      <c r="B13" s="95">
        <f>feedin_heavytruck!B13</f>
        <v>2.8758429200000001E-2</v>
      </c>
      <c r="C13" s="80">
        <f>feedin_heavytruck!C13</f>
        <v>0.96291154300000004</v>
      </c>
      <c r="D13" s="80">
        <f>feedin_heavytruck!D13</f>
        <v>0</v>
      </c>
      <c r="E13" s="80">
        <f>feedin_heavytruck!E13</f>
        <v>0</v>
      </c>
      <c r="F13" s="80">
        <f>feedin_heavytruck!F13</f>
        <v>8.3300278000000005E-3</v>
      </c>
      <c r="G13" s="80">
        <f>feedin_heavytruck!G13</f>
        <v>0</v>
      </c>
      <c r="H13" s="80">
        <f>feedin_heavytruck!H13</f>
        <v>0</v>
      </c>
      <c r="I13" s="80">
        <f>feedin_heavytruck!I13</f>
        <v>0</v>
      </c>
      <c r="J13" s="80">
        <f>feedin_heavytruck!J13</f>
        <v>0</v>
      </c>
      <c r="K13" s="99">
        <f>feedin_heavytruck!K13</f>
        <v>6.8965516999999997E-3</v>
      </c>
      <c r="L13" s="102">
        <f>feedin_heavytruck!L13</f>
        <v>0</v>
      </c>
      <c r="M13" s="102">
        <f>feedin_heavytruck!M13</f>
        <v>0.99310344829999997</v>
      </c>
      <c r="N13" s="102">
        <f>feedin_heavytruck!N13</f>
        <v>0</v>
      </c>
      <c r="O13" s="99">
        <f>feedin_heavytruck!O13</f>
        <v>0.24057672499999999</v>
      </c>
      <c r="P13" s="102">
        <f>feedin_heavytruck!P13</f>
        <v>0.18249227600000001</v>
      </c>
      <c r="Q13" s="102">
        <f>feedin_heavytruck!Q13</f>
        <v>0.46838311020000001</v>
      </c>
      <c r="R13" s="102">
        <f>feedin_heavytruck!R13</f>
        <v>0.10854788880000001</v>
      </c>
      <c r="S13" s="99">
        <f>feedin_heavytruck!S13</f>
        <v>0</v>
      </c>
      <c r="T13" s="102">
        <f>feedin_heavytruck!T13</f>
        <v>0</v>
      </c>
      <c r="U13" s="102">
        <f>feedin_heavytruck!U13</f>
        <v>0</v>
      </c>
      <c r="V13" s="102">
        <f>feedin_heavytruck!V13</f>
        <v>0</v>
      </c>
      <c r="W13" s="99">
        <f>feedin_heavytruck!W13</f>
        <v>0</v>
      </c>
      <c r="X13" s="102">
        <f>feedin_heavytruck!X13</f>
        <v>0</v>
      </c>
      <c r="Y13" s="102">
        <f>feedin_heavytruck!Y13</f>
        <v>0</v>
      </c>
      <c r="Z13" s="102">
        <f>feedin_heavytruck!Z13</f>
        <v>0</v>
      </c>
      <c r="AA13" s="99">
        <f>feedin_heavytruck!AA13</f>
        <v>2.3809523799999999E-2</v>
      </c>
      <c r="AB13" s="102">
        <f>feedin_heavytruck!AB13</f>
        <v>0</v>
      </c>
      <c r="AC13" s="102">
        <f>feedin_heavytruck!AC13</f>
        <v>0.97619047619999999</v>
      </c>
      <c r="AD13" s="102">
        <f>feedin_heavytruck!AD13</f>
        <v>0</v>
      </c>
      <c r="AE13" s="99">
        <f>feedin_heavytruck!AE13</f>
        <v>0</v>
      </c>
      <c r="AF13" s="102">
        <f>feedin_heavytruck!AF13</f>
        <v>0</v>
      </c>
      <c r="AG13" s="102">
        <f>feedin_heavytruck!AG13</f>
        <v>0</v>
      </c>
      <c r="AH13" s="102">
        <f>feedin_heavytruck!AH13</f>
        <v>0</v>
      </c>
      <c r="AI13" s="99">
        <f>feedin_heavytruck!AI13</f>
        <v>0</v>
      </c>
      <c r="AJ13" s="102">
        <f>feedin_heavytruck!AJ13</f>
        <v>0</v>
      </c>
      <c r="AK13" s="102">
        <f>feedin_heavytruck!AK13</f>
        <v>0</v>
      </c>
      <c r="AL13" s="102">
        <f>feedin_heavytruck!AL13</f>
        <v>0</v>
      </c>
      <c r="AM13" s="99">
        <f>feedin_heavytruck!AM13</f>
        <v>0</v>
      </c>
      <c r="AN13" s="102">
        <f>feedin_heavytruck!AN13</f>
        <v>0</v>
      </c>
      <c r="AO13" s="102">
        <f>feedin_heavytruck!AO13</f>
        <v>0</v>
      </c>
      <c r="AP13" s="102">
        <f>feedin_heavytruck!AP13</f>
        <v>0</v>
      </c>
      <c r="AQ13" s="99">
        <f>feedin_heavytruck!AQ13</f>
        <v>0</v>
      </c>
      <c r="AR13" s="102">
        <f>feedin_heavytruck!AR13</f>
        <v>0</v>
      </c>
      <c r="AS13" s="102">
        <f>feedin_heavytruck!AS13</f>
        <v>0</v>
      </c>
      <c r="AT13" s="102">
        <f>feedin_heavytruck!AT13</f>
        <v>0</v>
      </c>
      <c r="AU13" s="36">
        <f t="shared" si="0"/>
        <v>1</v>
      </c>
      <c r="AV13" s="36">
        <f t="shared" si="1"/>
        <v>3</v>
      </c>
      <c r="AX13" s="57">
        <f t="shared" si="3"/>
        <v>0.23205077346858402</v>
      </c>
      <c r="AY13" s="57">
        <f t="shared" si="2"/>
        <v>0.17572391906874188</v>
      </c>
      <c r="AZ13" s="57">
        <f t="shared" si="2"/>
        <v>0.48770329236887372</v>
      </c>
      <c r="BA13" s="57">
        <f t="shared" si="2"/>
        <v>0.10452201509380042</v>
      </c>
      <c r="BB13" s="58">
        <f t="shared" si="4"/>
        <v>1</v>
      </c>
    </row>
    <row r="14" spans="1:54" x14ac:dyDescent="0.2">
      <c r="A14" s="2">
        <v>2008</v>
      </c>
      <c r="B14" s="95">
        <f>feedin_heavytruck!B14</f>
        <v>2.88368492E-2</v>
      </c>
      <c r="C14" s="80">
        <f>feedin_heavytruck!C14</f>
        <v>0.96109928389999999</v>
      </c>
      <c r="D14" s="80">
        <f>feedin_heavytruck!D14</f>
        <v>0</v>
      </c>
      <c r="E14" s="80">
        <f>feedin_heavytruck!E14</f>
        <v>0</v>
      </c>
      <c r="F14" s="80">
        <f>feedin_heavytruck!F14</f>
        <v>1.00638668E-2</v>
      </c>
      <c r="G14" s="80">
        <f>feedin_heavytruck!G14</f>
        <v>0</v>
      </c>
      <c r="H14" s="80">
        <f>feedin_heavytruck!H14</f>
        <v>0</v>
      </c>
      <c r="I14" s="80">
        <f>feedin_heavytruck!I14</f>
        <v>0</v>
      </c>
      <c r="J14" s="80">
        <f>feedin_heavytruck!J14</f>
        <v>0</v>
      </c>
      <c r="K14" s="99">
        <f>feedin_heavytruck!K14</f>
        <v>6.7114093999999999E-3</v>
      </c>
      <c r="L14" s="102">
        <f>feedin_heavytruck!L14</f>
        <v>0</v>
      </c>
      <c r="M14" s="102">
        <f>feedin_heavytruck!M14</f>
        <v>0.99328859059999997</v>
      </c>
      <c r="N14" s="102">
        <f>feedin_heavytruck!N14</f>
        <v>0</v>
      </c>
      <c r="O14" s="99">
        <f>feedin_heavytruck!O14</f>
        <v>0.20902134510000001</v>
      </c>
      <c r="P14" s="102">
        <f>feedin_heavytruck!P14</f>
        <v>0.16492146599999999</v>
      </c>
      <c r="Q14" s="102">
        <f>feedin_heavytruck!Q14</f>
        <v>0.50140958520000001</v>
      </c>
      <c r="R14" s="102">
        <f>feedin_heavytruck!R14</f>
        <v>0.1246476037</v>
      </c>
      <c r="S14" s="99">
        <f>feedin_heavytruck!S14</f>
        <v>0</v>
      </c>
      <c r="T14" s="102">
        <f>feedin_heavytruck!T14</f>
        <v>0</v>
      </c>
      <c r="U14" s="102">
        <f>feedin_heavytruck!U14</f>
        <v>0</v>
      </c>
      <c r="V14" s="102">
        <f>feedin_heavytruck!V14</f>
        <v>0</v>
      </c>
      <c r="W14" s="99">
        <f>feedin_heavytruck!W14</f>
        <v>0</v>
      </c>
      <c r="X14" s="102">
        <f>feedin_heavytruck!X14</f>
        <v>0</v>
      </c>
      <c r="Y14" s="102">
        <f>feedin_heavytruck!Y14</f>
        <v>0</v>
      </c>
      <c r="Z14" s="102">
        <f>feedin_heavytruck!Z14</f>
        <v>0</v>
      </c>
      <c r="AA14" s="99">
        <f>feedin_heavytruck!AA14</f>
        <v>0</v>
      </c>
      <c r="AB14" s="102">
        <f>feedin_heavytruck!AB14</f>
        <v>1.9230769200000001E-2</v>
      </c>
      <c r="AC14" s="102">
        <f>feedin_heavytruck!AC14</f>
        <v>0.9807692308</v>
      </c>
      <c r="AD14" s="102">
        <f>feedin_heavytruck!AD14</f>
        <v>0</v>
      </c>
      <c r="AE14" s="99">
        <f>feedin_heavytruck!AE14</f>
        <v>0</v>
      </c>
      <c r="AF14" s="102">
        <f>feedin_heavytruck!AF14</f>
        <v>0</v>
      </c>
      <c r="AG14" s="102">
        <f>feedin_heavytruck!AG14</f>
        <v>0</v>
      </c>
      <c r="AH14" s="102">
        <f>feedin_heavytruck!AH14</f>
        <v>0</v>
      </c>
      <c r="AI14" s="99">
        <f>feedin_heavytruck!AI14</f>
        <v>0</v>
      </c>
      <c r="AJ14" s="102">
        <f>feedin_heavytruck!AJ14</f>
        <v>0</v>
      </c>
      <c r="AK14" s="102">
        <f>feedin_heavytruck!AK14</f>
        <v>0</v>
      </c>
      <c r="AL14" s="102">
        <f>feedin_heavytruck!AL14</f>
        <v>0</v>
      </c>
      <c r="AM14" s="99">
        <f>feedin_heavytruck!AM14</f>
        <v>0</v>
      </c>
      <c r="AN14" s="102">
        <f>feedin_heavytruck!AN14</f>
        <v>0</v>
      </c>
      <c r="AO14" s="102">
        <f>feedin_heavytruck!AO14</f>
        <v>0</v>
      </c>
      <c r="AP14" s="102">
        <f>feedin_heavytruck!AP14</f>
        <v>0</v>
      </c>
      <c r="AQ14" s="99">
        <f>feedin_heavytruck!AQ14</f>
        <v>0</v>
      </c>
      <c r="AR14" s="102">
        <f>feedin_heavytruck!AR14</f>
        <v>0</v>
      </c>
      <c r="AS14" s="102">
        <f>feedin_heavytruck!AS14</f>
        <v>0</v>
      </c>
      <c r="AT14" s="102">
        <f>feedin_heavytruck!AT14</f>
        <v>0</v>
      </c>
      <c r="AU14" s="36">
        <f t="shared" si="0"/>
        <v>0.99999999989999999</v>
      </c>
      <c r="AV14" s="36">
        <f t="shared" si="1"/>
        <v>3</v>
      </c>
      <c r="AX14" s="57">
        <f t="shared" si="3"/>
        <v>0.20108380099621204</v>
      </c>
      <c r="AY14" s="57">
        <f t="shared" si="2"/>
        <v>0.15869943877202852</v>
      </c>
      <c r="AZ14" s="57">
        <f t="shared" si="2"/>
        <v>0.52041803747583848</v>
      </c>
      <c r="BA14" s="57">
        <f t="shared" si="2"/>
        <v>0.11979872265592098</v>
      </c>
      <c r="BB14" s="58">
        <f t="shared" si="4"/>
        <v>0.99999999989999999</v>
      </c>
    </row>
    <row r="15" spans="1:54" x14ac:dyDescent="0.2">
      <c r="A15" s="2">
        <v>2009</v>
      </c>
      <c r="B15" s="95">
        <f>feedin_heavytruck!B15</f>
        <v>4.1953457899999998E-2</v>
      </c>
      <c r="C15" s="80">
        <f>feedin_heavytruck!C15</f>
        <v>0.93838085869999999</v>
      </c>
      <c r="D15" s="80">
        <f>feedin_heavytruck!D15</f>
        <v>0</v>
      </c>
      <c r="E15" s="80">
        <f>feedin_heavytruck!E15</f>
        <v>0</v>
      </c>
      <c r="F15" s="80">
        <f>feedin_heavytruck!F15</f>
        <v>1.9665683400000002E-2</v>
      </c>
      <c r="G15" s="80">
        <f>feedin_heavytruck!G15</f>
        <v>0</v>
      </c>
      <c r="H15" s="80">
        <f>feedin_heavytruck!H15</f>
        <v>0</v>
      </c>
      <c r="I15" s="80">
        <f>feedin_heavytruck!I15</f>
        <v>0</v>
      </c>
      <c r="J15" s="80">
        <f>feedin_heavytruck!J15</f>
        <v>0</v>
      </c>
      <c r="K15" s="99">
        <f>feedin_heavytruck!K15</f>
        <v>7.8125E-3</v>
      </c>
      <c r="L15" s="102">
        <f>feedin_heavytruck!L15</f>
        <v>0</v>
      </c>
      <c r="M15" s="102">
        <f>feedin_heavytruck!M15</f>
        <v>0.9765625</v>
      </c>
      <c r="N15" s="102">
        <f>feedin_heavytruck!N15</f>
        <v>1.5625E-2</v>
      </c>
      <c r="O15" s="99">
        <f>feedin_heavytruck!O15</f>
        <v>0.13587146350000001</v>
      </c>
      <c r="P15" s="102">
        <f>feedin_heavytruck!P15</f>
        <v>8.03353126E-2</v>
      </c>
      <c r="Q15" s="102">
        <f>feedin_heavytruck!Q15</f>
        <v>0.64617534060000004</v>
      </c>
      <c r="R15" s="102">
        <f>feedin_heavytruck!R15</f>
        <v>0.13761788329999999</v>
      </c>
      <c r="S15" s="99">
        <f>feedin_heavytruck!S15</f>
        <v>0</v>
      </c>
      <c r="T15" s="102">
        <f>feedin_heavytruck!T15</f>
        <v>0</v>
      </c>
      <c r="U15" s="102">
        <f>feedin_heavytruck!U15</f>
        <v>0</v>
      </c>
      <c r="V15" s="102">
        <f>feedin_heavytruck!V15</f>
        <v>0</v>
      </c>
      <c r="W15" s="99">
        <f>feedin_heavytruck!W15</f>
        <v>0</v>
      </c>
      <c r="X15" s="102">
        <f>feedin_heavytruck!X15</f>
        <v>0</v>
      </c>
      <c r="Y15" s="102">
        <f>feedin_heavytruck!Y15</f>
        <v>0</v>
      </c>
      <c r="Z15" s="102">
        <f>feedin_heavytruck!Z15</f>
        <v>0</v>
      </c>
      <c r="AA15" s="99">
        <f>feedin_heavytruck!AA15</f>
        <v>0</v>
      </c>
      <c r="AB15" s="102">
        <f>feedin_heavytruck!AB15</f>
        <v>0</v>
      </c>
      <c r="AC15" s="102">
        <f>feedin_heavytruck!AC15</f>
        <v>1</v>
      </c>
      <c r="AD15" s="102">
        <f>feedin_heavytruck!AD15</f>
        <v>0</v>
      </c>
      <c r="AE15" s="99">
        <f>feedin_heavytruck!AE15</f>
        <v>0</v>
      </c>
      <c r="AF15" s="102">
        <f>feedin_heavytruck!AF15</f>
        <v>0</v>
      </c>
      <c r="AG15" s="102">
        <f>feedin_heavytruck!AG15</f>
        <v>0</v>
      </c>
      <c r="AH15" s="102">
        <f>feedin_heavytruck!AH15</f>
        <v>0</v>
      </c>
      <c r="AI15" s="99">
        <f>feedin_heavytruck!AI15</f>
        <v>0</v>
      </c>
      <c r="AJ15" s="102">
        <f>feedin_heavytruck!AJ15</f>
        <v>0</v>
      </c>
      <c r="AK15" s="102">
        <f>feedin_heavytruck!AK15</f>
        <v>0</v>
      </c>
      <c r="AL15" s="102">
        <f>feedin_heavytruck!AL15</f>
        <v>0</v>
      </c>
      <c r="AM15" s="99">
        <f>feedin_heavytruck!AM15</f>
        <v>0</v>
      </c>
      <c r="AN15" s="102">
        <f>feedin_heavytruck!AN15</f>
        <v>0</v>
      </c>
      <c r="AO15" s="102">
        <f>feedin_heavytruck!AO15</f>
        <v>0</v>
      </c>
      <c r="AP15" s="102">
        <f>feedin_heavytruck!AP15</f>
        <v>0</v>
      </c>
      <c r="AQ15" s="99">
        <f>feedin_heavytruck!AQ15</f>
        <v>0</v>
      </c>
      <c r="AR15" s="102">
        <f>feedin_heavytruck!AR15</f>
        <v>0</v>
      </c>
      <c r="AS15" s="102">
        <f>feedin_heavytruck!AS15</f>
        <v>0</v>
      </c>
      <c r="AT15" s="102">
        <f>feedin_heavytruck!AT15</f>
        <v>0</v>
      </c>
      <c r="AU15" s="36">
        <f t="shared" si="0"/>
        <v>1</v>
      </c>
      <c r="AV15" s="36">
        <f t="shared" si="1"/>
        <v>3</v>
      </c>
      <c r="AX15" s="57">
        <f t="shared" si="3"/>
        <v>0.12782694198179947</v>
      </c>
      <c r="AY15" s="57">
        <f t="shared" si="2"/>
        <v>7.5385119621520932E-2</v>
      </c>
      <c r="AZ15" s="57">
        <f t="shared" si="2"/>
        <v>0.66699442811346166</v>
      </c>
      <c r="BA15" s="57">
        <f t="shared" si="2"/>
        <v>0.12979351028321789</v>
      </c>
      <c r="BB15" s="58">
        <f t="shared" si="4"/>
        <v>1</v>
      </c>
    </row>
    <row r="16" spans="1:54" x14ac:dyDescent="0.2">
      <c r="A16" s="2">
        <v>2010</v>
      </c>
      <c r="B16" s="95">
        <f>feedin_heavytruck!B16</f>
        <v>5.2310999599999998E-2</v>
      </c>
      <c r="C16" s="80">
        <f>feedin_heavytruck!C16</f>
        <v>0.92690791829999997</v>
      </c>
      <c r="D16" s="80">
        <f>feedin_heavytruck!D16</f>
        <v>0</v>
      </c>
      <c r="E16" s="80">
        <f>feedin_heavytruck!E16</f>
        <v>0</v>
      </c>
      <c r="F16" s="80">
        <f>feedin_heavytruck!F16</f>
        <v>2.0781081999999999E-2</v>
      </c>
      <c r="G16" s="80">
        <f>feedin_heavytruck!G16</f>
        <v>0</v>
      </c>
      <c r="H16" s="80">
        <f>feedin_heavytruck!H16</f>
        <v>0</v>
      </c>
      <c r="I16" s="80">
        <f>feedin_heavytruck!I16</f>
        <v>0</v>
      </c>
      <c r="J16" s="80">
        <f>feedin_heavytruck!J16</f>
        <v>0</v>
      </c>
      <c r="K16" s="99">
        <f>feedin_heavytruck!K16</f>
        <v>6.8493151000000004E-3</v>
      </c>
      <c r="L16" s="102">
        <f>feedin_heavytruck!L16</f>
        <v>0</v>
      </c>
      <c r="M16" s="102">
        <f>feedin_heavytruck!M16</f>
        <v>0.99315068490000002</v>
      </c>
      <c r="N16" s="102">
        <f>feedin_heavytruck!N16</f>
        <v>0</v>
      </c>
      <c r="O16" s="99">
        <f>feedin_heavytruck!O16</f>
        <v>0.13181291070000001</v>
      </c>
      <c r="P16" s="102">
        <f>feedin_heavytruck!P16</f>
        <v>7.6149980699999995E-2</v>
      </c>
      <c r="Q16" s="102">
        <f>feedin_heavytruck!Q16</f>
        <v>0.65287978349999998</v>
      </c>
      <c r="R16" s="102">
        <f>feedin_heavytruck!R16</f>
        <v>0.13915732510000001</v>
      </c>
      <c r="S16" s="99">
        <f>feedin_heavytruck!S16</f>
        <v>0</v>
      </c>
      <c r="T16" s="102">
        <f>feedin_heavytruck!T16</f>
        <v>0</v>
      </c>
      <c r="U16" s="102">
        <f>feedin_heavytruck!U16</f>
        <v>0</v>
      </c>
      <c r="V16" s="102">
        <f>feedin_heavytruck!V16</f>
        <v>0</v>
      </c>
      <c r="W16" s="99">
        <f>feedin_heavytruck!W16</f>
        <v>0</v>
      </c>
      <c r="X16" s="102">
        <f>feedin_heavytruck!X16</f>
        <v>0</v>
      </c>
      <c r="Y16" s="102">
        <f>feedin_heavytruck!Y16</f>
        <v>0</v>
      </c>
      <c r="Z16" s="102">
        <f>feedin_heavytruck!Z16</f>
        <v>0</v>
      </c>
      <c r="AA16" s="99">
        <f>feedin_heavytruck!AA16</f>
        <v>0</v>
      </c>
      <c r="AB16" s="102">
        <f>feedin_heavytruck!AB16</f>
        <v>0</v>
      </c>
      <c r="AC16" s="102">
        <f>feedin_heavytruck!AC16</f>
        <v>1</v>
      </c>
      <c r="AD16" s="102">
        <f>feedin_heavytruck!AD16</f>
        <v>0</v>
      </c>
      <c r="AE16" s="99">
        <f>feedin_heavytruck!AE16</f>
        <v>0</v>
      </c>
      <c r="AF16" s="102">
        <f>feedin_heavytruck!AF16</f>
        <v>0</v>
      </c>
      <c r="AG16" s="102">
        <f>feedin_heavytruck!AG16</f>
        <v>0</v>
      </c>
      <c r="AH16" s="102">
        <f>feedin_heavytruck!AH16</f>
        <v>0</v>
      </c>
      <c r="AI16" s="99">
        <f>feedin_heavytruck!AI16</f>
        <v>0</v>
      </c>
      <c r="AJ16" s="102">
        <f>feedin_heavytruck!AJ16</f>
        <v>0</v>
      </c>
      <c r="AK16" s="102">
        <f>feedin_heavytruck!AK16</f>
        <v>0</v>
      </c>
      <c r="AL16" s="102">
        <f>feedin_heavytruck!AL16</f>
        <v>0</v>
      </c>
      <c r="AM16" s="99">
        <f>feedin_heavytruck!AM16</f>
        <v>0</v>
      </c>
      <c r="AN16" s="102">
        <f>feedin_heavytruck!AN16</f>
        <v>0</v>
      </c>
      <c r="AO16" s="102">
        <f>feedin_heavytruck!AO16</f>
        <v>0</v>
      </c>
      <c r="AP16" s="102">
        <f>feedin_heavytruck!AP16</f>
        <v>0</v>
      </c>
      <c r="AQ16" s="99">
        <f>feedin_heavytruck!AQ16</f>
        <v>0</v>
      </c>
      <c r="AR16" s="102">
        <f>feedin_heavytruck!AR16</f>
        <v>0</v>
      </c>
      <c r="AS16" s="102">
        <f>feedin_heavytruck!AS16</f>
        <v>0</v>
      </c>
      <c r="AT16" s="102">
        <f>feedin_heavytruck!AT16</f>
        <v>0</v>
      </c>
      <c r="AU16" s="36">
        <f t="shared" si="0"/>
        <v>0.99999999989999988</v>
      </c>
      <c r="AV16" s="36">
        <f t="shared" si="1"/>
        <v>3</v>
      </c>
      <c r="AX16" s="57">
        <f t="shared" si="3"/>
        <v>0.12253672518145717</v>
      </c>
      <c r="AY16" s="57">
        <f t="shared" si="2"/>
        <v>7.0584020089222169E-2</v>
      </c>
      <c r="AZ16" s="57">
        <f t="shared" si="2"/>
        <v>0.67789322810468322</v>
      </c>
      <c r="BA16" s="57">
        <f t="shared" si="2"/>
        <v>0.12898602652463734</v>
      </c>
      <c r="BB16" s="58">
        <f t="shared" si="4"/>
        <v>0.99999999989999988</v>
      </c>
    </row>
    <row r="17" spans="1:54" x14ac:dyDescent="0.2">
      <c r="A17" s="2">
        <v>2011</v>
      </c>
      <c r="B17" s="95">
        <f>feedin_heavytruck!B17</f>
        <v>3.7078029899999997E-2</v>
      </c>
      <c r="C17" s="80">
        <f>feedin_heavytruck!C17</f>
        <v>0.93857221909999999</v>
      </c>
      <c r="D17" s="80">
        <f>feedin_heavytruck!D17</f>
        <v>0</v>
      </c>
      <c r="E17" s="80">
        <f>feedin_heavytruck!E17</f>
        <v>0</v>
      </c>
      <c r="F17" s="80">
        <f>feedin_heavytruck!F17</f>
        <v>2.4349750999999999E-2</v>
      </c>
      <c r="G17" s="80">
        <f>feedin_heavytruck!G17</f>
        <v>0</v>
      </c>
      <c r="H17" s="80">
        <f>feedin_heavytruck!H17</f>
        <v>0</v>
      </c>
      <c r="I17" s="80">
        <f>feedin_heavytruck!I17</f>
        <v>0</v>
      </c>
      <c r="J17" s="80">
        <f>feedin_heavytruck!J17</f>
        <v>0</v>
      </c>
      <c r="K17" s="99">
        <f>feedin_heavytruck!K17</f>
        <v>0</v>
      </c>
      <c r="L17" s="102">
        <f>feedin_heavytruck!L17</f>
        <v>0</v>
      </c>
      <c r="M17" s="102">
        <f>feedin_heavytruck!M17</f>
        <v>1</v>
      </c>
      <c r="N17" s="102">
        <f>feedin_heavytruck!N17</f>
        <v>0</v>
      </c>
      <c r="O17" s="99">
        <f>feedin_heavytruck!O17</f>
        <v>0.13060141510000001</v>
      </c>
      <c r="P17" s="102">
        <f>feedin_heavytruck!P17</f>
        <v>6.9870283000000005E-2</v>
      </c>
      <c r="Q17" s="102">
        <f>feedin_heavytruck!Q17</f>
        <v>0.61939858489999999</v>
      </c>
      <c r="R17" s="102">
        <f>feedin_heavytruck!R17</f>
        <v>0.18012971699999999</v>
      </c>
      <c r="S17" s="99">
        <f>feedin_heavytruck!S17</f>
        <v>0</v>
      </c>
      <c r="T17" s="102">
        <f>feedin_heavytruck!T17</f>
        <v>0</v>
      </c>
      <c r="U17" s="102">
        <f>feedin_heavytruck!U17</f>
        <v>0</v>
      </c>
      <c r="V17" s="102">
        <f>feedin_heavytruck!V17</f>
        <v>0</v>
      </c>
      <c r="W17" s="99">
        <f>feedin_heavytruck!W17</f>
        <v>0</v>
      </c>
      <c r="X17" s="102">
        <f>feedin_heavytruck!X17</f>
        <v>0</v>
      </c>
      <c r="Y17" s="102">
        <f>feedin_heavytruck!Y17</f>
        <v>0</v>
      </c>
      <c r="Z17" s="102">
        <f>feedin_heavytruck!Z17</f>
        <v>0</v>
      </c>
      <c r="AA17" s="99">
        <f>feedin_heavytruck!AA17</f>
        <v>0</v>
      </c>
      <c r="AB17" s="102">
        <f>feedin_heavytruck!AB17</f>
        <v>0</v>
      </c>
      <c r="AC17" s="102">
        <f>feedin_heavytruck!AC17</f>
        <v>1</v>
      </c>
      <c r="AD17" s="102">
        <f>feedin_heavytruck!AD17</f>
        <v>0</v>
      </c>
      <c r="AE17" s="99">
        <f>feedin_heavytruck!AE17</f>
        <v>0</v>
      </c>
      <c r="AF17" s="102">
        <f>feedin_heavytruck!AF17</f>
        <v>0</v>
      </c>
      <c r="AG17" s="102">
        <f>feedin_heavytruck!AG17</f>
        <v>0</v>
      </c>
      <c r="AH17" s="102">
        <f>feedin_heavytruck!AH17</f>
        <v>0</v>
      </c>
      <c r="AI17" s="99">
        <f>feedin_heavytruck!AI17</f>
        <v>0</v>
      </c>
      <c r="AJ17" s="102">
        <f>feedin_heavytruck!AJ17</f>
        <v>0</v>
      </c>
      <c r="AK17" s="102">
        <f>feedin_heavytruck!AK17</f>
        <v>0</v>
      </c>
      <c r="AL17" s="102">
        <f>feedin_heavytruck!AL17</f>
        <v>0</v>
      </c>
      <c r="AM17" s="99">
        <f>feedin_heavytruck!AM17</f>
        <v>0</v>
      </c>
      <c r="AN17" s="102">
        <f>feedin_heavytruck!AN17</f>
        <v>0</v>
      </c>
      <c r="AO17" s="102">
        <f>feedin_heavytruck!AO17</f>
        <v>0</v>
      </c>
      <c r="AP17" s="102">
        <f>feedin_heavytruck!AP17</f>
        <v>0</v>
      </c>
      <c r="AQ17" s="99">
        <f>feedin_heavytruck!AQ17</f>
        <v>0</v>
      </c>
      <c r="AR17" s="102">
        <f>feedin_heavytruck!AR17</f>
        <v>0</v>
      </c>
      <c r="AS17" s="102">
        <f>feedin_heavytruck!AS17</f>
        <v>0</v>
      </c>
      <c r="AT17" s="102">
        <f>feedin_heavytruck!AT17</f>
        <v>0</v>
      </c>
      <c r="AU17" s="36">
        <f t="shared" si="0"/>
        <v>1</v>
      </c>
      <c r="AV17" s="36">
        <f t="shared" si="1"/>
        <v>3</v>
      </c>
      <c r="AX17" s="57">
        <f t="shared" si="3"/>
        <v>0.12257885998800726</v>
      </c>
      <c r="AY17" s="57">
        <f t="shared" si="2"/>
        <v>6.5578306564455013E-2</v>
      </c>
      <c r="AZ17" s="57">
        <f t="shared" si="2"/>
        <v>0.64277808523699276</v>
      </c>
      <c r="BA17" s="57">
        <f t="shared" si="2"/>
        <v>0.16906474821054499</v>
      </c>
      <c r="BB17" s="58">
        <f t="shared" si="4"/>
        <v>1</v>
      </c>
    </row>
    <row r="18" spans="1:54" x14ac:dyDescent="0.2">
      <c r="A18" s="2">
        <v>2012</v>
      </c>
      <c r="B18" s="95">
        <f>feedin_heavytruck!B18</f>
        <v>4.3707611200000003E-2</v>
      </c>
      <c r="C18" s="80">
        <f>feedin_heavytruck!C18</f>
        <v>0.94323034409999995</v>
      </c>
      <c r="D18" s="80">
        <f>feedin_heavytruck!D18</f>
        <v>0</v>
      </c>
      <c r="E18" s="80">
        <f>feedin_heavytruck!E18</f>
        <v>0</v>
      </c>
      <c r="F18" s="80">
        <f>feedin_heavytruck!F18</f>
        <v>1.3062044700000001E-2</v>
      </c>
      <c r="G18" s="80">
        <f>feedin_heavytruck!G18</f>
        <v>0</v>
      </c>
      <c r="H18" s="80">
        <f>feedin_heavytruck!H18</f>
        <v>0</v>
      </c>
      <c r="I18" s="80">
        <f>feedin_heavytruck!I18</f>
        <v>0</v>
      </c>
      <c r="J18" s="80">
        <f>feedin_heavytruck!J18</f>
        <v>0</v>
      </c>
      <c r="K18" s="99">
        <f>feedin_heavytruck!K18</f>
        <v>1.14942529E-2</v>
      </c>
      <c r="L18" s="102">
        <f>feedin_heavytruck!L18</f>
        <v>0</v>
      </c>
      <c r="M18" s="102">
        <f>feedin_heavytruck!M18</f>
        <v>0.98850574710000005</v>
      </c>
      <c r="N18" s="102">
        <f>feedin_heavytruck!N18</f>
        <v>0</v>
      </c>
      <c r="O18" s="99">
        <f>feedin_heavytruck!O18</f>
        <v>0.13661784290000001</v>
      </c>
      <c r="P18" s="102">
        <f>feedin_heavytruck!P18</f>
        <v>9.0812250299999994E-2</v>
      </c>
      <c r="Q18" s="102">
        <f>feedin_heavytruck!Q18</f>
        <v>0.58988015979999997</v>
      </c>
      <c r="R18" s="102">
        <f>feedin_heavytruck!R18</f>
        <v>0.18268974700000001</v>
      </c>
      <c r="S18" s="99">
        <f>feedin_heavytruck!S18</f>
        <v>0</v>
      </c>
      <c r="T18" s="102">
        <f>feedin_heavytruck!T18</f>
        <v>0</v>
      </c>
      <c r="U18" s="102">
        <f>feedin_heavytruck!U18</f>
        <v>0</v>
      </c>
      <c r="V18" s="102">
        <f>feedin_heavytruck!V18</f>
        <v>0</v>
      </c>
      <c r="W18" s="99">
        <f>feedin_heavytruck!W18</f>
        <v>0</v>
      </c>
      <c r="X18" s="102">
        <f>feedin_heavytruck!X18</f>
        <v>0</v>
      </c>
      <c r="Y18" s="102">
        <f>feedin_heavytruck!Y18</f>
        <v>0</v>
      </c>
      <c r="Z18" s="102">
        <f>feedin_heavytruck!Z18</f>
        <v>0</v>
      </c>
      <c r="AA18" s="99">
        <f>feedin_heavytruck!AA18</f>
        <v>0</v>
      </c>
      <c r="AB18" s="102">
        <f>feedin_heavytruck!AB18</f>
        <v>0</v>
      </c>
      <c r="AC18" s="102">
        <f>feedin_heavytruck!AC18</f>
        <v>1</v>
      </c>
      <c r="AD18" s="102">
        <f>feedin_heavytruck!AD18</f>
        <v>0</v>
      </c>
      <c r="AE18" s="99">
        <f>feedin_heavytruck!AE18</f>
        <v>0</v>
      </c>
      <c r="AF18" s="102">
        <f>feedin_heavytruck!AF18</f>
        <v>0</v>
      </c>
      <c r="AG18" s="102">
        <f>feedin_heavytruck!AG18</f>
        <v>0</v>
      </c>
      <c r="AH18" s="102">
        <f>feedin_heavytruck!AH18</f>
        <v>0</v>
      </c>
      <c r="AI18" s="99">
        <f>feedin_heavytruck!AI18</f>
        <v>0</v>
      </c>
      <c r="AJ18" s="102">
        <f>feedin_heavytruck!AJ18</f>
        <v>0</v>
      </c>
      <c r="AK18" s="102">
        <f>feedin_heavytruck!AK18</f>
        <v>0</v>
      </c>
      <c r="AL18" s="102">
        <f>feedin_heavytruck!AL18</f>
        <v>0</v>
      </c>
      <c r="AM18" s="99">
        <f>feedin_heavytruck!AM18</f>
        <v>0</v>
      </c>
      <c r="AN18" s="102">
        <f>feedin_heavytruck!AN18</f>
        <v>0</v>
      </c>
      <c r="AO18" s="102">
        <f>feedin_heavytruck!AO18</f>
        <v>0</v>
      </c>
      <c r="AP18" s="102">
        <f>feedin_heavytruck!AP18</f>
        <v>0</v>
      </c>
      <c r="AQ18" s="99">
        <f>feedin_heavytruck!AQ18</f>
        <v>0</v>
      </c>
      <c r="AR18" s="102">
        <f>feedin_heavytruck!AR18</f>
        <v>0</v>
      </c>
      <c r="AS18" s="102">
        <f>feedin_heavytruck!AS18</f>
        <v>0</v>
      </c>
      <c r="AT18" s="102">
        <f>feedin_heavytruck!AT18</f>
        <v>0</v>
      </c>
      <c r="AU18" s="36">
        <f t="shared" si="0"/>
        <v>1</v>
      </c>
      <c r="AV18" s="36">
        <f t="shared" si="1"/>
        <v>3</v>
      </c>
      <c r="AX18" s="57">
        <f t="shared" si="3"/>
        <v>0.12936448130555442</v>
      </c>
      <c r="AY18" s="57">
        <f t="shared" si="2"/>
        <v>8.5656870098964319E-2</v>
      </c>
      <c r="AZ18" s="57">
        <f t="shared" si="2"/>
        <v>0.61266013566912936</v>
      </c>
      <c r="BA18" s="57">
        <f t="shared" si="2"/>
        <v>0.17231851292635195</v>
      </c>
      <c r="BB18" s="58">
        <f t="shared" si="4"/>
        <v>1</v>
      </c>
    </row>
    <row r="19" spans="1:54" x14ac:dyDescent="0.2">
      <c r="A19" s="2">
        <v>2013</v>
      </c>
      <c r="B19" s="95">
        <f>feedin_heavytruck!B19</f>
        <v>3.09706922E-2</v>
      </c>
      <c r="C19" s="80">
        <f>feedin_heavytruck!C19</f>
        <v>0.96113074200000004</v>
      </c>
      <c r="D19" s="80">
        <f>feedin_heavytruck!D19</f>
        <v>0</v>
      </c>
      <c r="E19" s="80">
        <f>feedin_heavytruck!E19</f>
        <v>0</v>
      </c>
      <c r="F19" s="80">
        <f>feedin_heavytruck!F19</f>
        <v>7.8985658E-3</v>
      </c>
      <c r="G19" s="80">
        <f>feedin_heavytruck!G19</f>
        <v>0</v>
      </c>
      <c r="H19" s="80">
        <f>feedin_heavytruck!H19</f>
        <v>0</v>
      </c>
      <c r="I19" s="80">
        <f>feedin_heavytruck!I19</f>
        <v>0</v>
      </c>
      <c r="J19" s="80">
        <f>feedin_heavytruck!J19</f>
        <v>0</v>
      </c>
      <c r="K19" s="99">
        <f>feedin_heavytruck!K19</f>
        <v>0</v>
      </c>
      <c r="L19" s="102">
        <f>feedin_heavytruck!L19</f>
        <v>0</v>
      </c>
      <c r="M19" s="102">
        <f>feedin_heavytruck!M19</f>
        <v>1</v>
      </c>
      <c r="N19" s="102">
        <f>feedin_heavytruck!N19</f>
        <v>0</v>
      </c>
      <c r="O19" s="99">
        <f>feedin_heavytruck!O19</f>
        <v>0.16544117650000001</v>
      </c>
      <c r="P19" s="102">
        <f>feedin_heavytruck!P19</f>
        <v>0.1016435986</v>
      </c>
      <c r="Q19" s="102">
        <f>feedin_heavytruck!Q19</f>
        <v>0.55363321799999998</v>
      </c>
      <c r="R19" s="102">
        <f>feedin_heavytruck!R19</f>
        <v>0.17928200690000001</v>
      </c>
      <c r="S19" s="99">
        <f>feedin_heavytruck!S19</f>
        <v>0</v>
      </c>
      <c r="T19" s="102">
        <f>feedin_heavytruck!T19</f>
        <v>0</v>
      </c>
      <c r="U19" s="102">
        <f>feedin_heavytruck!U19</f>
        <v>0</v>
      </c>
      <c r="V19" s="102">
        <f>feedin_heavytruck!V19</f>
        <v>0</v>
      </c>
      <c r="W19" s="99">
        <f>feedin_heavytruck!W19</f>
        <v>0</v>
      </c>
      <c r="X19" s="102">
        <f>feedin_heavytruck!X19</f>
        <v>0</v>
      </c>
      <c r="Y19" s="102">
        <f>feedin_heavytruck!Y19</f>
        <v>0</v>
      </c>
      <c r="Z19" s="102">
        <f>feedin_heavytruck!Z19</f>
        <v>0</v>
      </c>
      <c r="AA19" s="99">
        <f>feedin_heavytruck!AA19</f>
        <v>0</v>
      </c>
      <c r="AB19" s="102">
        <f>feedin_heavytruck!AB19</f>
        <v>0</v>
      </c>
      <c r="AC19" s="102">
        <f>feedin_heavytruck!AC19</f>
        <v>1</v>
      </c>
      <c r="AD19" s="102">
        <f>feedin_heavytruck!AD19</f>
        <v>0</v>
      </c>
      <c r="AE19" s="99">
        <f>feedin_heavytruck!AE19</f>
        <v>0</v>
      </c>
      <c r="AF19" s="102">
        <f>feedin_heavytruck!AF19</f>
        <v>0</v>
      </c>
      <c r="AG19" s="102">
        <f>feedin_heavytruck!AG19</f>
        <v>0</v>
      </c>
      <c r="AH19" s="102">
        <f>feedin_heavytruck!AH19</f>
        <v>0</v>
      </c>
      <c r="AI19" s="99">
        <f>feedin_heavytruck!AI19</f>
        <v>0</v>
      </c>
      <c r="AJ19" s="102">
        <f>feedin_heavytruck!AJ19</f>
        <v>0</v>
      </c>
      <c r="AK19" s="102">
        <f>feedin_heavytruck!AK19</f>
        <v>0</v>
      </c>
      <c r="AL19" s="102">
        <f>feedin_heavytruck!AL19</f>
        <v>0</v>
      </c>
      <c r="AM19" s="99">
        <f>feedin_heavytruck!AM19</f>
        <v>0</v>
      </c>
      <c r="AN19" s="102">
        <f>feedin_heavytruck!AN19</f>
        <v>0</v>
      </c>
      <c r="AO19" s="102">
        <f>feedin_heavytruck!AO19</f>
        <v>0</v>
      </c>
      <c r="AP19" s="102">
        <f>feedin_heavytruck!AP19</f>
        <v>0</v>
      </c>
      <c r="AQ19" s="99">
        <f>feedin_heavytruck!AQ19</f>
        <v>0</v>
      </c>
      <c r="AR19" s="102">
        <f>feedin_heavytruck!AR19</f>
        <v>0</v>
      </c>
      <c r="AS19" s="102">
        <f>feedin_heavytruck!AS19</f>
        <v>0</v>
      </c>
      <c r="AT19" s="102">
        <f>feedin_heavytruck!AT19</f>
        <v>0</v>
      </c>
      <c r="AU19" s="36">
        <f t="shared" si="0"/>
        <v>1</v>
      </c>
      <c r="AV19" s="36">
        <f t="shared" si="1"/>
        <v>3</v>
      </c>
      <c r="AX19" s="57">
        <f t="shared" si="3"/>
        <v>0.15901060072679798</v>
      </c>
      <c r="AY19" s="57">
        <f t="shared" si="2"/>
        <v>9.7692787341968165E-2</v>
      </c>
      <c r="AZ19" s="57">
        <f t="shared" si="2"/>
        <v>0.57098316361218782</v>
      </c>
      <c r="BA19" s="57">
        <f t="shared" si="2"/>
        <v>0.17231344831904613</v>
      </c>
      <c r="BB19" s="58">
        <f t="shared" si="4"/>
        <v>1</v>
      </c>
    </row>
    <row r="20" spans="1:54" x14ac:dyDescent="0.2">
      <c r="A20" s="2">
        <v>2014</v>
      </c>
      <c r="B20" s="95">
        <f>feedin_heavytruck!B20</f>
        <v>2.8051683099999999E-2</v>
      </c>
      <c r="C20" s="80">
        <f>feedin_heavytruck!C20</f>
        <v>0.95800748040000006</v>
      </c>
      <c r="D20" s="80">
        <f>feedin_heavytruck!D20</f>
        <v>0</v>
      </c>
      <c r="E20" s="80">
        <f>feedin_heavytruck!E20</f>
        <v>0</v>
      </c>
      <c r="F20" s="80">
        <f>feedin_heavytruck!F20</f>
        <v>1.39408365E-2</v>
      </c>
      <c r="G20" s="80">
        <f>feedin_heavytruck!G20</f>
        <v>0</v>
      </c>
      <c r="H20" s="80">
        <f>feedin_heavytruck!H20</f>
        <v>0</v>
      </c>
      <c r="I20" s="80">
        <f>feedin_heavytruck!I20</f>
        <v>0</v>
      </c>
      <c r="J20" s="80">
        <f>feedin_heavytruck!J20</f>
        <v>0</v>
      </c>
      <c r="K20" s="99">
        <f>feedin_heavytruck!K20</f>
        <v>0</v>
      </c>
      <c r="L20" s="102">
        <f>feedin_heavytruck!L20</f>
        <v>0</v>
      </c>
      <c r="M20" s="102">
        <f>feedin_heavytruck!M20</f>
        <v>1</v>
      </c>
      <c r="N20" s="102">
        <f>feedin_heavytruck!N20</f>
        <v>0</v>
      </c>
      <c r="O20" s="99">
        <f>feedin_heavytruck!O20</f>
        <v>0.18225377109999999</v>
      </c>
      <c r="P20" s="102">
        <f>feedin_heavytruck!P20</f>
        <v>9.2457852699999996E-2</v>
      </c>
      <c r="Q20" s="102">
        <f>feedin_heavytruck!Q20</f>
        <v>0.5568766637</v>
      </c>
      <c r="R20" s="102">
        <f>feedin_heavytruck!R20</f>
        <v>0.1684117125</v>
      </c>
      <c r="S20" s="99">
        <f>feedin_heavytruck!S20</f>
        <v>0</v>
      </c>
      <c r="T20" s="102">
        <f>feedin_heavytruck!T20</f>
        <v>0</v>
      </c>
      <c r="U20" s="102">
        <f>feedin_heavytruck!U20</f>
        <v>0</v>
      </c>
      <c r="V20" s="102">
        <f>feedin_heavytruck!V20</f>
        <v>0</v>
      </c>
      <c r="W20" s="99">
        <f>feedin_heavytruck!W20</f>
        <v>0</v>
      </c>
      <c r="X20" s="102">
        <f>feedin_heavytruck!X20</f>
        <v>0</v>
      </c>
      <c r="Y20" s="102">
        <f>feedin_heavytruck!Y20</f>
        <v>0</v>
      </c>
      <c r="Z20" s="102">
        <f>feedin_heavytruck!Z20</f>
        <v>0</v>
      </c>
      <c r="AA20" s="99">
        <f>feedin_heavytruck!AA20</f>
        <v>0</v>
      </c>
      <c r="AB20" s="102">
        <f>feedin_heavytruck!AB20</f>
        <v>0</v>
      </c>
      <c r="AC20" s="102">
        <f>feedin_heavytruck!AC20</f>
        <v>1</v>
      </c>
      <c r="AD20" s="102">
        <f>feedin_heavytruck!AD20</f>
        <v>0</v>
      </c>
      <c r="AE20" s="99">
        <f>feedin_heavytruck!AE20</f>
        <v>0</v>
      </c>
      <c r="AF20" s="102">
        <f>feedin_heavytruck!AF20</f>
        <v>0</v>
      </c>
      <c r="AG20" s="102">
        <f>feedin_heavytruck!AG20</f>
        <v>0</v>
      </c>
      <c r="AH20" s="102">
        <f>feedin_heavytruck!AH20</f>
        <v>0</v>
      </c>
      <c r="AI20" s="99">
        <f>feedin_heavytruck!AI20</f>
        <v>0</v>
      </c>
      <c r="AJ20" s="102">
        <f>feedin_heavytruck!AJ20</f>
        <v>0</v>
      </c>
      <c r="AK20" s="102">
        <f>feedin_heavytruck!AK20</f>
        <v>0</v>
      </c>
      <c r="AL20" s="102">
        <f>feedin_heavytruck!AL20</f>
        <v>0</v>
      </c>
      <c r="AM20" s="99">
        <f>feedin_heavytruck!AM20</f>
        <v>0</v>
      </c>
      <c r="AN20" s="102">
        <f>feedin_heavytruck!AN20</f>
        <v>0</v>
      </c>
      <c r="AO20" s="102">
        <f>feedin_heavytruck!AO20</f>
        <v>0</v>
      </c>
      <c r="AP20" s="102">
        <f>feedin_heavytruck!AP20</f>
        <v>0</v>
      </c>
      <c r="AQ20" s="99">
        <f>feedin_heavytruck!AQ20</f>
        <v>0</v>
      </c>
      <c r="AR20" s="102">
        <f>feedin_heavytruck!AR20</f>
        <v>0</v>
      </c>
      <c r="AS20" s="102">
        <f>feedin_heavytruck!AS20</f>
        <v>0</v>
      </c>
      <c r="AT20" s="102">
        <f>feedin_heavytruck!AT20</f>
        <v>0</v>
      </c>
      <c r="AU20" s="36">
        <f t="shared" si="0"/>
        <v>1</v>
      </c>
      <c r="AV20" s="36">
        <f t="shared" si="1"/>
        <v>3</v>
      </c>
      <c r="AX20" s="57">
        <f t="shared" si="3"/>
        <v>0.17460047604490933</v>
      </c>
      <c r="AY20" s="57">
        <f t="shared" si="2"/>
        <v>8.8575314508321332E-2</v>
      </c>
      <c r="AZ20" s="57">
        <f t="shared" si="2"/>
        <v>0.57548452908479508</v>
      </c>
      <c r="BA20" s="57">
        <f t="shared" si="2"/>
        <v>0.16133968036197419</v>
      </c>
      <c r="BB20" s="58">
        <f t="shared" si="4"/>
        <v>1</v>
      </c>
    </row>
    <row r="21" spans="1:54" x14ac:dyDescent="0.2">
      <c r="A21" s="2">
        <v>2015</v>
      </c>
      <c r="B21" s="95">
        <f>feedin_heavytruck!B21</f>
        <v>2.0712209299999999E-2</v>
      </c>
      <c r="C21" s="80">
        <f>feedin_heavytruck!C21</f>
        <v>0.96257267440000005</v>
      </c>
      <c r="D21" s="80">
        <f>feedin_heavytruck!D21</f>
        <v>0</v>
      </c>
      <c r="E21" s="80">
        <f>feedin_heavytruck!E21</f>
        <v>0</v>
      </c>
      <c r="F21" s="80">
        <f>feedin_heavytruck!F21</f>
        <v>1.6715116299999999E-2</v>
      </c>
      <c r="G21" s="80">
        <f>feedin_heavytruck!G21</f>
        <v>0</v>
      </c>
      <c r="H21" s="80">
        <f>feedin_heavytruck!H21</f>
        <v>0</v>
      </c>
      <c r="I21" s="80">
        <f>feedin_heavytruck!I21</f>
        <v>0</v>
      </c>
      <c r="J21" s="80">
        <f>feedin_heavytruck!J21</f>
        <v>0</v>
      </c>
      <c r="K21" s="99">
        <f>feedin_heavytruck!K21</f>
        <v>0</v>
      </c>
      <c r="L21" s="102">
        <f>feedin_heavytruck!L21</f>
        <v>8.7719297999999998E-3</v>
      </c>
      <c r="M21" s="102">
        <f>feedin_heavytruck!M21</f>
        <v>0.99122807020000003</v>
      </c>
      <c r="N21" s="102">
        <f>feedin_heavytruck!N21</f>
        <v>0</v>
      </c>
      <c r="O21" s="99">
        <f>feedin_heavytruck!O21</f>
        <v>0.1834654587</v>
      </c>
      <c r="P21" s="102">
        <f>feedin_heavytruck!P21</f>
        <v>0.1019252548</v>
      </c>
      <c r="Q21" s="102">
        <f>feedin_heavytruck!Q21</f>
        <v>0.53793884479999998</v>
      </c>
      <c r="R21" s="102">
        <f>feedin_heavytruck!R21</f>
        <v>0.17667044170000001</v>
      </c>
      <c r="S21" s="99">
        <f>feedin_heavytruck!S21</f>
        <v>0</v>
      </c>
      <c r="T21" s="102">
        <f>feedin_heavytruck!T21</f>
        <v>0</v>
      </c>
      <c r="U21" s="102">
        <f>feedin_heavytruck!U21</f>
        <v>0</v>
      </c>
      <c r="V21" s="102">
        <f>feedin_heavytruck!V21</f>
        <v>0</v>
      </c>
      <c r="W21" s="99">
        <f>feedin_heavytruck!W21</f>
        <v>0</v>
      </c>
      <c r="X21" s="102">
        <f>feedin_heavytruck!X21</f>
        <v>0</v>
      </c>
      <c r="Y21" s="102">
        <f>feedin_heavytruck!Y21</f>
        <v>0</v>
      </c>
      <c r="Z21" s="102">
        <f>feedin_heavytruck!Z21</f>
        <v>0</v>
      </c>
      <c r="AA21" s="99">
        <f>feedin_heavytruck!AA21</f>
        <v>0</v>
      </c>
      <c r="AB21" s="102">
        <f>feedin_heavytruck!AB21</f>
        <v>0</v>
      </c>
      <c r="AC21" s="102">
        <f>feedin_heavytruck!AC21</f>
        <v>1</v>
      </c>
      <c r="AD21" s="102">
        <f>feedin_heavytruck!AD21</f>
        <v>0</v>
      </c>
      <c r="AE21" s="99">
        <f>feedin_heavytruck!AE21</f>
        <v>0</v>
      </c>
      <c r="AF21" s="102">
        <f>feedin_heavytruck!AF21</f>
        <v>0</v>
      </c>
      <c r="AG21" s="102">
        <f>feedin_heavytruck!AG21</f>
        <v>0</v>
      </c>
      <c r="AH21" s="102">
        <f>feedin_heavytruck!AH21</f>
        <v>0</v>
      </c>
      <c r="AI21" s="99">
        <f>feedin_heavytruck!AI21</f>
        <v>0</v>
      </c>
      <c r="AJ21" s="102">
        <f>feedin_heavytruck!AJ21</f>
        <v>0</v>
      </c>
      <c r="AK21" s="102">
        <f>feedin_heavytruck!AK21</f>
        <v>0</v>
      </c>
      <c r="AL21" s="102">
        <f>feedin_heavytruck!AL21</f>
        <v>0</v>
      </c>
      <c r="AM21" s="99">
        <f>feedin_heavytruck!AM21</f>
        <v>0</v>
      </c>
      <c r="AN21" s="102">
        <f>feedin_heavytruck!AN21</f>
        <v>0</v>
      </c>
      <c r="AO21" s="102">
        <f>feedin_heavytruck!AO21</f>
        <v>0</v>
      </c>
      <c r="AP21" s="102">
        <f>feedin_heavytruck!AP21</f>
        <v>0</v>
      </c>
      <c r="AQ21" s="99">
        <f>feedin_heavytruck!AQ21</f>
        <v>0</v>
      </c>
      <c r="AR21" s="102">
        <f>feedin_heavytruck!AR21</f>
        <v>0</v>
      </c>
      <c r="AS21" s="102">
        <f>feedin_heavytruck!AS21</f>
        <v>0</v>
      </c>
      <c r="AT21" s="102">
        <f>feedin_heavytruck!AT21</f>
        <v>0</v>
      </c>
      <c r="AU21" s="36">
        <f t="shared" si="0"/>
        <v>1</v>
      </c>
      <c r="AV21" s="36">
        <f t="shared" si="1"/>
        <v>3</v>
      </c>
      <c r="AX21" s="57">
        <f t="shared" si="3"/>
        <v>0.17659883724088177</v>
      </c>
      <c r="AY21" s="57">
        <f t="shared" si="2"/>
        <v>9.8292151147719956E-2</v>
      </c>
      <c r="AZ21" s="57">
        <f t="shared" si="2"/>
        <v>0.55505087205680004</v>
      </c>
      <c r="BA21" s="57">
        <f t="shared" si="2"/>
        <v>0.17005813955459831</v>
      </c>
      <c r="BB21" s="58">
        <f t="shared" si="4"/>
        <v>1</v>
      </c>
    </row>
    <row r="22" spans="1:54" x14ac:dyDescent="0.2">
      <c r="A22" s="79">
        <v>2016</v>
      </c>
      <c r="B22" s="95">
        <f>feedin_heavytruck!B22</f>
        <v>3.78631678E-2</v>
      </c>
      <c r="C22" s="80">
        <f>feedin_heavytruck!C22</f>
        <v>0.9469540769</v>
      </c>
      <c r="D22" s="80">
        <f>feedin_heavytruck!D22</f>
        <v>0</v>
      </c>
      <c r="E22" s="80">
        <f>feedin_heavytruck!E22</f>
        <v>0</v>
      </c>
      <c r="F22" s="80">
        <f>feedin_heavytruck!F22</f>
        <v>1.5182755399999999E-2</v>
      </c>
      <c r="G22" s="80">
        <f>feedin_heavytruck!G22</f>
        <v>0</v>
      </c>
      <c r="H22" s="80">
        <f>feedin_heavytruck!H22</f>
        <v>0</v>
      </c>
      <c r="I22" s="80">
        <f>feedin_heavytruck!I22</f>
        <v>0</v>
      </c>
      <c r="J22" s="80">
        <f>feedin_heavytruck!J22</f>
        <v>0</v>
      </c>
      <c r="K22" s="99">
        <f>feedin_heavytruck!K22</f>
        <v>1.4851485100000001E-2</v>
      </c>
      <c r="L22" s="102">
        <f>feedin_heavytruck!L22</f>
        <v>4.9504950000000001E-3</v>
      </c>
      <c r="M22" s="102">
        <f>feedin_heavytruck!M22</f>
        <v>0.97524752479999999</v>
      </c>
      <c r="N22" s="102">
        <f>feedin_heavytruck!N22</f>
        <v>4.9504950000000001E-3</v>
      </c>
      <c r="O22" s="99">
        <f>feedin_heavytruck!O22</f>
        <v>0.17794932699999999</v>
      </c>
      <c r="P22" s="102">
        <f>feedin_heavytruck!P22</f>
        <v>0.1001583531</v>
      </c>
      <c r="Q22" s="102">
        <f>feedin_heavytruck!Q22</f>
        <v>0.55799683290000002</v>
      </c>
      <c r="R22" s="102">
        <f>feedin_heavytruck!R22</f>
        <v>0.1638954869</v>
      </c>
      <c r="S22" s="99">
        <f>feedin_heavytruck!S22</f>
        <v>0</v>
      </c>
      <c r="T22" s="102">
        <f>feedin_heavytruck!T22</f>
        <v>0</v>
      </c>
      <c r="U22" s="102">
        <f>feedin_heavytruck!U22</f>
        <v>0</v>
      </c>
      <c r="V22" s="102">
        <f>feedin_heavytruck!V22</f>
        <v>0</v>
      </c>
      <c r="W22" s="99">
        <f>feedin_heavytruck!W22</f>
        <v>0</v>
      </c>
      <c r="X22" s="102">
        <f>feedin_heavytruck!X22</f>
        <v>0</v>
      </c>
      <c r="Y22" s="102">
        <f>feedin_heavytruck!Y22</f>
        <v>0</v>
      </c>
      <c r="Z22" s="102">
        <f>feedin_heavytruck!Z22</f>
        <v>0</v>
      </c>
      <c r="AA22" s="99">
        <f>feedin_heavytruck!AA22</f>
        <v>1.2345679E-2</v>
      </c>
      <c r="AB22" s="102">
        <f>feedin_heavytruck!AB22</f>
        <v>0</v>
      </c>
      <c r="AC22" s="102">
        <f>feedin_heavytruck!AC22</f>
        <v>0.98765432099999995</v>
      </c>
      <c r="AD22" s="102">
        <f>feedin_heavytruck!AD22</f>
        <v>0</v>
      </c>
      <c r="AE22" s="99">
        <f>feedin_heavytruck!AE22</f>
        <v>0</v>
      </c>
      <c r="AF22" s="102">
        <f>feedin_heavytruck!AF22</f>
        <v>0</v>
      </c>
      <c r="AG22" s="102">
        <f>feedin_heavytruck!AG22</f>
        <v>0</v>
      </c>
      <c r="AH22" s="102">
        <f>feedin_heavytruck!AH22</f>
        <v>0</v>
      </c>
      <c r="AI22" s="99">
        <f>feedin_heavytruck!AI22</f>
        <v>0</v>
      </c>
      <c r="AJ22" s="102">
        <f>feedin_heavytruck!AJ22</f>
        <v>0</v>
      </c>
      <c r="AK22" s="102">
        <f>feedin_heavytruck!AK22</f>
        <v>0</v>
      </c>
      <c r="AL22" s="102">
        <f>feedin_heavytruck!AL22</f>
        <v>0</v>
      </c>
      <c r="AM22" s="99">
        <f>feedin_heavytruck!AM22</f>
        <v>0</v>
      </c>
      <c r="AN22" s="102">
        <f>feedin_heavytruck!AN22</f>
        <v>0</v>
      </c>
      <c r="AO22" s="102">
        <f>feedin_heavytruck!AO22</f>
        <v>0</v>
      </c>
      <c r="AP22" s="102">
        <f>feedin_heavytruck!AP22</f>
        <v>0</v>
      </c>
      <c r="AQ22" s="99">
        <f>feedin_heavytruck!AQ22</f>
        <v>0</v>
      </c>
      <c r="AR22" s="102">
        <f>feedin_heavytruck!AR22</f>
        <v>0</v>
      </c>
      <c r="AS22" s="102">
        <f>feedin_heavytruck!AS22</f>
        <v>0</v>
      </c>
      <c r="AT22" s="102">
        <f>feedin_heavytruck!AT22</f>
        <v>0</v>
      </c>
      <c r="AU22" s="36">
        <f t="shared" si="0"/>
        <v>1.0000000001</v>
      </c>
      <c r="AV22" s="36">
        <f t="shared" si="1"/>
        <v>2.9999999998</v>
      </c>
      <c r="AX22" s="57">
        <f t="shared" si="3"/>
        <v>0.16925960638118565</v>
      </c>
      <c r="AY22" s="57">
        <f t="shared" si="3"/>
        <v>9.5032802226512822E-2</v>
      </c>
      <c r="AZ22" s="57">
        <f t="shared" si="3"/>
        <v>0.58031865046547615</v>
      </c>
      <c r="BA22" s="57">
        <f t="shared" si="3"/>
        <v>0.1553889409283436</v>
      </c>
      <c r="BB22" s="58">
        <f t="shared" si="4"/>
        <v>1.0000000000015181</v>
      </c>
    </row>
    <row r="23" spans="1:54" x14ac:dyDescent="0.2">
      <c r="A23" s="2">
        <v>2017</v>
      </c>
      <c r="B23" s="95">
        <f>feedin_heavytruck!B23</f>
        <v>1.9696732799999998E-2</v>
      </c>
      <c r="C23" s="80">
        <f>feedin_heavytruck!C23</f>
        <v>0.96685946540000001</v>
      </c>
      <c r="D23" s="80">
        <f>feedin_heavytruck!D23</f>
        <v>1.5632330000000001E-4</v>
      </c>
      <c r="E23" s="80">
        <f>feedin_heavytruck!E23</f>
        <v>0</v>
      </c>
      <c r="F23" s="80">
        <f>feedin_heavytruck!F23</f>
        <v>1.32874785E-2</v>
      </c>
      <c r="G23" s="80">
        <f>feedin_heavytruck!G23</f>
        <v>0</v>
      </c>
      <c r="H23" s="80">
        <f>feedin_heavytruck!H23</f>
        <v>0</v>
      </c>
      <c r="I23" s="80">
        <f>feedin_heavytruck!I23</f>
        <v>0</v>
      </c>
      <c r="J23" s="80">
        <f>feedin_heavytruck!J23</f>
        <v>0</v>
      </c>
      <c r="K23" s="99">
        <f>feedin_heavytruck!K23</f>
        <v>0</v>
      </c>
      <c r="L23" s="102">
        <f>feedin_heavytruck!L23</f>
        <v>0</v>
      </c>
      <c r="M23" s="102">
        <f>feedin_heavytruck!M23</f>
        <v>0.9920634921</v>
      </c>
      <c r="N23" s="102">
        <f>feedin_heavytruck!N23</f>
        <v>7.9365079000000005E-3</v>
      </c>
      <c r="O23" s="99">
        <f>feedin_heavytruck!O23</f>
        <v>0.1812449475</v>
      </c>
      <c r="P23" s="102">
        <f>feedin_heavytruck!P23</f>
        <v>9.7817299900000002E-2</v>
      </c>
      <c r="Q23" s="102">
        <f>feedin_heavytruck!Q23</f>
        <v>0.55586095390000001</v>
      </c>
      <c r="R23" s="102">
        <f>feedin_heavytruck!R23</f>
        <v>0.1650767987</v>
      </c>
      <c r="S23" s="99">
        <f>feedin_heavytruck!S23</f>
        <v>0</v>
      </c>
      <c r="T23" s="102">
        <f>feedin_heavytruck!T23</f>
        <v>0</v>
      </c>
      <c r="U23" s="102">
        <f>feedin_heavytruck!U23</f>
        <v>1</v>
      </c>
      <c r="V23" s="102">
        <f>feedin_heavytruck!V23</f>
        <v>0</v>
      </c>
      <c r="W23" s="99">
        <f>feedin_heavytruck!W23</f>
        <v>0</v>
      </c>
      <c r="X23" s="102">
        <f>feedin_heavytruck!X23</f>
        <v>0</v>
      </c>
      <c r="Y23" s="102">
        <f>feedin_heavytruck!Y23</f>
        <v>0</v>
      </c>
      <c r="Z23" s="102">
        <f>feedin_heavytruck!Z23</f>
        <v>0</v>
      </c>
      <c r="AA23" s="99">
        <f>feedin_heavytruck!AA23</f>
        <v>0</v>
      </c>
      <c r="AB23" s="102">
        <f>feedin_heavytruck!AB23</f>
        <v>0</v>
      </c>
      <c r="AC23" s="102">
        <f>feedin_heavytruck!AC23</f>
        <v>1</v>
      </c>
      <c r="AD23" s="102">
        <f>feedin_heavytruck!AD23</f>
        <v>0</v>
      </c>
      <c r="AE23" s="99">
        <f>feedin_heavytruck!AE23</f>
        <v>0</v>
      </c>
      <c r="AF23" s="102">
        <f>feedin_heavytruck!AF23</f>
        <v>0</v>
      </c>
      <c r="AG23" s="102">
        <f>feedin_heavytruck!AG23</f>
        <v>0</v>
      </c>
      <c r="AH23" s="102">
        <f>feedin_heavytruck!AH23</f>
        <v>0</v>
      </c>
      <c r="AI23" s="99">
        <f>feedin_heavytruck!AI23</f>
        <v>0</v>
      </c>
      <c r="AJ23" s="102">
        <f>feedin_heavytruck!AJ23</f>
        <v>0</v>
      </c>
      <c r="AK23" s="102">
        <f>feedin_heavytruck!AK23</f>
        <v>0</v>
      </c>
      <c r="AL23" s="102">
        <f>feedin_heavytruck!AL23</f>
        <v>0</v>
      </c>
      <c r="AM23" s="99">
        <f>feedin_heavytruck!AM23</f>
        <v>0</v>
      </c>
      <c r="AN23" s="102">
        <f>feedin_heavytruck!AN23</f>
        <v>0</v>
      </c>
      <c r="AO23" s="102">
        <f>feedin_heavytruck!AO23</f>
        <v>0</v>
      </c>
      <c r="AP23" s="102">
        <f>feedin_heavytruck!AP23</f>
        <v>0</v>
      </c>
      <c r="AQ23" s="99">
        <f>feedin_heavytruck!AQ23</f>
        <v>0</v>
      </c>
      <c r="AR23" s="102">
        <f>feedin_heavytruck!AR23</f>
        <v>0</v>
      </c>
      <c r="AS23" s="102">
        <f>feedin_heavytruck!AS23</f>
        <v>0</v>
      </c>
      <c r="AT23" s="102">
        <f>feedin_heavytruck!AT23</f>
        <v>0</v>
      </c>
      <c r="AU23" s="36">
        <f t="shared" si="0"/>
        <v>1</v>
      </c>
      <c r="AV23" s="36">
        <f t="shared" si="1"/>
        <v>4</v>
      </c>
      <c r="AX23" s="57">
        <f t="shared" si="3"/>
        <v>0.17523839304630107</v>
      </c>
      <c r="AY23" s="57">
        <f t="shared" si="3"/>
        <v>9.4575582288185481E-2</v>
      </c>
      <c r="AZ23" s="57">
        <f t="shared" si="3"/>
        <v>0.57042363604901669</v>
      </c>
      <c r="BA23" s="57">
        <f t="shared" si="3"/>
        <v>0.1597623886164968</v>
      </c>
      <c r="BB23" s="58">
        <f t="shared" si="4"/>
        <v>1</v>
      </c>
    </row>
    <row r="24" spans="1:54" x14ac:dyDescent="0.2">
      <c r="A24" s="12">
        <v>2018</v>
      </c>
      <c r="B24" s="100">
        <f>B23+(B$26-B$23)/3</f>
        <v>1.3131155199999998E-2</v>
      </c>
      <c r="C24" s="173">
        <f>1-B24-SUM(D24:J24)</f>
        <v>0.98476462926666675</v>
      </c>
      <c r="D24" s="66">
        <f>D23+(D$26-D$23)/3</f>
        <v>1.0421553333333334E-4</v>
      </c>
      <c r="E24" s="66">
        <f t="shared" ref="E24:G24" si="5">E23+(E$26-E$23)/3</f>
        <v>0</v>
      </c>
      <c r="F24" s="66">
        <v>0</v>
      </c>
      <c r="G24" s="66">
        <f t="shared" si="5"/>
        <v>0</v>
      </c>
      <c r="H24" s="66">
        <v>0</v>
      </c>
      <c r="I24" s="183">
        <v>2E-3</v>
      </c>
      <c r="J24" s="66">
        <v>0</v>
      </c>
      <c r="K24" s="145">
        <f>feedin_heavytruck!K24</f>
        <v>0.03</v>
      </c>
      <c r="L24" s="146">
        <f>feedin_heavytruck!L24</f>
        <v>0.02</v>
      </c>
      <c r="M24" s="146">
        <f>feedin_heavytruck!M24</f>
        <v>0.95</v>
      </c>
      <c r="N24" s="146">
        <f>feedin_heavytruck!N24</f>
        <v>0</v>
      </c>
      <c r="O24" s="145">
        <f>feedin_heavytruck!O24</f>
        <v>0.18749663166666666</v>
      </c>
      <c r="P24" s="146">
        <f>feedin_heavytruck!P24</f>
        <v>9.8544866600000003E-2</v>
      </c>
      <c r="Q24" s="146">
        <f>feedin_heavytruck!Q24</f>
        <v>0.53724063593333338</v>
      </c>
      <c r="R24" s="146">
        <f>feedin_heavytruck!R24</f>
        <v>0.17671786580000001</v>
      </c>
      <c r="S24" s="145">
        <f>feedin_heavytruck!S24</f>
        <v>0</v>
      </c>
      <c r="T24" s="146">
        <f>feedin_heavytruck!T24</f>
        <v>0</v>
      </c>
      <c r="U24" s="146">
        <f>feedin_heavytruck!U24</f>
        <v>0</v>
      </c>
      <c r="V24" s="146">
        <f>feedin_heavytruck!V24</f>
        <v>0</v>
      </c>
      <c r="W24" s="145">
        <f>feedin_heavytruck!W24</f>
        <v>0</v>
      </c>
      <c r="X24" s="146">
        <f>feedin_heavytruck!X24</f>
        <v>0</v>
      </c>
      <c r="Y24" s="146">
        <f>feedin_heavytruck!Y24</f>
        <v>0</v>
      </c>
      <c r="Z24" s="146">
        <f>feedin_heavytruck!Z24</f>
        <v>0</v>
      </c>
      <c r="AA24" s="145">
        <f>feedin_heavytruck!AA24</f>
        <v>0</v>
      </c>
      <c r="AB24" s="146">
        <f>feedin_heavytruck!AB24</f>
        <v>0</v>
      </c>
      <c r="AC24" s="146">
        <f>feedin_heavytruck!AC24</f>
        <v>1</v>
      </c>
      <c r="AD24" s="146">
        <f>feedin_heavytruck!AD24</f>
        <v>0</v>
      </c>
      <c r="AE24" s="145">
        <f>feedin_heavytruck!AE24</f>
        <v>0.3</v>
      </c>
      <c r="AF24" s="146">
        <f>feedin_heavytruck!AF24</f>
        <v>0.3</v>
      </c>
      <c r="AG24" s="146">
        <f>feedin_heavytruck!AG24</f>
        <v>0.25</v>
      </c>
      <c r="AH24" s="146">
        <f>feedin_heavytruck!AH24</f>
        <v>0.15</v>
      </c>
      <c r="AI24" s="145">
        <f>feedin_heavytruck!AI24</f>
        <v>0.3</v>
      </c>
      <c r="AJ24" s="146">
        <f>feedin_heavytruck!AJ24</f>
        <v>0.3</v>
      </c>
      <c r="AK24" s="146">
        <f>feedin_heavytruck!AK24</f>
        <v>0.25</v>
      </c>
      <c r="AL24" s="146">
        <f>feedin_heavytruck!AL24</f>
        <v>0.15</v>
      </c>
      <c r="AM24" s="145">
        <f>feedin_heavytruck!AM24</f>
        <v>0.9</v>
      </c>
      <c r="AN24" s="146">
        <f>feedin_heavytruck!AN24</f>
        <v>0.1</v>
      </c>
      <c r="AO24" s="146">
        <f>feedin_heavytruck!AO24</f>
        <v>0</v>
      </c>
      <c r="AP24" s="146">
        <f>feedin_heavytruck!AP24</f>
        <v>0</v>
      </c>
      <c r="AQ24" s="145">
        <f>feedin_heavytruck!AQ24</f>
        <v>0</v>
      </c>
      <c r="AR24" s="146">
        <f>feedin_heavytruck!AR24</f>
        <v>0.1</v>
      </c>
      <c r="AS24" s="146">
        <f>feedin_heavytruck!AS24</f>
        <v>0.4</v>
      </c>
      <c r="AT24" s="146">
        <f>feedin_heavytruck!AT24</f>
        <v>0.5</v>
      </c>
      <c r="AU24" s="36">
        <f t="shared" si="0"/>
        <v>1</v>
      </c>
      <c r="AV24" s="36">
        <f t="shared" si="1"/>
        <v>7</v>
      </c>
      <c r="AX24" s="57">
        <f t="shared" si="3"/>
        <v>0.18683398562797374</v>
      </c>
      <c r="AY24" s="57">
        <f t="shared" si="3"/>
        <v>9.750612212748215E-2</v>
      </c>
      <c r="AZ24" s="57">
        <f t="shared" si="3"/>
        <v>0.54153017311187734</v>
      </c>
      <c r="BA24" s="57">
        <f t="shared" si="3"/>
        <v>0.17402550359933358</v>
      </c>
      <c r="BB24" s="58">
        <f t="shared" si="4"/>
        <v>0.99989578446666683</v>
      </c>
    </row>
    <row r="25" spans="1:54" x14ac:dyDescent="0.2">
      <c r="A25" s="12">
        <v>2019</v>
      </c>
      <c r="B25" s="100">
        <f>B24+(B$26-B$23)/3</f>
        <v>6.565577599999998E-3</v>
      </c>
      <c r="C25" s="173">
        <f t="shared" ref="C25:C32" si="6">1-B25-SUM(D25:J25)</f>
        <v>0.98920305393597963</v>
      </c>
      <c r="D25" s="66">
        <f>D24+(D$26-D$23)/3</f>
        <v>5.2107766666666669E-5</v>
      </c>
      <c r="E25" s="66">
        <f t="shared" ref="E25" si="7">E24+(E$26-E$23)/3</f>
        <v>0</v>
      </c>
      <c r="F25" s="66">
        <v>0</v>
      </c>
      <c r="G25" s="66">
        <f t="shared" ref="G25" si="8">G24+(G$26-G$23)/3</f>
        <v>0</v>
      </c>
      <c r="H25" s="66">
        <v>0</v>
      </c>
      <c r="I25" s="183">
        <v>4.1792606973537179E-3</v>
      </c>
      <c r="J25" s="66">
        <v>0</v>
      </c>
      <c r="K25" s="145">
        <f>feedin_heavytruck!K25</f>
        <v>0.03</v>
      </c>
      <c r="L25" s="146">
        <f>feedin_heavytruck!L25</f>
        <v>0.02</v>
      </c>
      <c r="M25" s="146">
        <f>feedin_heavytruck!M25</f>
        <v>0.95</v>
      </c>
      <c r="N25" s="146">
        <f>feedin_heavytruck!N25</f>
        <v>0</v>
      </c>
      <c r="O25" s="145">
        <f>feedin_heavytruck!O25</f>
        <v>0.19374831583333332</v>
      </c>
      <c r="P25" s="146">
        <f>feedin_heavytruck!P25</f>
        <v>9.9272433300000004E-2</v>
      </c>
      <c r="Q25" s="146">
        <f>feedin_heavytruck!Q25</f>
        <v>0.51862031796666674</v>
      </c>
      <c r="R25" s="146">
        <f>feedin_heavytruck!R25</f>
        <v>0.18835893290000003</v>
      </c>
      <c r="S25" s="145">
        <f>feedin_heavytruck!S25</f>
        <v>0</v>
      </c>
      <c r="T25" s="146">
        <f>feedin_heavytruck!T25</f>
        <v>0</v>
      </c>
      <c r="U25" s="146">
        <f>feedin_heavytruck!U25</f>
        <v>0</v>
      </c>
      <c r="V25" s="146">
        <f>feedin_heavytruck!V25</f>
        <v>0</v>
      </c>
      <c r="W25" s="145">
        <f>feedin_heavytruck!W25</f>
        <v>0</v>
      </c>
      <c r="X25" s="146">
        <f>feedin_heavytruck!X25</f>
        <v>0</v>
      </c>
      <c r="Y25" s="146">
        <f>feedin_heavytruck!Y25</f>
        <v>0</v>
      </c>
      <c r="Z25" s="146">
        <f>feedin_heavytruck!Z25</f>
        <v>0</v>
      </c>
      <c r="AA25" s="145">
        <f>feedin_heavytruck!AA25</f>
        <v>0</v>
      </c>
      <c r="AB25" s="146">
        <f>feedin_heavytruck!AB25</f>
        <v>0</v>
      </c>
      <c r="AC25" s="146">
        <f>feedin_heavytruck!AC25</f>
        <v>1</v>
      </c>
      <c r="AD25" s="146">
        <f>feedin_heavytruck!AD25</f>
        <v>0</v>
      </c>
      <c r="AE25" s="145">
        <f>feedin_heavytruck!AE25</f>
        <v>0.3</v>
      </c>
      <c r="AF25" s="146">
        <f>feedin_heavytruck!AF25</f>
        <v>0.3</v>
      </c>
      <c r="AG25" s="146">
        <f>feedin_heavytruck!AG25</f>
        <v>0.25</v>
      </c>
      <c r="AH25" s="146">
        <f>feedin_heavytruck!AH25</f>
        <v>0.15</v>
      </c>
      <c r="AI25" s="145">
        <f>feedin_heavytruck!AI25</f>
        <v>0.3</v>
      </c>
      <c r="AJ25" s="146">
        <f>feedin_heavytruck!AJ25</f>
        <v>0.3</v>
      </c>
      <c r="AK25" s="146">
        <f>feedin_heavytruck!AK25</f>
        <v>0.25</v>
      </c>
      <c r="AL25" s="146">
        <f>feedin_heavytruck!AL25</f>
        <v>0.15</v>
      </c>
      <c r="AM25" s="145">
        <f>feedin_heavytruck!AM25</f>
        <v>0.85</v>
      </c>
      <c r="AN25" s="146">
        <f>feedin_heavytruck!AN25</f>
        <v>0.125</v>
      </c>
      <c r="AO25" s="146">
        <f>feedin_heavytruck!AO25</f>
        <v>2.5000000000000001E-2</v>
      </c>
      <c r="AP25" s="146">
        <f>feedin_heavytruck!AP25</f>
        <v>0</v>
      </c>
      <c r="AQ25" s="145">
        <f>feedin_heavytruck!AQ25</f>
        <v>0</v>
      </c>
      <c r="AR25" s="146">
        <f>feedin_heavytruck!AR25</f>
        <v>0.1</v>
      </c>
      <c r="AS25" s="146">
        <f>feedin_heavytruck!AS25</f>
        <v>0.4</v>
      </c>
      <c r="AT25" s="146">
        <f>feedin_heavytruck!AT25</f>
        <v>0.5</v>
      </c>
      <c r="AU25" s="36">
        <f t="shared" si="0"/>
        <v>1</v>
      </c>
      <c r="AV25" s="36">
        <f t="shared" si="1"/>
        <v>7</v>
      </c>
      <c r="AX25" s="57">
        <f t="shared" si="3"/>
        <v>0.19540576463803669</v>
      </c>
      <c r="AY25" s="57">
        <f t="shared" si="3"/>
        <v>9.8854313331185065E-2</v>
      </c>
      <c r="AZ25" s="57">
        <f t="shared" si="3"/>
        <v>0.51936258260330936</v>
      </c>
      <c r="BA25" s="57">
        <f t="shared" si="3"/>
        <v>0.18632523166080228</v>
      </c>
      <c r="BB25" s="58">
        <f t="shared" si="4"/>
        <v>0.99994789223333347</v>
      </c>
    </row>
    <row r="26" spans="1:54" x14ac:dyDescent="0.2">
      <c r="A26" s="51">
        <v>2020</v>
      </c>
      <c r="B26" s="101">
        <v>0</v>
      </c>
      <c r="C26" s="74">
        <f t="shared" si="6"/>
        <v>0.99081165389928272</v>
      </c>
      <c r="D26" s="65">
        <v>0</v>
      </c>
      <c r="E26" s="65">
        <v>0</v>
      </c>
      <c r="F26" s="65">
        <v>0</v>
      </c>
      <c r="G26" s="65">
        <v>0</v>
      </c>
      <c r="H26" s="65">
        <v>0</v>
      </c>
      <c r="I26" s="184">
        <v>9.1883461007172471E-3</v>
      </c>
      <c r="J26" s="74">
        <v>0</v>
      </c>
      <c r="K26" s="72">
        <f>feedin_heavytruck!K26</f>
        <v>0.03</v>
      </c>
      <c r="L26" s="83">
        <f>feedin_heavytruck!L26</f>
        <v>0.02</v>
      </c>
      <c r="M26" s="83">
        <f>feedin_heavytruck!M26</f>
        <v>0.95</v>
      </c>
      <c r="N26" s="83">
        <f>feedin_heavytruck!N26</f>
        <v>0</v>
      </c>
      <c r="O26" s="72">
        <f>feedin_heavytruck!O26</f>
        <v>0.2</v>
      </c>
      <c r="P26" s="83">
        <f>feedin_heavytruck!P26</f>
        <v>0.1</v>
      </c>
      <c r="Q26" s="83">
        <f>feedin_heavytruck!Q26</f>
        <v>0.5</v>
      </c>
      <c r="R26" s="83">
        <f>feedin_heavytruck!R26</f>
        <v>0.2</v>
      </c>
      <c r="S26" s="72">
        <f>feedin_heavytruck!S26</f>
        <v>0</v>
      </c>
      <c r="T26" s="83">
        <f>feedin_heavytruck!T26</f>
        <v>0</v>
      </c>
      <c r="U26" s="83">
        <f>feedin_heavytruck!U26</f>
        <v>0</v>
      </c>
      <c r="V26" s="83">
        <f>feedin_heavytruck!V26</f>
        <v>0</v>
      </c>
      <c r="W26" s="72">
        <f>feedin_heavytruck!W26</f>
        <v>0</v>
      </c>
      <c r="X26" s="83">
        <f>feedin_heavytruck!X26</f>
        <v>0</v>
      </c>
      <c r="Y26" s="83">
        <f>feedin_heavytruck!Y26</f>
        <v>0</v>
      </c>
      <c r="Z26" s="83">
        <f>feedin_heavytruck!Z26</f>
        <v>0</v>
      </c>
      <c r="AA26" s="72">
        <f>feedin_heavytruck!AA26</f>
        <v>0</v>
      </c>
      <c r="AB26" s="83">
        <f>feedin_heavytruck!AB26</f>
        <v>0</v>
      </c>
      <c r="AC26" s="83">
        <f>feedin_heavytruck!AC26</f>
        <v>1</v>
      </c>
      <c r="AD26" s="83">
        <f>feedin_heavytruck!AD26</f>
        <v>0</v>
      </c>
      <c r="AE26" s="72">
        <f>feedin_heavytruck!AE26</f>
        <v>0.3</v>
      </c>
      <c r="AF26" s="83">
        <f>feedin_heavytruck!AF26</f>
        <v>0.3</v>
      </c>
      <c r="AG26" s="83">
        <f>feedin_heavytruck!AG26</f>
        <v>0.25</v>
      </c>
      <c r="AH26" s="83">
        <f>feedin_heavytruck!AH26</f>
        <v>0.15</v>
      </c>
      <c r="AI26" s="72">
        <f>feedin_heavytruck!AI26</f>
        <v>0.3</v>
      </c>
      <c r="AJ26" s="83">
        <f>feedin_heavytruck!AJ26</f>
        <v>0.3</v>
      </c>
      <c r="AK26" s="83">
        <f>feedin_heavytruck!AK26</f>
        <v>0.25</v>
      </c>
      <c r="AL26" s="83">
        <f>feedin_heavytruck!AL26</f>
        <v>0.15</v>
      </c>
      <c r="AM26" s="72">
        <f>feedin_heavytruck!AM26</f>
        <v>0.8</v>
      </c>
      <c r="AN26" s="83">
        <f>feedin_heavytruck!AN26</f>
        <v>0.15</v>
      </c>
      <c r="AO26" s="83">
        <f>feedin_heavytruck!AO26</f>
        <v>0.05</v>
      </c>
      <c r="AP26" s="83">
        <f>feedin_heavytruck!AP26</f>
        <v>0</v>
      </c>
      <c r="AQ26" s="72">
        <f>feedin_heavytruck!AQ26</f>
        <v>0</v>
      </c>
      <c r="AR26" s="83">
        <f>feedin_heavytruck!AR26</f>
        <v>0.1</v>
      </c>
      <c r="AS26" s="83">
        <f>feedin_heavytruck!AS26</f>
        <v>0.4</v>
      </c>
      <c r="AT26" s="83">
        <f>feedin_heavytruck!AT26</f>
        <v>0.5</v>
      </c>
      <c r="AU26" s="52">
        <f t="shared" si="0"/>
        <v>1</v>
      </c>
      <c r="AV26" s="52">
        <f t="shared" si="1"/>
        <v>7</v>
      </c>
      <c r="AW26" s="55"/>
      <c r="AX26" s="59">
        <f t="shared" si="3"/>
        <v>0.20551300766043037</v>
      </c>
      <c r="AY26" s="59">
        <f t="shared" si="3"/>
        <v>0.10045941730503587</v>
      </c>
      <c r="AZ26" s="59">
        <f t="shared" si="3"/>
        <v>0.49586524425467721</v>
      </c>
      <c r="BA26" s="59">
        <f t="shared" si="3"/>
        <v>0.19816233077985657</v>
      </c>
      <c r="BB26" s="59">
        <f t="shared" si="4"/>
        <v>1</v>
      </c>
    </row>
    <row r="27" spans="1:54" x14ac:dyDescent="0.2">
      <c r="A27" s="12">
        <v>2021</v>
      </c>
      <c r="B27" s="100">
        <f>B26+(B$31-B$26)*0.2</f>
        <v>0</v>
      </c>
      <c r="C27" s="173">
        <f t="shared" si="6"/>
        <v>0.98189828750515584</v>
      </c>
      <c r="D27" s="66">
        <f t="shared" ref="D27:G30" si="9">D26+(D$31-D$26)*0.2</f>
        <v>0</v>
      </c>
      <c r="E27" s="66">
        <f t="shared" si="9"/>
        <v>0</v>
      </c>
      <c r="F27" s="66">
        <f t="shared" si="9"/>
        <v>0</v>
      </c>
      <c r="G27" s="66">
        <f t="shared" si="9"/>
        <v>0</v>
      </c>
      <c r="H27" s="66">
        <v>0</v>
      </c>
      <c r="I27" s="183">
        <v>1.8101712494844106E-2</v>
      </c>
      <c r="J27" s="66">
        <v>0</v>
      </c>
      <c r="K27" s="145">
        <f>feedin_heavytruck!K27</f>
        <v>0.03</v>
      </c>
      <c r="L27" s="146">
        <f>feedin_heavytruck!L27</f>
        <v>0.02</v>
      </c>
      <c r="M27" s="146">
        <f>feedin_heavytruck!M27</f>
        <v>0.95</v>
      </c>
      <c r="N27" s="146">
        <f>feedin_heavytruck!N27</f>
        <v>0</v>
      </c>
      <c r="O27" s="145">
        <f>feedin_heavytruck!O27</f>
        <v>0.19</v>
      </c>
      <c r="P27" s="146">
        <f>feedin_heavytruck!P27</f>
        <v>0.1</v>
      </c>
      <c r="Q27" s="146">
        <f>feedin_heavytruck!Q27</f>
        <v>0.52</v>
      </c>
      <c r="R27" s="146">
        <f>feedin_heavytruck!R27</f>
        <v>0.19</v>
      </c>
      <c r="S27" s="145">
        <f>feedin_heavytruck!S27</f>
        <v>0</v>
      </c>
      <c r="T27" s="146">
        <f>feedin_heavytruck!T27</f>
        <v>0</v>
      </c>
      <c r="U27" s="146">
        <f>feedin_heavytruck!U27</f>
        <v>0</v>
      </c>
      <c r="V27" s="146">
        <f>feedin_heavytruck!V27</f>
        <v>0</v>
      </c>
      <c r="W27" s="145">
        <f>feedin_heavytruck!W27</f>
        <v>0</v>
      </c>
      <c r="X27" s="146">
        <f>feedin_heavytruck!X27</f>
        <v>0</v>
      </c>
      <c r="Y27" s="146">
        <f>feedin_heavytruck!Y27</f>
        <v>0</v>
      </c>
      <c r="Z27" s="146">
        <f>feedin_heavytruck!Z27</f>
        <v>0</v>
      </c>
      <c r="AA27" s="145">
        <f>feedin_heavytruck!AA27</f>
        <v>0</v>
      </c>
      <c r="AB27" s="146">
        <f>feedin_heavytruck!AB27</f>
        <v>0</v>
      </c>
      <c r="AC27" s="146">
        <f>feedin_heavytruck!AC27</f>
        <v>1</v>
      </c>
      <c r="AD27" s="146">
        <f>feedin_heavytruck!AD27</f>
        <v>0</v>
      </c>
      <c r="AE27" s="145">
        <f>feedin_heavytruck!AE27</f>
        <v>0.3</v>
      </c>
      <c r="AF27" s="146">
        <f>feedin_heavytruck!AF27</f>
        <v>0.3</v>
      </c>
      <c r="AG27" s="146">
        <f>feedin_heavytruck!AG27</f>
        <v>0.25</v>
      </c>
      <c r="AH27" s="146">
        <f>feedin_heavytruck!AH27</f>
        <v>0.15</v>
      </c>
      <c r="AI27" s="145">
        <f>feedin_heavytruck!AI27</f>
        <v>0.3</v>
      </c>
      <c r="AJ27" s="146">
        <f>feedin_heavytruck!AJ27</f>
        <v>0.3</v>
      </c>
      <c r="AK27" s="146">
        <f>feedin_heavytruck!AK27</f>
        <v>0.25</v>
      </c>
      <c r="AL27" s="146">
        <f>feedin_heavytruck!AL27</f>
        <v>0.15</v>
      </c>
      <c r="AM27" s="145">
        <f>feedin_heavytruck!AM27</f>
        <v>0.77</v>
      </c>
      <c r="AN27" s="146">
        <f>feedin_heavytruck!AN27</f>
        <v>0.16</v>
      </c>
      <c r="AO27" s="146">
        <f>feedin_heavytruck!AO27</f>
        <v>6.5000000000000002E-2</v>
      </c>
      <c r="AP27" s="146">
        <f>feedin_heavytruck!AP27</f>
        <v>5.0000000000000001E-3</v>
      </c>
      <c r="AQ27" s="145">
        <f>feedin_heavytruck!AQ27</f>
        <v>0</v>
      </c>
      <c r="AR27" s="146">
        <f>feedin_heavytruck!AR27</f>
        <v>0.1</v>
      </c>
      <c r="AS27" s="146">
        <f>feedin_heavytruck!AS27</f>
        <v>0.4</v>
      </c>
      <c r="AT27" s="146">
        <f>feedin_heavytruck!AT27</f>
        <v>0.5</v>
      </c>
      <c r="AU27" s="36">
        <f t="shared" si="0"/>
        <v>1</v>
      </c>
      <c r="AV27" s="36">
        <f t="shared" si="1"/>
        <v>7</v>
      </c>
      <c r="AX27" s="57">
        <f t="shared" si="3"/>
        <v>0.20049899324700957</v>
      </c>
      <c r="AY27" s="57">
        <f t="shared" si="3"/>
        <v>0.10108610274969064</v>
      </c>
      <c r="AZ27" s="57">
        <f t="shared" si="3"/>
        <v>0.51176372081484589</v>
      </c>
      <c r="BA27" s="57">
        <f t="shared" si="3"/>
        <v>0.18665118318845383</v>
      </c>
      <c r="BB27" s="58">
        <f t="shared" si="4"/>
        <v>1</v>
      </c>
    </row>
    <row r="28" spans="1:54" x14ac:dyDescent="0.2">
      <c r="A28" s="12">
        <v>2022</v>
      </c>
      <c r="B28" s="100">
        <f t="shared" ref="B28:B30" si="10">B27+(B$31-B$26)*0.2</f>
        <v>0</v>
      </c>
      <c r="C28" s="173">
        <f t="shared" si="6"/>
        <v>0.96393550980388343</v>
      </c>
      <c r="D28" s="66">
        <f t="shared" si="9"/>
        <v>0</v>
      </c>
      <c r="E28" s="66">
        <f t="shared" si="9"/>
        <v>0</v>
      </c>
      <c r="F28" s="66">
        <f t="shared" si="9"/>
        <v>0</v>
      </c>
      <c r="G28" s="66">
        <f t="shared" si="9"/>
        <v>0</v>
      </c>
      <c r="H28" s="66">
        <v>0</v>
      </c>
      <c r="I28" s="183">
        <v>3.606449019611653E-2</v>
      </c>
      <c r="J28" s="66">
        <v>0</v>
      </c>
      <c r="K28" s="145">
        <f>feedin_heavytruck!K28</f>
        <v>0.03</v>
      </c>
      <c r="L28" s="146">
        <f>feedin_heavytruck!L28</f>
        <v>0.02</v>
      </c>
      <c r="M28" s="146">
        <f>feedin_heavytruck!M28</f>
        <v>0.95</v>
      </c>
      <c r="N28" s="146">
        <f>feedin_heavytruck!N28</f>
        <v>0</v>
      </c>
      <c r="O28" s="145">
        <f>feedin_heavytruck!O28</f>
        <v>0.18</v>
      </c>
      <c r="P28" s="146">
        <f>feedin_heavytruck!P28</f>
        <v>0.1</v>
      </c>
      <c r="Q28" s="146">
        <f>feedin_heavytruck!Q28</f>
        <v>0.54</v>
      </c>
      <c r="R28" s="146">
        <f>feedin_heavytruck!R28</f>
        <v>0.18</v>
      </c>
      <c r="S28" s="145">
        <f>feedin_heavytruck!S28</f>
        <v>0</v>
      </c>
      <c r="T28" s="146">
        <f>feedin_heavytruck!T28</f>
        <v>0</v>
      </c>
      <c r="U28" s="146">
        <f>feedin_heavytruck!U28</f>
        <v>0</v>
      </c>
      <c r="V28" s="146">
        <f>feedin_heavytruck!V28</f>
        <v>0</v>
      </c>
      <c r="W28" s="145">
        <f>feedin_heavytruck!W28</f>
        <v>0</v>
      </c>
      <c r="X28" s="146">
        <f>feedin_heavytruck!X28</f>
        <v>0</v>
      </c>
      <c r="Y28" s="146">
        <f>feedin_heavytruck!Y28</f>
        <v>0</v>
      </c>
      <c r="Z28" s="146">
        <f>feedin_heavytruck!Z28</f>
        <v>0</v>
      </c>
      <c r="AA28" s="145">
        <f>feedin_heavytruck!AA28</f>
        <v>0</v>
      </c>
      <c r="AB28" s="146">
        <f>feedin_heavytruck!AB28</f>
        <v>0</v>
      </c>
      <c r="AC28" s="146">
        <f>feedin_heavytruck!AC28</f>
        <v>1</v>
      </c>
      <c r="AD28" s="146">
        <f>feedin_heavytruck!AD28</f>
        <v>0</v>
      </c>
      <c r="AE28" s="145">
        <f>feedin_heavytruck!AE28</f>
        <v>0.3</v>
      </c>
      <c r="AF28" s="146">
        <f>feedin_heavytruck!AF28</f>
        <v>0.3</v>
      </c>
      <c r="AG28" s="146">
        <f>feedin_heavytruck!AG28</f>
        <v>0.25</v>
      </c>
      <c r="AH28" s="146">
        <f>feedin_heavytruck!AH28</f>
        <v>0.15</v>
      </c>
      <c r="AI28" s="145">
        <f>feedin_heavytruck!AI28</f>
        <v>0.3</v>
      </c>
      <c r="AJ28" s="146">
        <f>feedin_heavytruck!AJ28</f>
        <v>0.3</v>
      </c>
      <c r="AK28" s="146">
        <f>feedin_heavytruck!AK28</f>
        <v>0.25</v>
      </c>
      <c r="AL28" s="146">
        <f>feedin_heavytruck!AL28</f>
        <v>0.15</v>
      </c>
      <c r="AM28" s="145">
        <f>feedin_heavytruck!AM28</f>
        <v>0.74</v>
      </c>
      <c r="AN28" s="146">
        <f>feedin_heavytruck!AN28</f>
        <v>0.17</v>
      </c>
      <c r="AO28" s="146">
        <f>feedin_heavytruck!AO28</f>
        <v>0.08</v>
      </c>
      <c r="AP28" s="146">
        <f>feedin_heavytruck!AP28</f>
        <v>0.01</v>
      </c>
      <c r="AQ28" s="145">
        <f>feedin_heavytruck!AQ28</f>
        <v>0</v>
      </c>
      <c r="AR28" s="146">
        <f>feedin_heavytruck!AR28</f>
        <v>0.1</v>
      </c>
      <c r="AS28" s="146">
        <f>feedin_heavytruck!AS28</f>
        <v>0.4</v>
      </c>
      <c r="AT28" s="146">
        <f>feedin_heavytruck!AT28</f>
        <v>0.5</v>
      </c>
      <c r="AU28" s="36">
        <f t="shared" si="0"/>
        <v>1</v>
      </c>
      <c r="AV28" s="36">
        <f t="shared" si="1"/>
        <v>7</v>
      </c>
      <c r="AX28" s="57">
        <f t="shared" si="3"/>
        <v>0.20019611450982525</v>
      </c>
      <c r="AY28" s="57">
        <f t="shared" si="3"/>
        <v>0.10252451431372817</v>
      </c>
      <c r="AZ28" s="57">
        <f t="shared" si="3"/>
        <v>0.52341033450978636</v>
      </c>
      <c r="BA28" s="57">
        <f t="shared" si="3"/>
        <v>0.17386903666666018</v>
      </c>
      <c r="BB28" s="58">
        <f t="shared" si="4"/>
        <v>1</v>
      </c>
    </row>
    <row r="29" spans="1:54" x14ac:dyDescent="0.2">
      <c r="A29" s="12">
        <v>2023</v>
      </c>
      <c r="B29" s="100">
        <f t="shared" si="10"/>
        <v>0</v>
      </c>
      <c r="C29" s="173">
        <f t="shared" si="6"/>
        <v>0.92981958928649178</v>
      </c>
      <c r="D29" s="66">
        <f t="shared" si="9"/>
        <v>0</v>
      </c>
      <c r="E29" s="66">
        <f t="shared" si="9"/>
        <v>0</v>
      </c>
      <c r="F29" s="66">
        <f t="shared" si="9"/>
        <v>0</v>
      </c>
      <c r="G29" s="66">
        <f t="shared" si="9"/>
        <v>0</v>
      </c>
      <c r="H29" s="66">
        <v>0</v>
      </c>
      <c r="I29" s="183">
        <v>7.0180410713508237E-2</v>
      </c>
      <c r="J29" s="66">
        <v>0</v>
      </c>
      <c r="K29" s="145">
        <f>feedin_heavytruck!K29</f>
        <v>0.03</v>
      </c>
      <c r="L29" s="146">
        <f>feedin_heavytruck!L29</f>
        <v>0.02</v>
      </c>
      <c r="M29" s="146">
        <f>feedin_heavytruck!M29</f>
        <v>0.95</v>
      </c>
      <c r="N29" s="146">
        <f>feedin_heavytruck!N29</f>
        <v>0</v>
      </c>
      <c r="O29" s="145">
        <f>feedin_heavytruck!O29</f>
        <v>0.16999999999999998</v>
      </c>
      <c r="P29" s="146">
        <f>feedin_heavytruck!P29</f>
        <v>0.1</v>
      </c>
      <c r="Q29" s="146">
        <f>feedin_heavytruck!Q29</f>
        <v>0.56000000000000005</v>
      </c>
      <c r="R29" s="146">
        <f>feedin_heavytruck!R29</f>
        <v>0.16999999999999998</v>
      </c>
      <c r="S29" s="145">
        <f>feedin_heavytruck!S29</f>
        <v>0</v>
      </c>
      <c r="T29" s="146">
        <f>feedin_heavytruck!T29</f>
        <v>0</v>
      </c>
      <c r="U29" s="146">
        <f>feedin_heavytruck!U29</f>
        <v>0</v>
      </c>
      <c r="V29" s="146">
        <f>feedin_heavytruck!V29</f>
        <v>0</v>
      </c>
      <c r="W29" s="145">
        <f>feedin_heavytruck!W29</f>
        <v>0</v>
      </c>
      <c r="X29" s="146">
        <f>feedin_heavytruck!X29</f>
        <v>0</v>
      </c>
      <c r="Y29" s="146">
        <f>feedin_heavytruck!Y29</f>
        <v>0</v>
      </c>
      <c r="Z29" s="146">
        <f>feedin_heavytruck!Z29</f>
        <v>0</v>
      </c>
      <c r="AA29" s="145">
        <f>feedin_heavytruck!AA29</f>
        <v>0</v>
      </c>
      <c r="AB29" s="146">
        <f>feedin_heavytruck!AB29</f>
        <v>0</v>
      </c>
      <c r="AC29" s="146">
        <f>feedin_heavytruck!AC29</f>
        <v>1</v>
      </c>
      <c r="AD29" s="146">
        <f>feedin_heavytruck!AD29</f>
        <v>0</v>
      </c>
      <c r="AE29" s="145">
        <f>feedin_heavytruck!AE29</f>
        <v>0.3</v>
      </c>
      <c r="AF29" s="146">
        <f>feedin_heavytruck!AF29</f>
        <v>0.3</v>
      </c>
      <c r="AG29" s="146">
        <f>feedin_heavytruck!AG29</f>
        <v>0.25</v>
      </c>
      <c r="AH29" s="146">
        <f>feedin_heavytruck!AH29</f>
        <v>0.15</v>
      </c>
      <c r="AI29" s="145">
        <f>feedin_heavytruck!AI29</f>
        <v>0.3</v>
      </c>
      <c r="AJ29" s="146">
        <f>feedin_heavytruck!AJ29</f>
        <v>0.3</v>
      </c>
      <c r="AK29" s="146">
        <f>feedin_heavytruck!AK29</f>
        <v>0.25</v>
      </c>
      <c r="AL29" s="146">
        <f>feedin_heavytruck!AL29</f>
        <v>0.15</v>
      </c>
      <c r="AM29" s="145">
        <f>feedin_heavytruck!AM29</f>
        <v>0.71</v>
      </c>
      <c r="AN29" s="146">
        <f>feedin_heavytruck!AN29</f>
        <v>0.18000000000000002</v>
      </c>
      <c r="AO29" s="146">
        <f>feedin_heavytruck!AO29</f>
        <v>9.5000000000000001E-2</v>
      </c>
      <c r="AP29" s="146">
        <f>feedin_heavytruck!AP29</f>
        <v>1.4999999999999999E-2</v>
      </c>
      <c r="AQ29" s="145">
        <f>feedin_heavytruck!AQ29</f>
        <v>0</v>
      </c>
      <c r="AR29" s="146">
        <f>feedin_heavytruck!AR29</f>
        <v>0.1</v>
      </c>
      <c r="AS29" s="146">
        <f>feedin_heavytruck!AS29</f>
        <v>0.4</v>
      </c>
      <c r="AT29" s="146">
        <f>feedin_heavytruck!AT29</f>
        <v>0.5</v>
      </c>
      <c r="AU29" s="36">
        <f t="shared" si="0"/>
        <v>1</v>
      </c>
      <c r="AV29" s="36">
        <f t="shared" si="1"/>
        <v>6.9999999999999991</v>
      </c>
      <c r="AX29" s="57">
        <f t="shared" si="3"/>
        <v>0.20789742178529444</v>
      </c>
      <c r="AY29" s="57">
        <f t="shared" si="3"/>
        <v>0.10561443285708068</v>
      </c>
      <c r="AZ29" s="57">
        <f t="shared" si="3"/>
        <v>0.52736610901821868</v>
      </c>
      <c r="BA29" s="57">
        <f t="shared" si="3"/>
        <v>0.15912203633940622</v>
      </c>
      <c r="BB29" s="58">
        <f t="shared" si="4"/>
        <v>1</v>
      </c>
    </row>
    <row r="30" spans="1:54" x14ac:dyDescent="0.2">
      <c r="A30" s="12">
        <v>2024</v>
      </c>
      <c r="B30" s="100">
        <f t="shared" si="10"/>
        <v>0</v>
      </c>
      <c r="C30" s="173">
        <f t="shared" si="6"/>
        <v>0.82000000000000006</v>
      </c>
      <c r="D30" s="66">
        <f t="shared" si="9"/>
        <v>0</v>
      </c>
      <c r="E30" s="66">
        <f t="shared" si="9"/>
        <v>0</v>
      </c>
      <c r="F30" s="66">
        <f t="shared" si="9"/>
        <v>0</v>
      </c>
      <c r="G30" s="66">
        <f t="shared" si="9"/>
        <v>0</v>
      </c>
      <c r="H30" s="66">
        <v>0</v>
      </c>
      <c r="I30" s="183">
        <v>0.18</v>
      </c>
      <c r="J30" s="66">
        <v>0</v>
      </c>
      <c r="K30" s="145">
        <f>feedin_heavytruck!K30</f>
        <v>0.03</v>
      </c>
      <c r="L30" s="146">
        <f>feedin_heavytruck!L30</f>
        <v>0.02</v>
      </c>
      <c r="M30" s="146">
        <f>feedin_heavytruck!M30</f>
        <v>0.95</v>
      </c>
      <c r="N30" s="146">
        <f>feedin_heavytruck!N30</f>
        <v>0</v>
      </c>
      <c r="O30" s="145">
        <f>feedin_heavytruck!O30</f>
        <v>0.15999999999999998</v>
      </c>
      <c r="P30" s="146">
        <f>feedin_heavytruck!P30</f>
        <v>0.1</v>
      </c>
      <c r="Q30" s="146">
        <f>feedin_heavytruck!Q30</f>
        <v>0.58000000000000007</v>
      </c>
      <c r="R30" s="146">
        <f>feedin_heavytruck!R30</f>
        <v>0.15999999999999998</v>
      </c>
      <c r="S30" s="145">
        <f>feedin_heavytruck!S30</f>
        <v>0</v>
      </c>
      <c r="T30" s="146">
        <f>feedin_heavytruck!T30</f>
        <v>0</v>
      </c>
      <c r="U30" s="146">
        <f>feedin_heavytruck!U30</f>
        <v>0</v>
      </c>
      <c r="V30" s="146">
        <f>feedin_heavytruck!V30</f>
        <v>0</v>
      </c>
      <c r="W30" s="145">
        <f>feedin_heavytruck!W30</f>
        <v>0</v>
      </c>
      <c r="X30" s="146">
        <f>feedin_heavytruck!X30</f>
        <v>0</v>
      </c>
      <c r="Y30" s="146">
        <f>feedin_heavytruck!Y30</f>
        <v>0</v>
      </c>
      <c r="Z30" s="146">
        <f>feedin_heavytruck!Z30</f>
        <v>0</v>
      </c>
      <c r="AA30" s="145">
        <f>feedin_heavytruck!AA30</f>
        <v>0</v>
      </c>
      <c r="AB30" s="146">
        <f>feedin_heavytruck!AB30</f>
        <v>0</v>
      </c>
      <c r="AC30" s="146">
        <f>feedin_heavytruck!AC30</f>
        <v>1</v>
      </c>
      <c r="AD30" s="146">
        <f>feedin_heavytruck!AD30</f>
        <v>0</v>
      </c>
      <c r="AE30" s="145">
        <f>feedin_heavytruck!AE30</f>
        <v>0.3</v>
      </c>
      <c r="AF30" s="146">
        <f>feedin_heavytruck!AF30</f>
        <v>0.3</v>
      </c>
      <c r="AG30" s="146">
        <f>feedin_heavytruck!AG30</f>
        <v>0.25</v>
      </c>
      <c r="AH30" s="146">
        <f>feedin_heavytruck!AH30</f>
        <v>0.15</v>
      </c>
      <c r="AI30" s="145">
        <f>feedin_heavytruck!AI30</f>
        <v>0.3</v>
      </c>
      <c r="AJ30" s="146">
        <f>feedin_heavytruck!AJ30</f>
        <v>0.3</v>
      </c>
      <c r="AK30" s="146">
        <f>feedin_heavytruck!AK30</f>
        <v>0.25</v>
      </c>
      <c r="AL30" s="146">
        <f>feedin_heavytruck!AL30</f>
        <v>0.15</v>
      </c>
      <c r="AM30" s="145">
        <f>feedin_heavytruck!AM30</f>
        <v>0.67999999999999994</v>
      </c>
      <c r="AN30" s="146">
        <f>feedin_heavytruck!AN30</f>
        <v>0.19000000000000003</v>
      </c>
      <c r="AO30" s="146">
        <f>feedin_heavytruck!AO30</f>
        <v>0.11</v>
      </c>
      <c r="AP30" s="146">
        <f>feedin_heavytruck!AP30</f>
        <v>0.02</v>
      </c>
      <c r="AQ30" s="145">
        <f>feedin_heavytruck!AQ30</f>
        <v>0</v>
      </c>
      <c r="AR30" s="146">
        <f>feedin_heavytruck!AR30</f>
        <v>0.1</v>
      </c>
      <c r="AS30" s="146">
        <f>feedin_heavytruck!AS30</f>
        <v>0.4</v>
      </c>
      <c r="AT30" s="146">
        <f>feedin_heavytruck!AT30</f>
        <v>0.5</v>
      </c>
      <c r="AU30" s="36">
        <f t="shared" si="0"/>
        <v>1</v>
      </c>
      <c r="AV30" s="36">
        <f t="shared" si="1"/>
        <v>7</v>
      </c>
      <c r="AX30" s="57">
        <f t="shared" si="3"/>
        <v>0.25359999999999994</v>
      </c>
      <c r="AY30" s="57">
        <f t="shared" si="3"/>
        <v>0.11620000000000003</v>
      </c>
      <c r="AZ30" s="57">
        <f t="shared" si="3"/>
        <v>0.49540000000000006</v>
      </c>
      <c r="BA30" s="57">
        <f t="shared" si="3"/>
        <v>0.13479999999999998</v>
      </c>
      <c r="BB30" s="58">
        <f t="shared" si="4"/>
        <v>1</v>
      </c>
    </row>
    <row r="31" spans="1:54" x14ac:dyDescent="0.2">
      <c r="A31" s="51">
        <v>2025</v>
      </c>
      <c r="B31" s="101">
        <v>0</v>
      </c>
      <c r="C31" s="74">
        <f t="shared" si="6"/>
        <v>0.76</v>
      </c>
      <c r="D31" s="65">
        <v>0</v>
      </c>
      <c r="E31" s="65">
        <v>0</v>
      </c>
      <c r="F31" s="65">
        <v>0</v>
      </c>
      <c r="G31" s="65">
        <v>0</v>
      </c>
      <c r="H31" s="74">
        <v>0</v>
      </c>
      <c r="I31" s="184">
        <v>0.24</v>
      </c>
      <c r="J31" s="74">
        <v>0</v>
      </c>
      <c r="K31" s="72">
        <f>feedin_heavytruck!K31</f>
        <v>0.03</v>
      </c>
      <c r="L31" s="83">
        <f>feedin_heavytruck!L31</f>
        <v>0.02</v>
      </c>
      <c r="M31" s="83">
        <f>feedin_heavytruck!M31</f>
        <v>0.95</v>
      </c>
      <c r="N31" s="83">
        <f>feedin_heavytruck!N31</f>
        <v>0</v>
      </c>
      <c r="O31" s="72">
        <f>feedin_heavytruck!O31</f>
        <v>0.15</v>
      </c>
      <c r="P31" s="83">
        <f>feedin_heavytruck!P31</f>
        <v>0.1</v>
      </c>
      <c r="Q31" s="83">
        <f>feedin_heavytruck!Q31</f>
        <v>0.6</v>
      </c>
      <c r="R31" s="83">
        <f>feedin_heavytruck!R31</f>
        <v>0.15</v>
      </c>
      <c r="S31" s="72">
        <f>feedin_heavytruck!S31</f>
        <v>0</v>
      </c>
      <c r="T31" s="83">
        <f>feedin_heavytruck!T31</f>
        <v>0</v>
      </c>
      <c r="U31" s="83">
        <f>feedin_heavytruck!U31</f>
        <v>0</v>
      </c>
      <c r="V31" s="83">
        <f>feedin_heavytruck!V31</f>
        <v>0</v>
      </c>
      <c r="W31" s="72">
        <f>feedin_heavytruck!W31</f>
        <v>0</v>
      </c>
      <c r="X31" s="83">
        <f>feedin_heavytruck!X31</f>
        <v>0</v>
      </c>
      <c r="Y31" s="83">
        <f>feedin_heavytruck!Y31</f>
        <v>0</v>
      </c>
      <c r="Z31" s="83">
        <f>feedin_heavytruck!Z31</f>
        <v>0</v>
      </c>
      <c r="AA31" s="72">
        <f>feedin_heavytruck!AA31</f>
        <v>0</v>
      </c>
      <c r="AB31" s="83">
        <f>feedin_heavytruck!AB31</f>
        <v>0</v>
      </c>
      <c r="AC31" s="83">
        <f>feedin_heavytruck!AC31</f>
        <v>1</v>
      </c>
      <c r="AD31" s="83">
        <f>feedin_heavytruck!AD31</f>
        <v>0</v>
      </c>
      <c r="AE31" s="72">
        <f>feedin_heavytruck!AE31</f>
        <v>0.3</v>
      </c>
      <c r="AF31" s="83">
        <f>feedin_heavytruck!AF31</f>
        <v>0.3</v>
      </c>
      <c r="AG31" s="83">
        <f>feedin_heavytruck!AG31</f>
        <v>0.25</v>
      </c>
      <c r="AH31" s="83">
        <f>feedin_heavytruck!AH31</f>
        <v>0.15</v>
      </c>
      <c r="AI31" s="72">
        <f>feedin_heavytruck!AI31</f>
        <v>0.3</v>
      </c>
      <c r="AJ31" s="83">
        <f>feedin_heavytruck!AJ31</f>
        <v>0.3</v>
      </c>
      <c r="AK31" s="83">
        <f>feedin_heavytruck!AK31</f>
        <v>0.25</v>
      </c>
      <c r="AL31" s="83">
        <f>feedin_heavytruck!AL31</f>
        <v>0.15</v>
      </c>
      <c r="AM31" s="72">
        <f>feedin_heavytruck!AM31</f>
        <v>0.65</v>
      </c>
      <c r="AN31" s="83">
        <f>feedin_heavytruck!AN31</f>
        <v>0.2</v>
      </c>
      <c r="AO31" s="83">
        <f>feedin_heavytruck!AO31</f>
        <v>0.125</v>
      </c>
      <c r="AP31" s="83">
        <f>feedin_heavytruck!AP31</f>
        <v>2.5000000000000001E-2</v>
      </c>
      <c r="AQ31" s="72">
        <f>feedin_heavytruck!AQ31</f>
        <v>0</v>
      </c>
      <c r="AR31" s="83">
        <f>feedin_heavytruck!AR31</f>
        <v>0.1</v>
      </c>
      <c r="AS31" s="83">
        <f>feedin_heavytruck!AS31</f>
        <v>0.4</v>
      </c>
      <c r="AT31" s="83">
        <f>feedin_heavytruck!AT31</f>
        <v>0.5</v>
      </c>
      <c r="AU31" s="52">
        <f t="shared" si="0"/>
        <v>1</v>
      </c>
      <c r="AV31" s="52">
        <f t="shared" si="1"/>
        <v>7.0000000000000009</v>
      </c>
      <c r="AW31" s="55"/>
      <c r="AX31" s="59">
        <f t="shared" si="3"/>
        <v>0.27</v>
      </c>
      <c r="AY31" s="59">
        <f t="shared" si="3"/>
        <v>0.12400000000000001</v>
      </c>
      <c r="AZ31" s="59">
        <f t="shared" si="3"/>
        <v>0.48599999999999999</v>
      </c>
      <c r="BA31" s="59">
        <f t="shared" si="3"/>
        <v>0.12</v>
      </c>
      <c r="BB31" s="59">
        <f t="shared" si="4"/>
        <v>1</v>
      </c>
    </row>
    <row r="32" spans="1:54" x14ac:dyDescent="0.2">
      <c r="A32" s="12">
        <v>2026</v>
      </c>
      <c r="B32" s="100">
        <f>B31+(B$36-B$31)*0.2</f>
        <v>0</v>
      </c>
      <c r="C32" s="173">
        <f t="shared" si="6"/>
        <v>0.89565393341168198</v>
      </c>
      <c r="D32" s="66">
        <f t="shared" ref="D32:G35" si="11">D31+(D$36-D$31)*0.2</f>
        <v>0</v>
      </c>
      <c r="E32" s="66">
        <f t="shared" si="11"/>
        <v>0</v>
      </c>
      <c r="F32" s="66">
        <f t="shared" si="11"/>
        <v>0</v>
      </c>
      <c r="G32" s="66">
        <f t="shared" si="11"/>
        <v>0</v>
      </c>
      <c r="H32" s="66">
        <v>0</v>
      </c>
      <c r="I32" s="183">
        <v>0.10434606658831798</v>
      </c>
      <c r="J32" s="66">
        <v>0</v>
      </c>
      <c r="K32" s="145">
        <f>feedin_heavytruck!K32</f>
        <v>0.03</v>
      </c>
      <c r="L32" s="146">
        <f>feedin_heavytruck!L32</f>
        <v>0.02</v>
      </c>
      <c r="M32" s="146">
        <f>feedin_heavytruck!M32</f>
        <v>0.95</v>
      </c>
      <c r="N32" s="146">
        <f>feedin_heavytruck!N32</f>
        <v>0</v>
      </c>
      <c r="O32" s="145">
        <f>feedin_heavytruck!O32</f>
        <v>0.15</v>
      </c>
      <c r="P32" s="146">
        <f>feedin_heavytruck!P32</f>
        <v>0.1</v>
      </c>
      <c r="Q32" s="146">
        <f>feedin_heavytruck!Q32</f>
        <v>0.6</v>
      </c>
      <c r="R32" s="146">
        <f>feedin_heavytruck!R32</f>
        <v>0.15</v>
      </c>
      <c r="S32" s="145">
        <f>feedin_heavytruck!S32</f>
        <v>0</v>
      </c>
      <c r="T32" s="146">
        <f>feedin_heavytruck!T32</f>
        <v>0</v>
      </c>
      <c r="U32" s="146">
        <f>feedin_heavytruck!U32</f>
        <v>0</v>
      </c>
      <c r="V32" s="146">
        <f>feedin_heavytruck!V32</f>
        <v>0</v>
      </c>
      <c r="W32" s="145">
        <f>feedin_heavytruck!W32</f>
        <v>0</v>
      </c>
      <c r="X32" s="146">
        <f>feedin_heavytruck!X32</f>
        <v>0</v>
      </c>
      <c r="Y32" s="146">
        <f>feedin_heavytruck!Y32</f>
        <v>0</v>
      </c>
      <c r="Z32" s="146">
        <f>feedin_heavytruck!Z32</f>
        <v>0</v>
      </c>
      <c r="AA32" s="145">
        <f>feedin_heavytruck!AA32</f>
        <v>0</v>
      </c>
      <c r="AB32" s="146">
        <f>feedin_heavytruck!AB32</f>
        <v>0</v>
      </c>
      <c r="AC32" s="146">
        <f>feedin_heavytruck!AC32</f>
        <v>1</v>
      </c>
      <c r="AD32" s="146">
        <f>feedin_heavytruck!AD32</f>
        <v>0</v>
      </c>
      <c r="AE32" s="145">
        <f>feedin_heavytruck!AE32</f>
        <v>0.3</v>
      </c>
      <c r="AF32" s="146">
        <f>feedin_heavytruck!AF32</f>
        <v>0.3</v>
      </c>
      <c r="AG32" s="146">
        <f>feedin_heavytruck!AG32</f>
        <v>0.25</v>
      </c>
      <c r="AH32" s="146">
        <f>feedin_heavytruck!AH32</f>
        <v>0.15</v>
      </c>
      <c r="AI32" s="145">
        <f>feedin_heavytruck!AI32</f>
        <v>0.3</v>
      </c>
      <c r="AJ32" s="146">
        <f>feedin_heavytruck!AJ32</f>
        <v>0.3</v>
      </c>
      <c r="AK32" s="146">
        <f>feedin_heavytruck!AK32</f>
        <v>0.25</v>
      </c>
      <c r="AL32" s="146">
        <f>feedin_heavytruck!AL32</f>
        <v>0.15</v>
      </c>
      <c r="AM32" s="145">
        <f>feedin_heavytruck!AM32</f>
        <v>0.62</v>
      </c>
      <c r="AN32" s="146">
        <f>feedin_heavytruck!AN32</f>
        <v>0.21000000000000002</v>
      </c>
      <c r="AO32" s="146">
        <f>feedin_heavytruck!AO32</f>
        <v>0.14499999999999999</v>
      </c>
      <c r="AP32" s="146">
        <f>feedin_heavytruck!AP32</f>
        <v>2.5000000000000001E-2</v>
      </c>
      <c r="AQ32" s="145">
        <f>feedin_heavytruck!AQ32</f>
        <v>0</v>
      </c>
      <c r="AR32" s="146">
        <f>feedin_heavytruck!AR32</f>
        <v>0.1</v>
      </c>
      <c r="AS32" s="146">
        <f>feedin_heavytruck!AS32</f>
        <v>0.4</v>
      </c>
      <c r="AT32" s="146">
        <f>feedin_heavytruck!AT32</f>
        <v>0.5</v>
      </c>
      <c r="AU32" s="36">
        <f t="shared" si="0"/>
        <v>1</v>
      </c>
      <c r="AV32" s="36">
        <f t="shared" si="1"/>
        <v>7</v>
      </c>
      <c r="AX32" s="57">
        <f t="shared" si="3"/>
        <v>0.19904265129650944</v>
      </c>
      <c r="AY32" s="57">
        <f t="shared" si="3"/>
        <v>0.11147806732471498</v>
      </c>
      <c r="AZ32" s="57">
        <f t="shared" si="3"/>
        <v>0.55252253970231524</v>
      </c>
      <c r="BA32" s="57">
        <f t="shared" si="3"/>
        <v>0.13695674167646024</v>
      </c>
      <c r="BB32" s="58">
        <f t="shared" si="4"/>
        <v>0.99999999999999989</v>
      </c>
    </row>
    <row r="33" spans="1:55" x14ac:dyDescent="0.2">
      <c r="A33" s="12">
        <v>2027</v>
      </c>
      <c r="B33" s="100">
        <f t="shared" ref="B33:B35" si="12">B32+(B$36-B$31)*0.2</f>
        <v>0</v>
      </c>
      <c r="C33" s="66">
        <v>0.86670213094937321</v>
      </c>
      <c r="D33" s="66">
        <f t="shared" si="11"/>
        <v>0</v>
      </c>
      <c r="E33" s="66">
        <f t="shared" si="11"/>
        <v>0</v>
      </c>
      <c r="F33" s="66">
        <f t="shared" si="11"/>
        <v>0</v>
      </c>
      <c r="G33" s="66">
        <f t="shared" si="11"/>
        <v>0</v>
      </c>
      <c r="H33" s="66">
        <v>0</v>
      </c>
      <c r="I33" s="66">
        <v>0.13329786905062677</v>
      </c>
      <c r="J33" s="66">
        <f t="shared" ref="J33:J61" si="13">1-SUM(B33:I33)</f>
        <v>0</v>
      </c>
      <c r="K33" s="145">
        <f>feedin_heavytruck!K33</f>
        <v>0.03</v>
      </c>
      <c r="L33" s="146">
        <f>feedin_heavytruck!L33</f>
        <v>0.02</v>
      </c>
      <c r="M33" s="146">
        <f>feedin_heavytruck!M33</f>
        <v>0.95</v>
      </c>
      <c r="N33" s="146">
        <f>feedin_heavytruck!N33</f>
        <v>0</v>
      </c>
      <c r="O33" s="145">
        <f>feedin_heavytruck!O33</f>
        <v>0.15</v>
      </c>
      <c r="P33" s="146">
        <f>feedin_heavytruck!P33</f>
        <v>0.1</v>
      </c>
      <c r="Q33" s="146">
        <f>feedin_heavytruck!Q33</f>
        <v>0.6</v>
      </c>
      <c r="R33" s="146">
        <f>feedin_heavytruck!R33</f>
        <v>0.15</v>
      </c>
      <c r="S33" s="145">
        <f>feedin_heavytruck!S33</f>
        <v>0</v>
      </c>
      <c r="T33" s="146">
        <f>feedin_heavytruck!T33</f>
        <v>0</v>
      </c>
      <c r="U33" s="146">
        <f>feedin_heavytruck!U33</f>
        <v>0</v>
      </c>
      <c r="V33" s="146">
        <f>feedin_heavytruck!V33</f>
        <v>0</v>
      </c>
      <c r="W33" s="145">
        <f>feedin_heavytruck!W33</f>
        <v>0</v>
      </c>
      <c r="X33" s="146">
        <f>feedin_heavytruck!X33</f>
        <v>0</v>
      </c>
      <c r="Y33" s="146">
        <f>feedin_heavytruck!Y33</f>
        <v>0</v>
      </c>
      <c r="Z33" s="146">
        <f>feedin_heavytruck!Z33</f>
        <v>0</v>
      </c>
      <c r="AA33" s="145">
        <f>feedin_heavytruck!AA33</f>
        <v>0</v>
      </c>
      <c r="AB33" s="146">
        <f>feedin_heavytruck!AB33</f>
        <v>0</v>
      </c>
      <c r="AC33" s="146">
        <f>feedin_heavytruck!AC33</f>
        <v>1</v>
      </c>
      <c r="AD33" s="146">
        <f>feedin_heavytruck!AD33</f>
        <v>0</v>
      </c>
      <c r="AE33" s="145">
        <f>feedin_heavytruck!AE33</f>
        <v>0.3</v>
      </c>
      <c r="AF33" s="146">
        <f>feedin_heavytruck!AF33</f>
        <v>0.3</v>
      </c>
      <c r="AG33" s="146">
        <f>feedin_heavytruck!AG33</f>
        <v>0.25</v>
      </c>
      <c r="AH33" s="146">
        <f>feedin_heavytruck!AH33</f>
        <v>0.15</v>
      </c>
      <c r="AI33" s="145">
        <f>feedin_heavytruck!AI33</f>
        <v>0.3</v>
      </c>
      <c r="AJ33" s="146">
        <f>feedin_heavytruck!AJ33</f>
        <v>0.3</v>
      </c>
      <c r="AK33" s="146">
        <f>feedin_heavytruck!AK33</f>
        <v>0.25</v>
      </c>
      <c r="AL33" s="146">
        <f>feedin_heavytruck!AL33</f>
        <v>0.15</v>
      </c>
      <c r="AM33" s="145">
        <f>feedin_heavytruck!AM33</f>
        <v>0.59</v>
      </c>
      <c r="AN33" s="146">
        <f>feedin_heavytruck!AN33</f>
        <v>0.22000000000000003</v>
      </c>
      <c r="AO33" s="146">
        <f>feedin_heavytruck!AO33</f>
        <v>0.16499999999999998</v>
      </c>
      <c r="AP33" s="146">
        <f>feedin_heavytruck!AP33</f>
        <v>2.5000000000000001E-2</v>
      </c>
      <c r="AQ33" s="145">
        <f>feedin_heavytruck!AQ33</f>
        <v>0</v>
      </c>
      <c r="AR33" s="146">
        <f>feedin_heavytruck!AR33</f>
        <v>0.1</v>
      </c>
      <c r="AS33" s="146">
        <f>feedin_heavytruck!AS33</f>
        <v>0.4</v>
      </c>
      <c r="AT33" s="146">
        <f>feedin_heavytruck!AT33</f>
        <v>0.5</v>
      </c>
      <c r="AU33" s="36">
        <f t="shared" si="0"/>
        <v>1</v>
      </c>
      <c r="AV33" s="36">
        <f t="shared" si="1"/>
        <v>7</v>
      </c>
      <c r="AX33" s="57">
        <f t="shared" si="3"/>
        <v>0.20865106238227576</v>
      </c>
      <c r="AY33" s="57">
        <f t="shared" si="3"/>
        <v>0.11599574428607523</v>
      </c>
      <c r="AZ33" s="57">
        <f t="shared" si="3"/>
        <v>0.54201542696297733</v>
      </c>
      <c r="BA33" s="57">
        <f t="shared" si="3"/>
        <v>0.13333776636867165</v>
      </c>
      <c r="BB33" s="58">
        <f t="shared" si="4"/>
        <v>1</v>
      </c>
    </row>
    <row r="34" spans="1:55" x14ac:dyDescent="0.2">
      <c r="A34" s="12">
        <v>2028</v>
      </c>
      <c r="B34" s="100">
        <f t="shared" si="12"/>
        <v>0</v>
      </c>
      <c r="C34" s="66">
        <v>0.83099268641765645</v>
      </c>
      <c r="D34" s="66">
        <f t="shared" si="11"/>
        <v>0</v>
      </c>
      <c r="E34" s="66">
        <f t="shared" si="11"/>
        <v>0</v>
      </c>
      <c r="F34" s="66">
        <f t="shared" si="11"/>
        <v>0</v>
      </c>
      <c r="G34" s="66">
        <f t="shared" si="11"/>
        <v>0</v>
      </c>
      <c r="H34" s="66">
        <v>0</v>
      </c>
      <c r="I34" s="66">
        <v>0.16900731358234361</v>
      </c>
      <c r="J34" s="66">
        <f t="shared" si="13"/>
        <v>0</v>
      </c>
      <c r="K34" s="145">
        <f>feedin_heavytruck!K34</f>
        <v>0.03</v>
      </c>
      <c r="L34" s="146">
        <f>feedin_heavytruck!L34</f>
        <v>0.02</v>
      </c>
      <c r="M34" s="146">
        <f>feedin_heavytruck!M34</f>
        <v>0.95</v>
      </c>
      <c r="N34" s="146">
        <f>feedin_heavytruck!N34</f>
        <v>0</v>
      </c>
      <c r="O34" s="145">
        <f>feedin_heavytruck!O34</f>
        <v>0.15</v>
      </c>
      <c r="P34" s="146">
        <f>feedin_heavytruck!P34</f>
        <v>0.1</v>
      </c>
      <c r="Q34" s="146">
        <f>feedin_heavytruck!Q34</f>
        <v>0.6</v>
      </c>
      <c r="R34" s="146">
        <f>feedin_heavytruck!R34</f>
        <v>0.15</v>
      </c>
      <c r="S34" s="145">
        <f>feedin_heavytruck!S34</f>
        <v>0</v>
      </c>
      <c r="T34" s="146">
        <f>feedin_heavytruck!T34</f>
        <v>0</v>
      </c>
      <c r="U34" s="146">
        <f>feedin_heavytruck!U34</f>
        <v>0</v>
      </c>
      <c r="V34" s="146">
        <f>feedin_heavytruck!V34</f>
        <v>0</v>
      </c>
      <c r="W34" s="145">
        <f>feedin_heavytruck!W34</f>
        <v>0</v>
      </c>
      <c r="X34" s="146">
        <f>feedin_heavytruck!X34</f>
        <v>0</v>
      </c>
      <c r="Y34" s="146">
        <f>feedin_heavytruck!Y34</f>
        <v>0</v>
      </c>
      <c r="Z34" s="146">
        <f>feedin_heavytruck!Z34</f>
        <v>0</v>
      </c>
      <c r="AA34" s="145">
        <f>feedin_heavytruck!AA34</f>
        <v>0</v>
      </c>
      <c r="AB34" s="146">
        <f>feedin_heavytruck!AB34</f>
        <v>0</v>
      </c>
      <c r="AC34" s="146">
        <f>feedin_heavytruck!AC34</f>
        <v>1</v>
      </c>
      <c r="AD34" s="146">
        <f>feedin_heavytruck!AD34</f>
        <v>0</v>
      </c>
      <c r="AE34" s="145">
        <f>feedin_heavytruck!AE34</f>
        <v>0.3</v>
      </c>
      <c r="AF34" s="146">
        <f>feedin_heavytruck!AF34</f>
        <v>0.3</v>
      </c>
      <c r="AG34" s="146">
        <f>feedin_heavytruck!AG34</f>
        <v>0.25</v>
      </c>
      <c r="AH34" s="146">
        <f>feedin_heavytruck!AH34</f>
        <v>0.15</v>
      </c>
      <c r="AI34" s="145">
        <f>feedin_heavytruck!AI34</f>
        <v>0.3</v>
      </c>
      <c r="AJ34" s="146">
        <f>feedin_heavytruck!AJ34</f>
        <v>0.3</v>
      </c>
      <c r="AK34" s="146">
        <f>feedin_heavytruck!AK34</f>
        <v>0.25</v>
      </c>
      <c r="AL34" s="146">
        <f>feedin_heavytruck!AL34</f>
        <v>0.15</v>
      </c>
      <c r="AM34" s="145">
        <f>feedin_heavytruck!AM34</f>
        <v>0.55999999999999994</v>
      </c>
      <c r="AN34" s="146">
        <f>feedin_heavytruck!AN34</f>
        <v>0.23000000000000004</v>
      </c>
      <c r="AO34" s="146">
        <f>feedin_heavytruck!AO34</f>
        <v>0.18499999999999997</v>
      </c>
      <c r="AP34" s="146">
        <f>feedin_heavytruck!AP34</f>
        <v>2.5000000000000001E-2</v>
      </c>
      <c r="AQ34" s="145">
        <f>feedin_heavytruck!AQ34</f>
        <v>0</v>
      </c>
      <c r="AR34" s="146">
        <f>feedin_heavytruck!AR34</f>
        <v>0.1</v>
      </c>
      <c r="AS34" s="146">
        <f>feedin_heavytruck!AS34</f>
        <v>0.4</v>
      </c>
      <c r="AT34" s="146">
        <f>feedin_heavytruck!AT34</f>
        <v>0.5</v>
      </c>
      <c r="AU34" s="36">
        <f t="shared" si="0"/>
        <v>1</v>
      </c>
      <c r="AV34" s="36">
        <f t="shared" si="1"/>
        <v>7</v>
      </c>
      <c r="AX34" s="57">
        <f t="shared" si="3"/>
        <v>0.21929299856876089</v>
      </c>
      <c r="AY34" s="57">
        <f t="shared" si="3"/>
        <v>0.12197095076570469</v>
      </c>
      <c r="AZ34" s="57">
        <f t="shared" si="3"/>
        <v>0.52986196486332737</v>
      </c>
      <c r="BA34" s="57">
        <f t="shared" si="3"/>
        <v>0.12887408580220705</v>
      </c>
      <c r="BB34" s="58">
        <f t="shared" si="4"/>
        <v>1</v>
      </c>
    </row>
    <row r="35" spans="1:55" x14ac:dyDescent="0.2">
      <c r="A35" s="12">
        <v>2029</v>
      </c>
      <c r="B35" s="100">
        <f t="shared" si="12"/>
        <v>0</v>
      </c>
      <c r="C35" s="66">
        <v>0.78774583433994372</v>
      </c>
      <c r="D35" s="66">
        <f t="shared" si="11"/>
        <v>0</v>
      </c>
      <c r="E35" s="66">
        <f t="shared" si="11"/>
        <v>0</v>
      </c>
      <c r="F35" s="66">
        <f t="shared" si="11"/>
        <v>0</v>
      </c>
      <c r="G35" s="66">
        <f t="shared" si="11"/>
        <v>0</v>
      </c>
      <c r="H35" s="66">
        <v>0</v>
      </c>
      <c r="I35" s="66">
        <v>0.21225416566005642</v>
      </c>
      <c r="J35" s="66">
        <f t="shared" si="13"/>
        <v>0</v>
      </c>
      <c r="K35" s="145">
        <f>feedin_heavytruck!K35</f>
        <v>0.03</v>
      </c>
      <c r="L35" s="146">
        <f>feedin_heavytruck!L35</f>
        <v>0.02</v>
      </c>
      <c r="M35" s="146">
        <f>feedin_heavytruck!M35</f>
        <v>0.95</v>
      </c>
      <c r="N35" s="146">
        <f>feedin_heavytruck!N35</f>
        <v>0</v>
      </c>
      <c r="O35" s="145">
        <f>feedin_heavytruck!O35</f>
        <v>0.15</v>
      </c>
      <c r="P35" s="146">
        <f>feedin_heavytruck!P35</f>
        <v>0.1</v>
      </c>
      <c r="Q35" s="146">
        <f>feedin_heavytruck!Q35</f>
        <v>0.6</v>
      </c>
      <c r="R35" s="146">
        <f>feedin_heavytruck!R35</f>
        <v>0.15</v>
      </c>
      <c r="S35" s="145">
        <f>feedin_heavytruck!S35</f>
        <v>0</v>
      </c>
      <c r="T35" s="146">
        <f>feedin_heavytruck!T35</f>
        <v>0</v>
      </c>
      <c r="U35" s="146">
        <f>feedin_heavytruck!U35</f>
        <v>0</v>
      </c>
      <c r="V35" s="146">
        <f>feedin_heavytruck!V35</f>
        <v>0</v>
      </c>
      <c r="W35" s="145">
        <f>feedin_heavytruck!W35</f>
        <v>0</v>
      </c>
      <c r="X35" s="146">
        <f>feedin_heavytruck!X35</f>
        <v>0</v>
      </c>
      <c r="Y35" s="146">
        <f>feedin_heavytruck!Y35</f>
        <v>0</v>
      </c>
      <c r="Z35" s="146">
        <f>feedin_heavytruck!Z35</f>
        <v>0</v>
      </c>
      <c r="AA35" s="145">
        <f>feedin_heavytruck!AA35</f>
        <v>0</v>
      </c>
      <c r="AB35" s="146">
        <f>feedin_heavytruck!AB35</f>
        <v>0</v>
      </c>
      <c r="AC35" s="146">
        <f>feedin_heavytruck!AC35</f>
        <v>1</v>
      </c>
      <c r="AD35" s="146">
        <f>feedin_heavytruck!AD35</f>
        <v>0</v>
      </c>
      <c r="AE35" s="145">
        <f>feedin_heavytruck!AE35</f>
        <v>0.3</v>
      </c>
      <c r="AF35" s="146">
        <f>feedin_heavytruck!AF35</f>
        <v>0.3</v>
      </c>
      <c r="AG35" s="146">
        <f>feedin_heavytruck!AG35</f>
        <v>0.25</v>
      </c>
      <c r="AH35" s="146">
        <f>feedin_heavytruck!AH35</f>
        <v>0.15</v>
      </c>
      <c r="AI35" s="145">
        <f>feedin_heavytruck!AI35</f>
        <v>0.3</v>
      </c>
      <c r="AJ35" s="146">
        <f>feedin_heavytruck!AJ35</f>
        <v>0.3</v>
      </c>
      <c r="AK35" s="146">
        <f>feedin_heavytruck!AK35</f>
        <v>0.25</v>
      </c>
      <c r="AL35" s="146">
        <f>feedin_heavytruck!AL35</f>
        <v>0.15</v>
      </c>
      <c r="AM35" s="145">
        <f>feedin_heavytruck!AM35</f>
        <v>0.52999999999999992</v>
      </c>
      <c r="AN35" s="146">
        <f>feedin_heavytruck!AN35</f>
        <v>0.24000000000000005</v>
      </c>
      <c r="AO35" s="146">
        <f>feedin_heavytruck!AO35</f>
        <v>0.20499999999999996</v>
      </c>
      <c r="AP35" s="146">
        <f>feedin_heavytruck!AP35</f>
        <v>2.5000000000000001E-2</v>
      </c>
      <c r="AQ35" s="145">
        <f>feedin_heavytruck!AQ35</f>
        <v>0</v>
      </c>
      <c r="AR35" s="146">
        <f>feedin_heavytruck!AR35</f>
        <v>0.1</v>
      </c>
      <c r="AS35" s="146">
        <f>feedin_heavytruck!AS35</f>
        <v>0.4</v>
      </c>
      <c r="AT35" s="146">
        <f>feedin_heavytruck!AT35</f>
        <v>0.5</v>
      </c>
      <c r="AU35" s="36">
        <f t="shared" si="0"/>
        <v>1.0000000000000002</v>
      </c>
      <c r="AV35" s="36">
        <f t="shared" si="1"/>
        <v>7.0000000000000009</v>
      </c>
      <c r="AX35" s="57">
        <f t="shared" si="3"/>
        <v>0.23065658295082142</v>
      </c>
      <c r="AY35" s="57">
        <f t="shared" si="3"/>
        <v>0.12971558319240792</v>
      </c>
      <c r="AZ35" s="57">
        <f t="shared" si="3"/>
        <v>0.51615960456427779</v>
      </c>
      <c r="BA35" s="57">
        <f t="shared" si="3"/>
        <v>0.12346822929249296</v>
      </c>
      <c r="BB35" s="58">
        <f t="shared" si="4"/>
        <v>1</v>
      </c>
    </row>
    <row r="36" spans="1:55" x14ac:dyDescent="0.2">
      <c r="A36" s="51">
        <v>2030</v>
      </c>
      <c r="B36" s="101">
        <v>0</v>
      </c>
      <c r="C36" s="65">
        <v>0.73652915480946568</v>
      </c>
      <c r="D36" s="65">
        <v>0</v>
      </c>
      <c r="E36" s="65">
        <v>0</v>
      </c>
      <c r="F36" s="65">
        <v>0</v>
      </c>
      <c r="G36" s="65">
        <v>0</v>
      </c>
      <c r="H36" s="74">
        <v>0</v>
      </c>
      <c r="I36" s="65">
        <v>0.26347084519053421</v>
      </c>
      <c r="J36" s="74">
        <f t="shared" si="13"/>
        <v>0</v>
      </c>
      <c r="K36" s="72">
        <f>feedin_heavytruck!K36</f>
        <v>0.03</v>
      </c>
      <c r="L36" s="83">
        <f>feedin_heavytruck!L36</f>
        <v>0.02</v>
      </c>
      <c r="M36" s="83">
        <f>feedin_heavytruck!M36</f>
        <v>0.95</v>
      </c>
      <c r="N36" s="83">
        <f>feedin_heavytruck!N36</f>
        <v>0</v>
      </c>
      <c r="O36" s="72">
        <f>feedin_heavytruck!O36</f>
        <v>0.15</v>
      </c>
      <c r="P36" s="83">
        <f>feedin_heavytruck!P36</f>
        <v>0.1</v>
      </c>
      <c r="Q36" s="83">
        <f>feedin_heavytruck!Q36</f>
        <v>0.6</v>
      </c>
      <c r="R36" s="83">
        <f>feedin_heavytruck!R36</f>
        <v>0.15</v>
      </c>
      <c r="S36" s="72">
        <f>feedin_heavytruck!S36</f>
        <v>0</v>
      </c>
      <c r="T36" s="83">
        <f>feedin_heavytruck!T36</f>
        <v>0</v>
      </c>
      <c r="U36" s="83">
        <f>feedin_heavytruck!U36</f>
        <v>0</v>
      </c>
      <c r="V36" s="83">
        <f>feedin_heavytruck!V36</f>
        <v>0</v>
      </c>
      <c r="W36" s="72">
        <f>feedin_heavytruck!W36</f>
        <v>0</v>
      </c>
      <c r="X36" s="83">
        <f>feedin_heavytruck!X36</f>
        <v>0</v>
      </c>
      <c r="Y36" s="83">
        <f>feedin_heavytruck!Y36</f>
        <v>0</v>
      </c>
      <c r="Z36" s="83">
        <f>feedin_heavytruck!Z36</f>
        <v>0</v>
      </c>
      <c r="AA36" s="72">
        <f>feedin_heavytruck!AA36</f>
        <v>0</v>
      </c>
      <c r="AB36" s="83">
        <f>feedin_heavytruck!AB36</f>
        <v>0</v>
      </c>
      <c r="AC36" s="83">
        <f>feedin_heavytruck!AC36</f>
        <v>1</v>
      </c>
      <c r="AD36" s="83">
        <f>feedin_heavytruck!AD36</f>
        <v>0</v>
      </c>
      <c r="AE36" s="72">
        <f>feedin_heavytruck!AE36</f>
        <v>0.3</v>
      </c>
      <c r="AF36" s="83">
        <f>feedin_heavytruck!AF36</f>
        <v>0.3</v>
      </c>
      <c r="AG36" s="83">
        <f>feedin_heavytruck!AG36</f>
        <v>0.25</v>
      </c>
      <c r="AH36" s="83">
        <f>feedin_heavytruck!AH36</f>
        <v>0.15</v>
      </c>
      <c r="AI36" s="72">
        <f>feedin_heavytruck!AI36</f>
        <v>0.3</v>
      </c>
      <c r="AJ36" s="83">
        <f>feedin_heavytruck!AJ36</f>
        <v>0.3</v>
      </c>
      <c r="AK36" s="83">
        <f>feedin_heavytruck!AK36</f>
        <v>0.25</v>
      </c>
      <c r="AL36" s="83">
        <f>feedin_heavytruck!AL36</f>
        <v>0.15</v>
      </c>
      <c r="AM36" s="72">
        <f>feedin_heavytruck!AM36</f>
        <v>0.5</v>
      </c>
      <c r="AN36" s="83">
        <f>feedin_heavytruck!AN36</f>
        <v>0.25</v>
      </c>
      <c r="AO36" s="83">
        <f>feedin_heavytruck!AO36</f>
        <v>0.22500000000000001</v>
      </c>
      <c r="AP36" s="83">
        <f>feedin_heavytruck!AP36</f>
        <v>2.5000000000000001E-2</v>
      </c>
      <c r="AQ36" s="72">
        <f>feedin_heavytruck!AQ36</f>
        <v>0</v>
      </c>
      <c r="AR36" s="83">
        <f>feedin_heavytruck!AR36</f>
        <v>0.1</v>
      </c>
      <c r="AS36" s="83">
        <f>feedin_heavytruck!AS36</f>
        <v>0.4</v>
      </c>
      <c r="AT36" s="83">
        <f>feedin_heavytruck!AT36</f>
        <v>0.5</v>
      </c>
      <c r="AU36" s="52">
        <f t="shared" si="0"/>
        <v>0.99999999999999989</v>
      </c>
      <c r="AV36" s="52">
        <f t="shared" si="1"/>
        <v>7</v>
      </c>
      <c r="AW36" s="55"/>
      <c r="AX36" s="59">
        <f t="shared" si="3"/>
        <v>0.24221479581668695</v>
      </c>
      <c r="AY36" s="59">
        <f t="shared" si="3"/>
        <v>0.13952062677858013</v>
      </c>
      <c r="AZ36" s="59">
        <f t="shared" si="3"/>
        <v>0.50119843305354961</v>
      </c>
      <c r="BA36" s="59">
        <f t="shared" si="3"/>
        <v>0.1170661443511832</v>
      </c>
      <c r="BB36" s="59">
        <f t="shared" si="4"/>
        <v>0.99999999999999989</v>
      </c>
    </row>
    <row r="37" spans="1:55" x14ac:dyDescent="0.2">
      <c r="A37" s="12">
        <v>2031</v>
      </c>
      <c r="B37" s="100">
        <f>B36+(B$41-B$36)*0.2</f>
        <v>0</v>
      </c>
      <c r="C37" s="66">
        <v>0.67796846410977907</v>
      </c>
      <c r="D37" s="66">
        <f t="shared" ref="D37:G40" si="14">D36+(D$41-D$36)*0.2</f>
        <v>0</v>
      </c>
      <c r="E37" s="66">
        <f t="shared" si="14"/>
        <v>0</v>
      </c>
      <c r="F37" s="66">
        <f t="shared" si="14"/>
        <v>0</v>
      </c>
      <c r="G37" s="66">
        <f t="shared" si="14"/>
        <v>0</v>
      </c>
      <c r="H37" s="66">
        <v>0</v>
      </c>
      <c r="I37" s="66">
        <v>0.3220315358902211</v>
      </c>
      <c r="J37" s="66">
        <f t="shared" si="13"/>
        <v>0</v>
      </c>
      <c r="K37" s="145">
        <f>feedin_heavytruck!K37</f>
        <v>0.03</v>
      </c>
      <c r="L37" s="146">
        <f>feedin_heavytruck!L37</f>
        <v>0.02</v>
      </c>
      <c r="M37" s="146">
        <f>feedin_heavytruck!M37</f>
        <v>0.95</v>
      </c>
      <c r="N37" s="146">
        <f>feedin_heavytruck!N37</f>
        <v>0</v>
      </c>
      <c r="O37" s="145">
        <f>feedin_heavytruck!O37</f>
        <v>0.15</v>
      </c>
      <c r="P37" s="146">
        <f>feedin_heavytruck!P37</f>
        <v>0.1</v>
      </c>
      <c r="Q37" s="146">
        <f>feedin_heavytruck!Q37</f>
        <v>0.6</v>
      </c>
      <c r="R37" s="146">
        <f>feedin_heavytruck!R37</f>
        <v>0.15</v>
      </c>
      <c r="S37" s="145">
        <f>feedin_heavytruck!S37</f>
        <v>0</v>
      </c>
      <c r="T37" s="146">
        <f>feedin_heavytruck!T37</f>
        <v>0</v>
      </c>
      <c r="U37" s="146">
        <f>feedin_heavytruck!U37</f>
        <v>0</v>
      </c>
      <c r="V37" s="146">
        <f>feedin_heavytruck!V37</f>
        <v>0</v>
      </c>
      <c r="W37" s="145">
        <f>feedin_heavytruck!W37</f>
        <v>0</v>
      </c>
      <c r="X37" s="146">
        <f>feedin_heavytruck!X37</f>
        <v>0</v>
      </c>
      <c r="Y37" s="146">
        <f>feedin_heavytruck!Y37</f>
        <v>0</v>
      </c>
      <c r="Z37" s="146">
        <f>feedin_heavytruck!Z37</f>
        <v>0</v>
      </c>
      <c r="AA37" s="145">
        <f>feedin_heavytruck!AA37</f>
        <v>0</v>
      </c>
      <c r="AB37" s="146">
        <f>feedin_heavytruck!AB37</f>
        <v>0</v>
      </c>
      <c r="AC37" s="146">
        <f>feedin_heavytruck!AC37</f>
        <v>1</v>
      </c>
      <c r="AD37" s="146">
        <f>feedin_heavytruck!AD37</f>
        <v>0</v>
      </c>
      <c r="AE37" s="145">
        <f>feedin_heavytruck!AE37</f>
        <v>0.3</v>
      </c>
      <c r="AF37" s="146">
        <f>feedin_heavytruck!AF37</f>
        <v>0.3</v>
      </c>
      <c r="AG37" s="146">
        <f>feedin_heavytruck!AG37</f>
        <v>0.25</v>
      </c>
      <c r="AH37" s="146">
        <f>feedin_heavytruck!AH37</f>
        <v>0.15</v>
      </c>
      <c r="AI37" s="145">
        <f>feedin_heavytruck!AI37</f>
        <v>0.3</v>
      </c>
      <c r="AJ37" s="146">
        <f>feedin_heavytruck!AJ37</f>
        <v>0.3</v>
      </c>
      <c r="AK37" s="146">
        <f>feedin_heavytruck!AK37</f>
        <v>0.25</v>
      </c>
      <c r="AL37" s="146">
        <f>feedin_heavytruck!AL37</f>
        <v>0.15</v>
      </c>
      <c r="AM37" s="145">
        <f>feedin_heavytruck!AM37</f>
        <v>0.5</v>
      </c>
      <c r="AN37" s="146">
        <f>feedin_heavytruck!AN37</f>
        <v>0.25</v>
      </c>
      <c r="AO37" s="146">
        <f>feedin_heavytruck!AO37</f>
        <v>0.22500000000000001</v>
      </c>
      <c r="AP37" s="146">
        <f>feedin_heavytruck!AP37</f>
        <v>2.5000000000000001E-2</v>
      </c>
      <c r="AQ37" s="145">
        <f>feedin_heavytruck!AQ37</f>
        <v>0</v>
      </c>
      <c r="AR37" s="146">
        <f>feedin_heavytruck!AR37</f>
        <v>0.1</v>
      </c>
      <c r="AS37" s="146">
        <f>feedin_heavytruck!AS37</f>
        <v>0.4</v>
      </c>
      <c r="AT37" s="146">
        <f>feedin_heavytruck!AT37</f>
        <v>0.5</v>
      </c>
      <c r="AU37" s="36">
        <f t="shared" si="0"/>
        <v>1.0000000000000002</v>
      </c>
      <c r="AV37" s="36">
        <f t="shared" si="1"/>
        <v>7</v>
      </c>
      <c r="AX37" s="57">
        <f t="shared" si="3"/>
        <v>0.26271103756157743</v>
      </c>
      <c r="AY37" s="57">
        <f t="shared" si="3"/>
        <v>0.1483047303835332</v>
      </c>
      <c r="AZ37" s="57">
        <f t="shared" si="3"/>
        <v>0.4792381740411672</v>
      </c>
      <c r="BA37" s="57">
        <f t="shared" si="3"/>
        <v>0.10974605801372238</v>
      </c>
      <c r="BB37" s="58">
        <f t="shared" si="4"/>
        <v>1.0000000000000002</v>
      </c>
    </row>
    <row r="38" spans="1:55" x14ac:dyDescent="0.2">
      <c r="A38" s="12">
        <v>2032</v>
      </c>
      <c r="B38" s="100">
        <f t="shared" ref="B38:B40" si="15">B37+(B$41-B$36)*0.2</f>
        <v>0</v>
      </c>
      <c r="C38" s="66">
        <v>0.61256861021906261</v>
      </c>
      <c r="D38" s="66">
        <f t="shared" si="14"/>
        <v>0</v>
      </c>
      <c r="E38" s="66">
        <f t="shared" si="14"/>
        <v>0</v>
      </c>
      <c r="F38" s="66">
        <f t="shared" si="14"/>
        <v>0</v>
      </c>
      <c r="G38" s="66">
        <f t="shared" si="14"/>
        <v>0</v>
      </c>
      <c r="H38" s="66">
        <v>0</v>
      </c>
      <c r="I38" s="66">
        <v>0.38743138978093733</v>
      </c>
      <c r="J38" s="66">
        <f t="shared" si="13"/>
        <v>0</v>
      </c>
      <c r="K38" s="145">
        <f>feedin_heavytruck!K38</f>
        <v>0.03</v>
      </c>
      <c r="L38" s="146">
        <f>feedin_heavytruck!L38</f>
        <v>0.02</v>
      </c>
      <c r="M38" s="146">
        <f>feedin_heavytruck!M38</f>
        <v>0.95</v>
      </c>
      <c r="N38" s="146">
        <f>feedin_heavytruck!N38</f>
        <v>0</v>
      </c>
      <c r="O38" s="145">
        <f>feedin_heavytruck!O38</f>
        <v>0.15</v>
      </c>
      <c r="P38" s="146">
        <f>feedin_heavytruck!P38</f>
        <v>0.1</v>
      </c>
      <c r="Q38" s="146">
        <f>feedin_heavytruck!Q38</f>
        <v>0.6</v>
      </c>
      <c r="R38" s="146">
        <f>feedin_heavytruck!R38</f>
        <v>0.15</v>
      </c>
      <c r="S38" s="145">
        <f>feedin_heavytruck!S38</f>
        <v>0</v>
      </c>
      <c r="T38" s="146">
        <f>feedin_heavytruck!T38</f>
        <v>0</v>
      </c>
      <c r="U38" s="146">
        <f>feedin_heavytruck!U38</f>
        <v>0</v>
      </c>
      <c r="V38" s="146">
        <f>feedin_heavytruck!V38</f>
        <v>0</v>
      </c>
      <c r="W38" s="145">
        <f>feedin_heavytruck!W38</f>
        <v>0</v>
      </c>
      <c r="X38" s="146">
        <f>feedin_heavytruck!X38</f>
        <v>0</v>
      </c>
      <c r="Y38" s="146">
        <f>feedin_heavytruck!Y38</f>
        <v>0</v>
      </c>
      <c r="Z38" s="146">
        <f>feedin_heavytruck!Z38</f>
        <v>0</v>
      </c>
      <c r="AA38" s="145">
        <f>feedin_heavytruck!AA38</f>
        <v>0</v>
      </c>
      <c r="AB38" s="146">
        <f>feedin_heavytruck!AB38</f>
        <v>0</v>
      </c>
      <c r="AC38" s="146">
        <f>feedin_heavytruck!AC38</f>
        <v>1</v>
      </c>
      <c r="AD38" s="146">
        <f>feedin_heavytruck!AD38</f>
        <v>0</v>
      </c>
      <c r="AE38" s="145">
        <f>feedin_heavytruck!AE38</f>
        <v>0.3</v>
      </c>
      <c r="AF38" s="146">
        <f>feedin_heavytruck!AF38</f>
        <v>0.3</v>
      </c>
      <c r="AG38" s="146">
        <f>feedin_heavytruck!AG38</f>
        <v>0.25</v>
      </c>
      <c r="AH38" s="146">
        <f>feedin_heavytruck!AH38</f>
        <v>0.15</v>
      </c>
      <c r="AI38" s="145">
        <f>feedin_heavytruck!AI38</f>
        <v>0.3</v>
      </c>
      <c r="AJ38" s="146">
        <f>feedin_heavytruck!AJ38</f>
        <v>0.3</v>
      </c>
      <c r="AK38" s="146">
        <f>feedin_heavytruck!AK38</f>
        <v>0.25</v>
      </c>
      <c r="AL38" s="146">
        <f>feedin_heavytruck!AL38</f>
        <v>0.15</v>
      </c>
      <c r="AM38" s="145">
        <f>feedin_heavytruck!AM38</f>
        <v>0.5</v>
      </c>
      <c r="AN38" s="146">
        <f>feedin_heavytruck!AN38</f>
        <v>0.25</v>
      </c>
      <c r="AO38" s="146">
        <f>feedin_heavytruck!AO38</f>
        <v>0.22500000000000001</v>
      </c>
      <c r="AP38" s="146">
        <f>feedin_heavytruck!AP38</f>
        <v>2.5000000000000001E-2</v>
      </c>
      <c r="AQ38" s="145">
        <f>feedin_heavytruck!AQ38</f>
        <v>0</v>
      </c>
      <c r="AR38" s="146">
        <f>feedin_heavytruck!AR38</f>
        <v>0.1</v>
      </c>
      <c r="AS38" s="146">
        <f>feedin_heavytruck!AS38</f>
        <v>0.4</v>
      </c>
      <c r="AT38" s="146">
        <f>feedin_heavytruck!AT38</f>
        <v>0.5</v>
      </c>
      <c r="AU38" s="36">
        <f t="shared" si="0"/>
        <v>1</v>
      </c>
      <c r="AV38" s="36">
        <f t="shared" si="1"/>
        <v>7</v>
      </c>
      <c r="AX38" s="57">
        <f t="shared" si="3"/>
        <v>0.28560098642332804</v>
      </c>
      <c r="AY38" s="57">
        <f t="shared" si="3"/>
        <v>0.1581147084671406</v>
      </c>
      <c r="AZ38" s="57">
        <f t="shared" si="3"/>
        <v>0.45471322883214849</v>
      </c>
      <c r="BA38" s="57">
        <f t="shared" si="3"/>
        <v>0.10157107627738282</v>
      </c>
      <c r="BB38" s="58">
        <f t="shared" si="4"/>
        <v>0.99999999999999989</v>
      </c>
    </row>
    <row r="39" spans="1:55" x14ac:dyDescent="0.2">
      <c r="A39" s="12">
        <v>2033</v>
      </c>
      <c r="B39" s="100">
        <f t="shared" si="15"/>
        <v>0</v>
      </c>
      <c r="C39" s="66">
        <v>0.54202072670793255</v>
      </c>
      <c r="D39" s="66">
        <f t="shared" si="14"/>
        <v>0</v>
      </c>
      <c r="E39" s="66">
        <f t="shared" si="14"/>
        <v>0</v>
      </c>
      <c r="F39" s="66">
        <f t="shared" si="14"/>
        <v>0</v>
      </c>
      <c r="G39" s="66">
        <f t="shared" si="14"/>
        <v>0</v>
      </c>
      <c r="H39" s="66">
        <v>0</v>
      </c>
      <c r="I39" s="66">
        <v>0.45797927329206733</v>
      </c>
      <c r="J39" s="66">
        <f t="shared" si="13"/>
        <v>0</v>
      </c>
      <c r="K39" s="145">
        <f>feedin_heavytruck!K39</f>
        <v>0.03</v>
      </c>
      <c r="L39" s="146">
        <f>feedin_heavytruck!L39</f>
        <v>0.02</v>
      </c>
      <c r="M39" s="146">
        <f>feedin_heavytruck!M39</f>
        <v>0.95</v>
      </c>
      <c r="N39" s="146">
        <f>feedin_heavytruck!N39</f>
        <v>0</v>
      </c>
      <c r="O39" s="145">
        <f>feedin_heavytruck!O39</f>
        <v>0.15</v>
      </c>
      <c r="P39" s="146">
        <f>feedin_heavytruck!P39</f>
        <v>0.1</v>
      </c>
      <c r="Q39" s="146">
        <f>feedin_heavytruck!Q39</f>
        <v>0.6</v>
      </c>
      <c r="R39" s="146">
        <f>feedin_heavytruck!R39</f>
        <v>0.15</v>
      </c>
      <c r="S39" s="145">
        <f>feedin_heavytruck!S39</f>
        <v>0</v>
      </c>
      <c r="T39" s="146">
        <f>feedin_heavytruck!T39</f>
        <v>0</v>
      </c>
      <c r="U39" s="146">
        <f>feedin_heavytruck!U39</f>
        <v>0</v>
      </c>
      <c r="V39" s="146">
        <f>feedin_heavytruck!V39</f>
        <v>0</v>
      </c>
      <c r="W39" s="145">
        <f>feedin_heavytruck!W39</f>
        <v>0</v>
      </c>
      <c r="X39" s="146">
        <f>feedin_heavytruck!X39</f>
        <v>0</v>
      </c>
      <c r="Y39" s="146">
        <f>feedin_heavytruck!Y39</f>
        <v>0</v>
      </c>
      <c r="Z39" s="146">
        <f>feedin_heavytruck!Z39</f>
        <v>0</v>
      </c>
      <c r="AA39" s="145">
        <f>feedin_heavytruck!AA39</f>
        <v>0</v>
      </c>
      <c r="AB39" s="146">
        <f>feedin_heavytruck!AB39</f>
        <v>0</v>
      </c>
      <c r="AC39" s="146">
        <f>feedin_heavytruck!AC39</f>
        <v>1</v>
      </c>
      <c r="AD39" s="146">
        <f>feedin_heavytruck!AD39</f>
        <v>0</v>
      </c>
      <c r="AE39" s="145">
        <f>feedin_heavytruck!AE39</f>
        <v>0.3</v>
      </c>
      <c r="AF39" s="146">
        <f>feedin_heavytruck!AF39</f>
        <v>0.3</v>
      </c>
      <c r="AG39" s="146">
        <f>feedin_heavytruck!AG39</f>
        <v>0.25</v>
      </c>
      <c r="AH39" s="146">
        <f>feedin_heavytruck!AH39</f>
        <v>0.15</v>
      </c>
      <c r="AI39" s="145">
        <f>feedin_heavytruck!AI39</f>
        <v>0.3</v>
      </c>
      <c r="AJ39" s="146">
        <f>feedin_heavytruck!AJ39</f>
        <v>0.3</v>
      </c>
      <c r="AK39" s="146">
        <f>feedin_heavytruck!AK39</f>
        <v>0.25</v>
      </c>
      <c r="AL39" s="146">
        <f>feedin_heavytruck!AL39</f>
        <v>0.15</v>
      </c>
      <c r="AM39" s="145">
        <f>feedin_heavytruck!AM39</f>
        <v>0.5</v>
      </c>
      <c r="AN39" s="146">
        <f>feedin_heavytruck!AN39</f>
        <v>0.25</v>
      </c>
      <c r="AO39" s="146">
        <f>feedin_heavytruck!AO39</f>
        <v>0.22500000000000001</v>
      </c>
      <c r="AP39" s="146">
        <f>feedin_heavytruck!AP39</f>
        <v>2.5000000000000001E-2</v>
      </c>
      <c r="AQ39" s="145">
        <f>feedin_heavytruck!AQ39</f>
        <v>0</v>
      </c>
      <c r="AR39" s="146">
        <f>feedin_heavytruck!AR39</f>
        <v>0.1</v>
      </c>
      <c r="AS39" s="146">
        <f>feedin_heavytruck!AS39</f>
        <v>0.4</v>
      </c>
      <c r="AT39" s="146">
        <f>feedin_heavytruck!AT39</f>
        <v>0.5</v>
      </c>
      <c r="AU39" s="36">
        <f t="shared" si="0"/>
        <v>0.99999999999999989</v>
      </c>
      <c r="AV39" s="36">
        <f t="shared" si="1"/>
        <v>7</v>
      </c>
      <c r="AX39" s="57">
        <f t="shared" si="3"/>
        <v>0.31029274565222353</v>
      </c>
      <c r="AY39" s="57">
        <f t="shared" si="3"/>
        <v>0.16869689099381008</v>
      </c>
      <c r="AZ39" s="57">
        <f t="shared" si="3"/>
        <v>0.4282577725154747</v>
      </c>
      <c r="BA39" s="57">
        <f t="shared" si="3"/>
        <v>9.2752590838491564E-2</v>
      </c>
      <c r="BB39" s="58">
        <f t="shared" si="4"/>
        <v>0.99999999999999989</v>
      </c>
    </row>
    <row r="40" spans="1:55" x14ac:dyDescent="0.2">
      <c r="A40" s="12">
        <v>2034</v>
      </c>
      <c r="B40" s="100">
        <f t="shared" si="15"/>
        <v>0</v>
      </c>
      <c r="C40" s="66">
        <v>0.46876748670723462</v>
      </c>
      <c r="D40" s="66">
        <f t="shared" si="14"/>
        <v>0</v>
      </c>
      <c r="E40" s="66">
        <f t="shared" si="14"/>
        <v>0</v>
      </c>
      <c r="F40" s="66">
        <f t="shared" si="14"/>
        <v>0</v>
      </c>
      <c r="G40" s="66">
        <f t="shared" si="14"/>
        <v>0</v>
      </c>
      <c r="H40" s="66">
        <v>0</v>
      </c>
      <c r="I40" s="66">
        <v>0.53123251329276544</v>
      </c>
      <c r="J40" s="66">
        <f t="shared" si="13"/>
        <v>0</v>
      </c>
      <c r="K40" s="145">
        <f>feedin_heavytruck!K40</f>
        <v>0.03</v>
      </c>
      <c r="L40" s="146">
        <f>feedin_heavytruck!L40</f>
        <v>0.02</v>
      </c>
      <c r="M40" s="146">
        <f>feedin_heavytruck!M40</f>
        <v>0.95</v>
      </c>
      <c r="N40" s="146">
        <f>feedin_heavytruck!N40</f>
        <v>0</v>
      </c>
      <c r="O40" s="145">
        <f>feedin_heavytruck!O40</f>
        <v>0.15</v>
      </c>
      <c r="P40" s="146">
        <f>feedin_heavytruck!P40</f>
        <v>0.1</v>
      </c>
      <c r="Q40" s="146">
        <f>feedin_heavytruck!Q40</f>
        <v>0.6</v>
      </c>
      <c r="R40" s="146">
        <f>feedin_heavytruck!R40</f>
        <v>0.15</v>
      </c>
      <c r="S40" s="145">
        <f>feedin_heavytruck!S40</f>
        <v>0</v>
      </c>
      <c r="T40" s="146">
        <f>feedin_heavytruck!T40</f>
        <v>0</v>
      </c>
      <c r="U40" s="146">
        <f>feedin_heavytruck!U40</f>
        <v>0</v>
      </c>
      <c r="V40" s="146">
        <f>feedin_heavytruck!V40</f>
        <v>0</v>
      </c>
      <c r="W40" s="145">
        <f>feedin_heavytruck!W40</f>
        <v>0</v>
      </c>
      <c r="X40" s="146">
        <f>feedin_heavytruck!X40</f>
        <v>0</v>
      </c>
      <c r="Y40" s="146">
        <f>feedin_heavytruck!Y40</f>
        <v>0</v>
      </c>
      <c r="Z40" s="146">
        <f>feedin_heavytruck!Z40</f>
        <v>0</v>
      </c>
      <c r="AA40" s="145">
        <f>feedin_heavytruck!AA40</f>
        <v>0</v>
      </c>
      <c r="AB40" s="146">
        <f>feedin_heavytruck!AB40</f>
        <v>0</v>
      </c>
      <c r="AC40" s="146">
        <f>feedin_heavytruck!AC40</f>
        <v>1</v>
      </c>
      <c r="AD40" s="146">
        <f>feedin_heavytruck!AD40</f>
        <v>0</v>
      </c>
      <c r="AE40" s="145">
        <f>feedin_heavytruck!AE40</f>
        <v>0.3</v>
      </c>
      <c r="AF40" s="146">
        <f>feedin_heavytruck!AF40</f>
        <v>0.3</v>
      </c>
      <c r="AG40" s="146">
        <f>feedin_heavytruck!AG40</f>
        <v>0.25</v>
      </c>
      <c r="AH40" s="146">
        <f>feedin_heavytruck!AH40</f>
        <v>0.15</v>
      </c>
      <c r="AI40" s="145">
        <f>feedin_heavytruck!AI40</f>
        <v>0.3</v>
      </c>
      <c r="AJ40" s="146">
        <f>feedin_heavytruck!AJ40</f>
        <v>0.3</v>
      </c>
      <c r="AK40" s="146">
        <f>feedin_heavytruck!AK40</f>
        <v>0.25</v>
      </c>
      <c r="AL40" s="146">
        <f>feedin_heavytruck!AL40</f>
        <v>0.15</v>
      </c>
      <c r="AM40" s="145">
        <f>feedin_heavytruck!AM40</f>
        <v>0.5</v>
      </c>
      <c r="AN40" s="146">
        <f>feedin_heavytruck!AN40</f>
        <v>0.25</v>
      </c>
      <c r="AO40" s="146">
        <f>feedin_heavytruck!AO40</f>
        <v>0.22500000000000001</v>
      </c>
      <c r="AP40" s="146">
        <f>feedin_heavytruck!AP40</f>
        <v>2.5000000000000001E-2</v>
      </c>
      <c r="AQ40" s="145">
        <f>feedin_heavytruck!AQ40</f>
        <v>0</v>
      </c>
      <c r="AR40" s="146">
        <f>feedin_heavytruck!AR40</f>
        <v>0.1</v>
      </c>
      <c r="AS40" s="146">
        <f>feedin_heavytruck!AS40</f>
        <v>0.4</v>
      </c>
      <c r="AT40" s="146">
        <f>feedin_heavytruck!AT40</f>
        <v>0.5</v>
      </c>
      <c r="AU40" s="36">
        <f t="shared" si="0"/>
        <v>1</v>
      </c>
      <c r="AV40" s="36">
        <f t="shared" si="1"/>
        <v>7</v>
      </c>
      <c r="AX40" s="57">
        <f t="shared" si="3"/>
        <v>0.33593137965246789</v>
      </c>
      <c r="AY40" s="57">
        <f t="shared" si="3"/>
        <v>0.17968487699391483</v>
      </c>
      <c r="AZ40" s="57">
        <f t="shared" si="3"/>
        <v>0.40078780751521303</v>
      </c>
      <c r="BA40" s="57">
        <f t="shared" si="3"/>
        <v>8.3595935838404328E-2</v>
      </c>
      <c r="BB40" s="58">
        <f t="shared" si="4"/>
        <v>1</v>
      </c>
    </row>
    <row r="41" spans="1:55" x14ac:dyDescent="0.2">
      <c r="A41" s="51">
        <v>2035</v>
      </c>
      <c r="B41" s="101">
        <v>0</v>
      </c>
      <c r="C41" s="65">
        <v>0.39573917105799661</v>
      </c>
      <c r="D41" s="65">
        <v>0</v>
      </c>
      <c r="E41" s="65">
        <v>0</v>
      </c>
      <c r="F41" s="65">
        <v>0</v>
      </c>
      <c r="G41" s="65">
        <v>0</v>
      </c>
      <c r="H41" s="74">
        <v>0</v>
      </c>
      <c r="I41" s="65">
        <v>0.60426082894200339</v>
      </c>
      <c r="J41" s="74">
        <f t="shared" si="13"/>
        <v>0</v>
      </c>
      <c r="K41" s="72">
        <f>feedin_heavytruck!K41</f>
        <v>0.03</v>
      </c>
      <c r="L41" s="83">
        <f>feedin_heavytruck!L41</f>
        <v>0.02</v>
      </c>
      <c r="M41" s="83">
        <f>feedin_heavytruck!M41</f>
        <v>0.95</v>
      </c>
      <c r="N41" s="83">
        <f>feedin_heavytruck!N41</f>
        <v>0</v>
      </c>
      <c r="O41" s="72">
        <f>feedin_heavytruck!O41</f>
        <v>0.15</v>
      </c>
      <c r="P41" s="83">
        <f>feedin_heavytruck!P41</f>
        <v>0.1</v>
      </c>
      <c r="Q41" s="83">
        <f>feedin_heavytruck!Q41</f>
        <v>0.6</v>
      </c>
      <c r="R41" s="83">
        <f>feedin_heavytruck!R41</f>
        <v>0.15</v>
      </c>
      <c r="S41" s="72">
        <f>feedin_heavytruck!S41</f>
        <v>0</v>
      </c>
      <c r="T41" s="83">
        <f>feedin_heavytruck!T41</f>
        <v>0</v>
      </c>
      <c r="U41" s="83">
        <f>feedin_heavytruck!U41</f>
        <v>0</v>
      </c>
      <c r="V41" s="83">
        <f>feedin_heavytruck!V41</f>
        <v>0</v>
      </c>
      <c r="W41" s="72">
        <f>feedin_heavytruck!W41</f>
        <v>0</v>
      </c>
      <c r="X41" s="83">
        <f>feedin_heavytruck!X41</f>
        <v>0</v>
      </c>
      <c r="Y41" s="83">
        <f>feedin_heavytruck!Y41</f>
        <v>0</v>
      </c>
      <c r="Z41" s="83">
        <f>feedin_heavytruck!Z41</f>
        <v>0</v>
      </c>
      <c r="AA41" s="72">
        <f>feedin_heavytruck!AA41</f>
        <v>0</v>
      </c>
      <c r="AB41" s="83">
        <f>feedin_heavytruck!AB41</f>
        <v>0</v>
      </c>
      <c r="AC41" s="83">
        <f>feedin_heavytruck!AC41</f>
        <v>1</v>
      </c>
      <c r="AD41" s="83">
        <f>feedin_heavytruck!AD41</f>
        <v>0</v>
      </c>
      <c r="AE41" s="72">
        <f>feedin_heavytruck!AE41</f>
        <v>0.3</v>
      </c>
      <c r="AF41" s="83">
        <f>feedin_heavytruck!AF41</f>
        <v>0.3</v>
      </c>
      <c r="AG41" s="83">
        <f>feedin_heavytruck!AG41</f>
        <v>0.25</v>
      </c>
      <c r="AH41" s="83">
        <f>feedin_heavytruck!AH41</f>
        <v>0.15</v>
      </c>
      <c r="AI41" s="72">
        <f>feedin_heavytruck!AI41</f>
        <v>0.3</v>
      </c>
      <c r="AJ41" s="83">
        <f>feedin_heavytruck!AJ41</f>
        <v>0.3</v>
      </c>
      <c r="AK41" s="83">
        <f>feedin_heavytruck!AK41</f>
        <v>0.25</v>
      </c>
      <c r="AL41" s="83">
        <f>feedin_heavytruck!AL41</f>
        <v>0.15</v>
      </c>
      <c r="AM41" s="72">
        <f>feedin_heavytruck!AM41</f>
        <v>0.5</v>
      </c>
      <c r="AN41" s="83">
        <f>feedin_heavytruck!AN41</f>
        <v>0.25</v>
      </c>
      <c r="AO41" s="83">
        <f>feedin_heavytruck!AO41</f>
        <v>0.22500000000000001</v>
      </c>
      <c r="AP41" s="83">
        <f>feedin_heavytruck!AP41</f>
        <v>2.5000000000000001E-2</v>
      </c>
      <c r="AQ41" s="72">
        <f>feedin_heavytruck!AQ41</f>
        <v>0</v>
      </c>
      <c r="AR41" s="83">
        <f>feedin_heavytruck!AR41</f>
        <v>0.1</v>
      </c>
      <c r="AS41" s="83">
        <f>feedin_heavytruck!AS41</f>
        <v>0.4</v>
      </c>
      <c r="AT41" s="83">
        <f>feedin_heavytruck!AT41</f>
        <v>0.5</v>
      </c>
      <c r="AU41" s="52">
        <f t="shared" si="0"/>
        <v>1</v>
      </c>
      <c r="AV41" s="52">
        <f t="shared" si="1"/>
        <v>7</v>
      </c>
      <c r="AW41" s="55"/>
      <c r="AX41" s="59">
        <f t="shared" si="3"/>
        <v>0.36149129012970116</v>
      </c>
      <c r="AY41" s="59">
        <f t="shared" si="3"/>
        <v>0.19063912434130051</v>
      </c>
      <c r="AZ41" s="59">
        <f t="shared" si="3"/>
        <v>0.37340218914674872</v>
      </c>
      <c r="BA41" s="59">
        <f t="shared" si="3"/>
        <v>7.4467396382249584E-2</v>
      </c>
      <c r="BB41" s="59">
        <f t="shared" si="4"/>
        <v>1</v>
      </c>
    </row>
    <row r="42" spans="1:55" x14ac:dyDescent="0.2">
      <c r="A42" s="12">
        <v>2036</v>
      </c>
      <c r="B42" s="100">
        <f>B41+(B$46-B$41)*0.2</f>
        <v>0</v>
      </c>
      <c r="C42" s="66">
        <v>0.32593656758557316</v>
      </c>
      <c r="D42" s="66">
        <f t="shared" ref="D42:G45" si="16">D41+(D$46-D$41)*0.2</f>
        <v>0</v>
      </c>
      <c r="E42" s="66">
        <f t="shared" si="16"/>
        <v>0</v>
      </c>
      <c r="F42" s="66">
        <f t="shared" si="16"/>
        <v>0</v>
      </c>
      <c r="G42" s="66">
        <f t="shared" si="16"/>
        <v>0</v>
      </c>
      <c r="H42" s="66">
        <v>0</v>
      </c>
      <c r="I42" s="66">
        <v>0.67406343241442679</v>
      </c>
      <c r="J42" s="66">
        <f t="shared" si="13"/>
        <v>0</v>
      </c>
      <c r="K42" s="145">
        <f>feedin_heavytruck!K42</f>
        <v>0.03</v>
      </c>
      <c r="L42" s="146">
        <f>feedin_heavytruck!L42</f>
        <v>0.02</v>
      </c>
      <c r="M42" s="146">
        <f>feedin_heavytruck!M42</f>
        <v>0.95</v>
      </c>
      <c r="N42" s="146">
        <f>feedin_heavytruck!N42</f>
        <v>0</v>
      </c>
      <c r="O42" s="145">
        <f>feedin_heavytruck!O42</f>
        <v>0.15</v>
      </c>
      <c r="P42" s="146">
        <f>feedin_heavytruck!P42</f>
        <v>0.1</v>
      </c>
      <c r="Q42" s="146">
        <f>feedin_heavytruck!Q42</f>
        <v>0.6</v>
      </c>
      <c r="R42" s="146">
        <f>feedin_heavytruck!R42</f>
        <v>0.15</v>
      </c>
      <c r="S42" s="145">
        <f>feedin_heavytruck!S42</f>
        <v>0</v>
      </c>
      <c r="T42" s="146">
        <f>feedin_heavytruck!T42</f>
        <v>0</v>
      </c>
      <c r="U42" s="146">
        <f>feedin_heavytruck!U42</f>
        <v>0</v>
      </c>
      <c r="V42" s="146">
        <f>feedin_heavytruck!V42</f>
        <v>0</v>
      </c>
      <c r="W42" s="145">
        <f>feedin_heavytruck!W42</f>
        <v>0</v>
      </c>
      <c r="X42" s="146">
        <f>feedin_heavytruck!X42</f>
        <v>0</v>
      </c>
      <c r="Y42" s="146">
        <f>feedin_heavytruck!Y42</f>
        <v>0</v>
      </c>
      <c r="Z42" s="146">
        <f>feedin_heavytruck!Z42</f>
        <v>0</v>
      </c>
      <c r="AA42" s="145">
        <f>feedin_heavytruck!AA42</f>
        <v>0</v>
      </c>
      <c r="AB42" s="146">
        <f>feedin_heavytruck!AB42</f>
        <v>0</v>
      </c>
      <c r="AC42" s="146">
        <f>feedin_heavytruck!AC42</f>
        <v>1</v>
      </c>
      <c r="AD42" s="146">
        <f>feedin_heavytruck!AD42</f>
        <v>0</v>
      </c>
      <c r="AE42" s="145">
        <f>feedin_heavytruck!AE42</f>
        <v>0.3</v>
      </c>
      <c r="AF42" s="146">
        <f>feedin_heavytruck!AF42</f>
        <v>0.3</v>
      </c>
      <c r="AG42" s="146">
        <f>feedin_heavytruck!AG42</f>
        <v>0.25</v>
      </c>
      <c r="AH42" s="146">
        <f>feedin_heavytruck!AH42</f>
        <v>0.15</v>
      </c>
      <c r="AI42" s="145">
        <f>feedin_heavytruck!AI42</f>
        <v>0.3</v>
      </c>
      <c r="AJ42" s="146">
        <f>feedin_heavytruck!AJ42</f>
        <v>0.3</v>
      </c>
      <c r="AK42" s="146">
        <f>feedin_heavytruck!AK42</f>
        <v>0.25</v>
      </c>
      <c r="AL42" s="146">
        <f>feedin_heavytruck!AL42</f>
        <v>0.15</v>
      </c>
      <c r="AM42" s="145">
        <f>feedin_heavytruck!AM42</f>
        <v>0.5</v>
      </c>
      <c r="AN42" s="146">
        <f>feedin_heavytruck!AN42</f>
        <v>0.25</v>
      </c>
      <c r="AO42" s="146">
        <f>feedin_heavytruck!AO42</f>
        <v>0.22500000000000001</v>
      </c>
      <c r="AP42" s="146">
        <f>feedin_heavytruck!AP42</f>
        <v>2.5000000000000001E-2</v>
      </c>
      <c r="AQ42" s="145">
        <f>feedin_heavytruck!AQ42</f>
        <v>0</v>
      </c>
      <c r="AR42" s="146">
        <f>feedin_heavytruck!AR42</f>
        <v>0.1</v>
      </c>
      <c r="AS42" s="146">
        <f>feedin_heavytruck!AS42</f>
        <v>0.4</v>
      </c>
      <c r="AT42" s="146">
        <f>feedin_heavytruck!AT42</f>
        <v>0.5</v>
      </c>
      <c r="AU42" s="36">
        <f t="shared" si="0"/>
        <v>1</v>
      </c>
      <c r="AV42" s="36">
        <f t="shared" si="1"/>
        <v>7</v>
      </c>
      <c r="AX42" s="57">
        <f t="shared" si="3"/>
        <v>0.38592220134504934</v>
      </c>
      <c r="AY42" s="57">
        <f t="shared" si="3"/>
        <v>0.20110951486216402</v>
      </c>
      <c r="AZ42" s="57">
        <f t="shared" si="3"/>
        <v>0.34722621284458988</v>
      </c>
      <c r="BA42" s="57">
        <f t="shared" si="3"/>
        <v>6.5742070948196646E-2</v>
      </c>
      <c r="BB42" s="58">
        <f t="shared" si="4"/>
        <v>0.99999999999999989</v>
      </c>
    </row>
    <row r="43" spans="1:55" x14ac:dyDescent="0.2">
      <c r="A43" s="12">
        <v>2037</v>
      </c>
      <c r="B43" s="100">
        <f t="shared" ref="B43:B45" si="17">B42+(B$46-B$41)*0.2</f>
        <v>0</v>
      </c>
      <c r="C43" s="66">
        <v>0.26196978579091557</v>
      </c>
      <c r="D43" s="66">
        <f t="shared" si="16"/>
        <v>0</v>
      </c>
      <c r="E43" s="66">
        <f t="shared" si="16"/>
        <v>0</v>
      </c>
      <c r="F43" s="66">
        <f t="shared" si="16"/>
        <v>0</v>
      </c>
      <c r="G43" s="66">
        <f t="shared" si="16"/>
        <v>0</v>
      </c>
      <c r="H43" s="66">
        <v>0</v>
      </c>
      <c r="I43" s="66">
        <v>0.73803021420908443</v>
      </c>
      <c r="J43" s="66">
        <f t="shared" si="13"/>
        <v>0</v>
      </c>
      <c r="K43" s="145">
        <f>feedin_heavytruck!K43</f>
        <v>0.03</v>
      </c>
      <c r="L43" s="146">
        <f>feedin_heavytruck!L43</f>
        <v>0.02</v>
      </c>
      <c r="M43" s="146">
        <f>feedin_heavytruck!M43</f>
        <v>0.95</v>
      </c>
      <c r="N43" s="146">
        <f>feedin_heavytruck!N43</f>
        <v>0</v>
      </c>
      <c r="O43" s="145">
        <f>feedin_heavytruck!O43</f>
        <v>0.15</v>
      </c>
      <c r="P43" s="146">
        <f>feedin_heavytruck!P43</f>
        <v>0.1</v>
      </c>
      <c r="Q43" s="146">
        <f>feedin_heavytruck!Q43</f>
        <v>0.6</v>
      </c>
      <c r="R43" s="146">
        <f>feedin_heavytruck!R43</f>
        <v>0.15</v>
      </c>
      <c r="S43" s="145">
        <f>feedin_heavytruck!S43</f>
        <v>0</v>
      </c>
      <c r="T43" s="146">
        <f>feedin_heavytruck!T43</f>
        <v>0</v>
      </c>
      <c r="U43" s="146">
        <f>feedin_heavytruck!U43</f>
        <v>0</v>
      </c>
      <c r="V43" s="146">
        <f>feedin_heavytruck!V43</f>
        <v>0</v>
      </c>
      <c r="W43" s="145">
        <f>feedin_heavytruck!W43</f>
        <v>0</v>
      </c>
      <c r="X43" s="146">
        <f>feedin_heavytruck!X43</f>
        <v>0</v>
      </c>
      <c r="Y43" s="146">
        <f>feedin_heavytruck!Y43</f>
        <v>0</v>
      </c>
      <c r="Z43" s="146">
        <f>feedin_heavytruck!Z43</f>
        <v>0</v>
      </c>
      <c r="AA43" s="145">
        <f>feedin_heavytruck!AA43</f>
        <v>0</v>
      </c>
      <c r="AB43" s="146">
        <f>feedin_heavytruck!AB43</f>
        <v>0</v>
      </c>
      <c r="AC43" s="146">
        <f>feedin_heavytruck!AC43</f>
        <v>1</v>
      </c>
      <c r="AD43" s="146">
        <f>feedin_heavytruck!AD43</f>
        <v>0</v>
      </c>
      <c r="AE43" s="145">
        <f>feedin_heavytruck!AE43</f>
        <v>0.3</v>
      </c>
      <c r="AF43" s="146">
        <f>feedin_heavytruck!AF43</f>
        <v>0.3</v>
      </c>
      <c r="AG43" s="146">
        <f>feedin_heavytruck!AG43</f>
        <v>0.25</v>
      </c>
      <c r="AH43" s="146">
        <f>feedin_heavytruck!AH43</f>
        <v>0.15</v>
      </c>
      <c r="AI43" s="145">
        <f>feedin_heavytruck!AI43</f>
        <v>0.3</v>
      </c>
      <c r="AJ43" s="146">
        <f>feedin_heavytruck!AJ43</f>
        <v>0.3</v>
      </c>
      <c r="AK43" s="146">
        <f>feedin_heavytruck!AK43</f>
        <v>0.25</v>
      </c>
      <c r="AL43" s="146">
        <f>feedin_heavytruck!AL43</f>
        <v>0.15</v>
      </c>
      <c r="AM43" s="145">
        <f>feedin_heavytruck!AM43</f>
        <v>0.5</v>
      </c>
      <c r="AN43" s="146">
        <f>feedin_heavytruck!AN43</f>
        <v>0.25</v>
      </c>
      <c r="AO43" s="146">
        <f>feedin_heavytruck!AO43</f>
        <v>0.22500000000000001</v>
      </c>
      <c r="AP43" s="146">
        <f>feedin_heavytruck!AP43</f>
        <v>2.5000000000000001E-2</v>
      </c>
      <c r="AQ43" s="145">
        <f>feedin_heavytruck!AQ43</f>
        <v>0</v>
      </c>
      <c r="AR43" s="146">
        <f>feedin_heavytruck!AR43</f>
        <v>0.1</v>
      </c>
      <c r="AS43" s="146">
        <f>feedin_heavytruck!AS43</f>
        <v>0.4</v>
      </c>
      <c r="AT43" s="146">
        <f>feedin_heavytruck!AT43</f>
        <v>0.5</v>
      </c>
      <c r="AU43" s="36">
        <f t="shared" si="0"/>
        <v>1</v>
      </c>
      <c r="AV43" s="36">
        <f t="shared" si="1"/>
        <v>7</v>
      </c>
      <c r="AX43" s="57">
        <f t="shared" si="3"/>
        <v>0.40831057497317957</v>
      </c>
      <c r="AY43" s="57">
        <f t="shared" si="3"/>
        <v>0.21070453213136267</v>
      </c>
      <c r="AZ43" s="57">
        <f t="shared" si="3"/>
        <v>0.32323866967159331</v>
      </c>
      <c r="BA43" s="57">
        <f t="shared" si="3"/>
        <v>5.7746223223864447E-2</v>
      </c>
      <c r="BB43" s="58">
        <f t="shared" si="4"/>
        <v>1</v>
      </c>
    </row>
    <row r="44" spans="1:55" x14ac:dyDescent="0.2">
      <c r="A44" s="12">
        <v>2038</v>
      </c>
      <c r="B44" s="100">
        <f t="shared" si="17"/>
        <v>0</v>
      </c>
      <c r="C44" s="66">
        <v>0.20569185978467627</v>
      </c>
      <c r="D44" s="66">
        <f t="shared" si="16"/>
        <v>0</v>
      </c>
      <c r="E44" s="66">
        <f t="shared" si="16"/>
        <v>0</v>
      </c>
      <c r="F44" s="66">
        <f t="shared" si="16"/>
        <v>0</v>
      </c>
      <c r="G44" s="66">
        <f t="shared" si="16"/>
        <v>0</v>
      </c>
      <c r="H44" s="66">
        <v>0</v>
      </c>
      <c r="I44" s="66">
        <v>0.79430814021532381</v>
      </c>
      <c r="J44" s="66">
        <f t="shared" si="13"/>
        <v>0</v>
      </c>
      <c r="K44" s="145">
        <f>feedin_heavytruck!K44</f>
        <v>0.03</v>
      </c>
      <c r="L44" s="146">
        <f>feedin_heavytruck!L44</f>
        <v>0.02</v>
      </c>
      <c r="M44" s="146">
        <f>feedin_heavytruck!M44</f>
        <v>0.95</v>
      </c>
      <c r="N44" s="146">
        <f>feedin_heavytruck!N44</f>
        <v>0</v>
      </c>
      <c r="O44" s="145">
        <f>feedin_heavytruck!O44</f>
        <v>0.15</v>
      </c>
      <c r="P44" s="146">
        <f>feedin_heavytruck!P44</f>
        <v>0.1</v>
      </c>
      <c r="Q44" s="146">
        <f>feedin_heavytruck!Q44</f>
        <v>0.6</v>
      </c>
      <c r="R44" s="146">
        <f>feedin_heavytruck!R44</f>
        <v>0.15</v>
      </c>
      <c r="S44" s="145">
        <f>feedin_heavytruck!S44</f>
        <v>0</v>
      </c>
      <c r="T44" s="146">
        <f>feedin_heavytruck!T44</f>
        <v>0</v>
      </c>
      <c r="U44" s="146">
        <f>feedin_heavytruck!U44</f>
        <v>0</v>
      </c>
      <c r="V44" s="146">
        <f>feedin_heavytruck!V44</f>
        <v>0</v>
      </c>
      <c r="W44" s="145">
        <f>feedin_heavytruck!W44</f>
        <v>0</v>
      </c>
      <c r="X44" s="146">
        <f>feedin_heavytruck!X44</f>
        <v>0</v>
      </c>
      <c r="Y44" s="146">
        <f>feedin_heavytruck!Y44</f>
        <v>0</v>
      </c>
      <c r="Z44" s="146">
        <f>feedin_heavytruck!Z44</f>
        <v>0</v>
      </c>
      <c r="AA44" s="145">
        <f>feedin_heavytruck!AA44</f>
        <v>0</v>
      </c>
      <c r="AB44" s="146">
        <f>feedin_heavytruck!AB44</f>
        <v>0</v>
      </c>
      <c r="AC44" s="146">
        <f>feedin_heavytruck!AC44</f>
        <v>1</v>
      </c>
      <c r="AD44" s="146">
        <f>feedin_heavytruck!AD44</f>
        <v>0</v>
      </c>
      <c r="AE44" s="145">
        <f>feedin_heavytruck!AE44</f>
        <v>0.3</v>
      </c>
      <c r="AF44" s="146">
        <f>feedin_heavytruck!AF44</f>
        <v>0.3</v>
      </c>
      <c r="AG44" s="146">
        <f>feedin_heavytruck!AG44</f>
        <v>0.25</v>
      </c>
      <c r="AH44" s="146">
        <f>feedin_heavytruck!AH44</f>
        <v>0.15</v>
      </c>
      <c r="AI44" s="145">
        <f>feedin_heavytruck!AI44</f>
        <v>0.3</v>
      </c>
      <c r="AJ44" s="146">
        <f>feedin_heavytruck!AJ44</f>
        <v>0.3</v>
      </c>
      <c r="AK44" s="146">
        <f>feedin_heavytruck!AK44</f>
        <v>0.25</v>
      </c>
      <c r="AL44" s="146">
        <f>feedin_heavytruck!AL44</f>
        <v>0.15</v>
      </c>
      <c r="AM44" s="145">
        <f>feedin_heavytruck!AM44</f>
        <v>0.5</v>
      </c>
      <c r="AN44" s="146">
        <f>feedin_heavytruck!AN44</f>
        <v>0.25</v>
      </c>
      <c r="AO44" s="146">
        <f>feedin_heavytruck!AO44</f>
        <v>0.22500000000000001</v>
      </c>
      <c r="AP44" s="146">
        <f>feedin_heavytruck!AP44</f>
        <v>2.5000000000000001E-2</v>
      </c>
      <c r="AQ44" s="145">
        <f>feedin_heavytruck!AQ44</f>
        <v>0</v>
      </c>
      <c r="AR44" s="146">
        <f>feedin_heavytruck!AR44</f>
        <v>0.1</v>
      </c>
      <c r="AS44" s="146">
        <f>feedin_heavytruck!AS44</f>
        <v>0.4</v>
      </c>
      <c r="AT44" s="146">
        <f>feedin_heavytruck!AT44</f>
        <v>0.5</v>
      </c>
      <c r="AU44" s="36">
        <f t="shared" si="0"/>
        <v>1</v>
      </c>
      <c r="AV44" s="36">
        <f t="shared" si="1"/>
        <v>7</v>
      </c>
      <c r="AX44" s="57">
        <f t="shared" si="3"/>
        <v>0.42800784907536332</v>
      </c>
      <c r="AY44" s="57">
        <f t="shared" si="3"/>
        <v>0.21914622103229858</v>
      </c>
      <c r="AZ44" s="57">
        <f t="shared" si="3"/>
        <v>0.3021344474192536</v>
      </c>
      <c r="BA44" s="57">
        <f t="shared" si="3"/>
        <v>5.0711482473084532E-2</v>
      </c>
      <c r="BB44" s="58">
        <f t="shared" si="4"/>
        <v>1</v>
      </c>
    </row>
    <row r="45" spans="1:55" x14ac:dyDescent="0.2">
      <c r="A45" s="12">
        <v>2039</v>
      </c>
      <c r="B45" s="100">
        <f t="shared" si="17"/>
        <v>0</v>
      </c>
      <c r="C45" s="66">
        <v>0.15803048693381844</v>
      </c>
      <c r="D45" s="66">
        <f t="shared" si="16"/>
        <v>0</v>
      </c>
      <c r="E45" s="66">
        <f t="shared" si="16"/>
        <v>0</v>
      </c>
      <c r="F45" s="66">
        <f t="shared" si="16"/>
        <v>0</v>
      </c>
      <c r="G45" s="66">
        <f t="shared" si="16"/>
        <v>0</v>
      </c>
      <c r="H45" s="66">
        <v>0</v>
      </c>
      <c r="I45" s="66">
        <v>0.84196951306618162</v>
      </c>
      <c r="J45" s="66">
        <f t="shared" si="13"/>
        <v>0</v>
      </c>
      <c r="K45" s="145">
        <f>feedin_heavytruck!K45</f>
        <v>0.03</v>
      </c>
      <c r="L45" s="146">
        <f>feedin_heavytruck!L45</f>
        <v>0.02</v>
      </c>
      <c r="M45" s="146">
        <f>feedin_heavytruck!M45</f>
        <v>0.95</v>
      </c>
      <c r="N45" s="146">
        <f>feedin_heavytruck!N45</f>
        <v>0</v>
      </c>
      <c r="O45" s="145">
        <f>feedin_heavytruck!O45</f>
        <v>0.15</v>
      </c>
      <c r="P45" s="146">
        <f>feedin_heavytruck!P45</f>
        <v>0.1</v>
      </c>
      <c r="Q45" s="146">
        <f>feedin_heavytruck!Q45</f>
        <v>0.6</v>
      </c>
      <c r="R45" s="146">
        <f>feedin_heavytruck!R45</f>
        <v>0.15</v>
      </c>
      <c r="S45" s="145">
        <f>feedin_heavytruck!S45</f>
        <v>0</v>
      </c>
      <c r="T45" s="146">
        <f>feedin_heavytruck!T45</f>
        <v>0</v>
      </c>
      <c r="U45" s="146">
        <f>feedin_heavytruck!U45</f>
        <v>0</v>
      </c>
      <c r="V45" s="146">
        <f>feedin_heavytruck!V45</f>
        <v>0</v>
      </c>
      <c r="W45" s="145">
        <f>feedin_heavytruck!W45</f>
        <v>0</v>
      </c>
      <c r="X45" s="146">
        <f>feedin_heavytruck!X45</f>
        <v>0</v>
      </c>
      <c r="Y45" s="146">
        <f>feedin_heavytruck!Y45</f>
        <v>0</v>
      </c>
      <c r="Z45" s="146">
        <f>feedin_heavytruck!Z45</f>
        <v>0</v>
      </c>
      <c r="AA45" s="145">
        <f>feedin_heavytruck!AA45</f>
        <v>0</v>
      </c>
      <c r="AB45" s="146">
        <f>feedin_heavytruck!AB45</f>
        <v>0</v>
      </c>
      <c r="AC45" s="146">
        <f>feedin_heavytruck!AC45</f>
        <v>1</v>
      </c>
      <c r="AD45" s="146">
        <f>feedin_heavytruck!AD45</f>
        <v>0</v>
      </c>
      <c r="AE45" s="145">
        <f>feedin_heavytruck!AE45</f>
        <v>0.3</v>
      </c>
      <c r="AF45" s="146">
        <f>feedin_heavytruck!AF45</f>
        <v>0.3</v>
      </c>
      <c r="AG45" s="146">
        <f>feedin_heavytruck!AG45</f>
        <v>0.25</v>
      </c>
      <c r="AH45" s="146">
        <f>feedin_heavytruck!AH45</f>
        <v>0.15</v>
      </c>
      <c r="AI45" s="145">
        <f>feedin_heavytruck!AI45</f>
        <v>0.3</v>
      </c>
      <c r="AJ45" s="146">
        <f>feedin_heavytruck!AJ45</f>
        <v>0.3</v>
      </c>
      <c r="AK45" s="146">
        <f>feedin_heavytruck!AK45</f>
        <v>0.25</v>
      </c>
      <c r="AL45" s="146">
        <f>feedin_heavytruck!AL45</f>
        <v>0.15</v>
      </c>
      <c r="AM45" s="145">
        <f>feedin_heavytruck!AM45</f>
        <v>0.5</v>
      </c>
      <c r="AN45" s="146">
        <f>feedin_heavytruck!AN45</f>
        <v>0.25</v>
      </c>
      <c r="AO45" s="146">
        <f>feedin_heavytruck!AO45</f>
        <v>0.22500000000000001</v>
      </c>
      <c r="AP45" s="146">
        <f>feedin_heavytruck!AP45</f>
        <v>2.5000000000000001E-2</v>
      </c>
      <c r="AQ45" s="145">
        <f>feedin_heavytruck!AQ45</f>
        <v>0</v>
      </c>
      <c r="AR45" s="146">
        <f>feedin_heavytruck!AR45</f>
        <v>0.1</v>
      </c>
      <c r="AS45" s="146">
        <f>feedin_heavytruck!AS45</f>
        <v>0.4</v>
      </c>
      <c r="AT45" s="146">
        <f>feedin_heavytruck!AT45</f>
        <v>0.5</v>
      </c>
      <c r="AU45" s="36">
        <f t="shared" si="0"/>
        <v>1</v>
      </c>
      <c r="AV45" s="36">
        <f t="shared" si="1"/>
        <v>7</v>
      </c>
      <c r="AX45" s="57">
        <f t="shared" si="3"/>
        <v>0.44468932957316359</v>
      </c>
      <c r="AY45" s="57">
        <f t="shared" si="3"/>
        <v>0.22629542695992724</v>
      </c>
      <c r="AZ45" s="57">
        <f t="shared" si="3"/>
        <v>0.28426143260018188</v>
      </c>
      <c r="BA45" s="57">
        <f t="shared" si="3"/>
        <v>4.4753810866727306E-2</v>
      </c>
      <c r="BB45" s="58">
        <f t="shared" si="4"/>
        <v>1</v>
      </c>
    </row>
    <row r="46" spans="1:55" x14ac:dyDescent="0.2">
      <c r="A46" s="51">
        <v>2040</v>
      </c>
      <c r="B46" s="101">
        <v>0</v>
      </c>
      <c r="C46" s="65">
        <v>0.11903755950202109</v>
      </c>
      <c r="D46" s="65">
        <v>0</v>
      </c>
      <c r="E46" s="65">
        <v>0</v>
      </c>
      <c r="F46" s="65">
        <v>0</v>
      </c>
      <c r="G46" s="65">
        <v>0</v>
      </c>
      <c r="H46" s="74">
        <v>0</v>
      </c>
      <c r="I46" s="65">
        <v>0.88096244049797889</v>
      </c>
      <c r="J46" s="74">
        <f t="shared" si="13"/>
        <v>0</v>
      </c>
      <c r="K46" s="72">
        <f>feedin_heavytruck!K46</f>
        <v>0.03</v>
      </c>
      <c r="L46" s="83">
        <f>feedin_heavytruck!L46</f>
        <v>0.02</v>
      </c>
      <c r="M46" s="83">
        <f>feedin_heavytruck!M46</f>
        <v>0.95</v>
      </c>
      <c r="N46" s="83">
        <f>feedin_heavytruck!N46</f>
        <v>0</v>
      </c>
      <c r="O46" s="72">
        <f>feedin_heavytruck!O46</f>
        <v>0.15</v>
      </c>
      <c r="P46" s="83">
        <f>feedin_heavytruck!P46</f>
        <v>0.1</v>
      </c>
      <c r="Q46" s="83">
        <f>feedin_heavytruck!Q46</f>
        <v>0.6</v>
      </c>
      <c r="R46" s="83">
        <f>feedin_heavytruck!R46</f>
        <v>0.15</v>
      </c>
      <c r="S46" s="72">
        <f>feedin_heavytruck!S46</f>
        <v>0</v>
      </c>
      <c r="T46" s="83">
        <f>feedin_heavytruck!T46</f>
        <v>0</v>
      </c>
      <c r="U46" s="83">
        <f>feedin_heavytruck!U46</f>
        <v>0</v>
      </c>
      <c r="V46" s="83">
        <f>feedin_heavytruck!V46</f>
        <v>0</v>
      </c>
      <c r="W46" s="72">
        <f>feedin_heavytruck!W46</f>
        <v>0</v>
      </c>
      <c r="X46" s="83">
        <f>feedin_heavytruck!X46</f>
        <v>0</v>
      </c>
      <c r="Y46" s="83">
        <f>feedin_heavytruck!Y46</f>
        <v>0</v>
      </c>
      <c r="Z46" s="83">
        <f>feedin_heavytruck!Z46</f>
        <v>0</v>
      </c>
      <c r="AA46" s="72">
        <f>feedin_heavytruck!AA46</f>
        <v>0</v>
      </c>
      <c r="AB46" s="83">
        <f>feedin_heavytruck!AB46</f>
        <v>0</v>
      </c>
      <c r="AC46" s="83">
        <f>feedin_heavytruck!AC46</f>
        <v>1</v>
      </c>
      <c r="AD46" s="83">
        <f>feedin_heavytruck!AD46</f>
        <v>0</v>
      </c>
      <c r="AE46" s="72">
        <f>feedin_heavytruck!AE46</f>
        <v>0.3</v>
      </c>
      <c r="AF46" s="83">
        <f>feedin_heavytruck!AF46</f>
        <v>0.3</v>
      </c>
      <c r="AG46" s="83">
        <f>feedin_heavytruck!AG46</f>
        <v>0.25</v>
      </c>
      <c r="AH46" s="83">
        <f>feedin_heavytruck!AH46</f>
        <v>0.15</v>
      </c>
      <c r="AI46" s="72">
        <f>feedin_heavytruck!AI46</f>
        <v>0.3</v>
      </c>
      <c r="AJ46" s="83">
        <f>feedin_heavytruck!AJ46</f>
        <v>0.3</v>
      </c>
      <c r="AK46" s="83">
        <f>feedin_heavytruck!AK46</f>
        <v>0.25</v>
      </c>
      <c r="AL46" s="83">
        <f>feedin_heavytruck!AL46</f>
        <v>0.15</v>
      </c>
      <c r="AM46" s="72">
        <f>feedin_heavytruck!AM46</f>
        <v>0.5</v>
      </c>
      <c r="AN46" s="83">
        <f>feedin_heavytruck!AN46</f>
        <v>0.25</v>
      </c>
      <c r="AO46" s="83">
        <f>feedin_heavytruck!AO46</f>
        <v>0.22500000000000001</v>
      </c>
      <c r="AP46" s="83">
        <f>feedin_heavytruck!AP46</f>
        <v>2.5000000000000001E-2</v>
      </c>
      <c r="AQ46" s="72">
        <f>feedin_heavytruck!AQ46</f>
        <v>0</v>
      </c>
      <c r="AR46" s="83">
        <f>feedin_heavytruck!AR46</f>
        <v>0.1</v>
      </c>
      <c r="AS46" s="83">
        <f>feedin_heavytruck!AS46</f>
        <v>0.4</v>
      </c>
      <c r="AT46" s="83">
        <f>feedin_heavytruck!AT46</f>
        <v>0.5</v>
      </c>
      <c r="AU46" s="52">
        <f t="shared" si="0"/>
        <v>1</v>
      </c>
      <c r="AV46" s="52">
        <f t="shared" si="1"/>
        <v>7</v>
      </c>
      <c r="AW46" s="55"/>
      <c r="AX46" s="59">
        <f t="shared" si="3"/>
        <v>0.4583368541742926</v>
      </c>
      <c r="AY46" s="59">
        <f t="shared" si="3"/>
        <v>0.23214436607469682</v>
      </c>
      <c r="AZ46" s="59">
        <f t="shared" si="3"/>
        <v>0.26963908481325793</v>
      </c>
      <c r="BA46" s="59">
        <f t="shared" si="3"/>
        <v>3.9879694937752633E-2</v>
      </c>
      <c r="BB46" s="59">
        <f t="shared" si="4"/>
        <v>1</v>
      </c>
    </row>
    <row r="47" spans="1:55" x14ac:dyDescent="0.2">
      <c r="A47" s="12">
        <v>2041</v>
      </c>
      <c r="B47" s="100">
        <f t="shared" ref="B47:G61" si="18">MAX(B46+(B$46-B$41)*0.2,0)</f>
        <v>0</v>
      </c>
      <c r="C47" s="66">
        <v>8.8652096312348383E-2</v>
      </c>
      <c r="D47" s="66">
        <f t="shared" si="18"/>
        <v>0</v>
      </c>
      <c r="E47" s="66">
        <f t="shared" si="18"/>
        <v>0</v>
      </c>
      <c r="F47" s="66">
        <f t="shared" si="18"/>
        <v>0</v>
      </c>
      <c r="G47" s="66">
        <f t="shared" si="18"/>
        <v>0</v>
      </c>
      <c r="H47" s="66">
        <v>0</v>
      </c>
      <c r="I47" s="66">
        <v>0.91134790368765162</v>
      </c>
      <c r="J47" s="66">
        <f t="shared" si="13"/>
        <v>0</v>
      </c>
      <c r="K47" s="145">
        <f>feedin_heavytruck!K47</f>
        <v>0.03</v>
      </c>
      <c r="L47" s="146">
        <f>feedin_heavytruck!L47</f>
        <v>0.02</v>
      </c>
      <c r="M47" s="146">
        <f>feedin_heavytruck!M47</f>
        <v>0.95</v>
      </c>
      <c r="N47" s="146">
        <f>feedin_heavytruck!N47</f>
        <v>0</v>
      </c>
      <c r="O47" s="145">
        <f>feedin_heavytruck!O47</f>
        <v>0.15</v>
      </c>
      <c r="P47" s="146">
        <f>feedin_heavytruck!P47</f>
        <v>0.1</v>
      </c>
      <c r="Q47" s="146">
        <f>feedin_heavytruck!Q47</f>
        <v>0.6</v>
      </c>
      <c r="R47" s="146">
        <f>feedin_heavytruck!R47</f>
        <v>0.15</v>
      </c>
      <c r="S47" s="145">
        <f>feedin_heavytruck!S47</f>
        <v>0</v>
      </c>
      <c r="T47" s="146">
        <f>feedin_heavytruck!T47</f>
        <v>0</v>
      </c>
      <c r="U47" s="146">
        <f>feedin_heavytruck!U47</f>
        <v>0</v>
      </c>
      <c r="V47" s="146">
        <f>feedin_heavytruck!V47</f>
        <v>0</v>
      </c>
      <c r="W47" s="145">
        <f>feedin_heavytruck!W47</f>
        <v>0</v>
      </c>
      <c r="X47" s="146">
        <f>feedin_heavytruck!X47</f>
        <v>0</v>
      </c>
      <c r="Y47" s="146">
        <f>feedin_heavytruck!Y47</f>
        <v>0</v>
      </c>
      <c r="Z47" s="146">
        <f>feedin_heavytruck!Z47</f>
        <v>0</v>
      </c>
      <c r="AA47" s="145">
        <f>feedin_heavytruck!AA47</f>
        <v>0</v>
      </c>
      <c r="AB47" s="146">
        <f>feedin_heavytruck!AB47</f>
        <v>0</v>
      </c>
      <c r="AC47" s="146">
        <f>feedin_heavytruck!AC47</f>
        <v>1</v>
      </c>
      <c r="AD47" s="146">
        <f>feedin_heavytruck!AD47</f>
        <v>0</v>
      </c>
      <c r="AE47" s="145">
        <f>feedin_heavytruck!AE47</f>
        <v>0.3</v>
      </c>
      <c r="AF47" s="146">
        <f>feedin_heavytruck!AF47</f>
        <v>0.3</v>
      </c>
      <c r="AG47" s="146">
        <f>feedin_heavytruck!AG47</f>
        <v>0.25</v>
      </c>
      <c r="AH47" s="146">
        <f>feedin_heavytruck!AH47</f>
        <v>0.15</v>
      </c>
      <c r="AI47" s="145">
        <f>feedin_heavytruck!AI47</f>
        <v>0.3</v>
      </c>
      <c r="AJ47" s="146">
        <f>feedin_heavytruck!AJ47</f>
        <v>0.3</v>
      </c>
      <c r="AK47" s="146">
        <f>feedin_heavytruck!AK47</f>
        <v>0.25</v>
      </c>
      <c r="AL47" s="146">
        <f>feedin_heavytruck!AL47</f>
        <v>0.15</v>
      </c>
      <c r="AM47" s="145">
        <f>feedin_heavytruck!AM47</f>
        <v>0.5</v>
      </c>
      <c r="AN47" s="146">
        <f>feedin_heavytruck!AN47</f>
        <v>0.25</v>
      </c>
      <c r="AO47" s="146">
        <f>feedin_heavytruck!AO47</f>
        <v>0.22500000000000001</v>
      </c>
      <c r="AP47" s="146">
        <f>feedin_heavytruck!AP47</f>
        <v>2.5000000000000001E-2</v>
      </c>
      <c r="AQ47" s="145">
        <f>feedin_heavytruck!AQ47</f>
        <v>0</v>
      </c>
      <c r="AR47" s="146">
        <f>feedin_heavytruck!AR47</f>
        <v>0.1</v>
      </c>
      <c r="AS47" s="146">
        <f>feedin_heavytruck!AS47</f>
        <v>0.4</v>
      </c>
      <c r="AT47" s="146">
        <f>feedin_heavytruck!AT47</f>
        <v>0.5</v>
      </c>
      <c r="AU47" s="36">
        <f t="shared" si="0"/>
        <v>1</v>
      </c>
      <c r="AV47" s="36">
        <f t="shared" si="1"/>
        <v>7</v>
      </c>
      <c r="AW47" s="38"/>
      <c r="AX47" s="22"/>
      <c r="AY47" s="22"/>
      <c r="AZ47" s="22"/>
      <c r="BA47" s="22"/>
      <c r="BB47" s="38"/>
      <c r="BC47" s="38"/>
    </row>
    <row r="48" spans="1:55" x14ac:dyDescent="0.2">
      <c r="A48" s="12">
        <v>2042</v>
      </c>
      <c r="B48" s="100">
        <f t="shared" si="18"/>
        <v>0</v>
      </c>
      <c r="C48" s="66">
        <v>6.5031309363918766E-2</v>
      </c>
      <c r="D48" s="66">
        <f t="shared" si="18"/>
        <v>0</v>
      </c>
      <c r="E48" s="66">
        <f t="shared" si="18"/>
        <v>0</v>
      </c>
      <c r="F48" s="66">
        <f t="shared" si="18"/>
        <v>0</v>
      </c>
      <c r="G48" s="66">
        <f t="shared" si="18"/>
        <v>0</v>
      </c>
      <c r="H48" s="66">
        <v>0</v>
      </c>
      <c r="I48" s="66">
        <v>0.93496869063608112</v>
      </c>
      <c r="J48" s="66">
        <f t="shared" si="13"/>
        <v>0</v>
      </c>
      <c r="K48" s="145">
        <f>feedin_heavytruck!K48</f>
        <v>0.03</v>
      </c>
      <c r="L48" s="146">
        <f>feedin_heavytruck!L48</f>
        <v>0.02</v>
      </c>
      <c r="M48" s="146">
        <f>feedin_heavytruck!M48</f>
        <v>0.95</v>
      </c>
      <c r="N48" s="146">
        <f>feedin_heavytruck!N48</f>
        <v>0</v>
      </c>
      <c r="O48" s="145">
        <f>feedin_heavytruck!O48</f>
        <v>0.15</v>
      </c>
      <c r="P48" s="146">
        <f>feedin_heavytruck!P48</f>
        <v>0.1</v>
      </c>
      <c r="Q48" s="146">
        <f>feedin_heavytruck!Q48</f>
        <v>0.6</v>
      </c>
      <c r="R48" s="146">
        <f>feedin_heavytruck!R48</f>
        <v>0.15</v>
      </c>
      <c r="S48" s="145">
        <f>feedin_heavytruck!S48</f>
        <v>0</v>
      </c>
      <c r="T48" s="146">
        <f>feedin_heavytruck!T48</f>
        <v>0</v>
      </c>
      <c r="U48" s="146">
        <f>feedin_heavytruck!U48</f>
        <v>0</v>
      </c>
      <c r="V48" s="146">
        <f>feedin_heavytruck!V48</f>
        <v>0</v>
      </c>
      <c r="W48" s="145">
        <f>feedin_heavytruck!W48</f>
        <v>0</v>
      </c>
      <c r="X48" s="146">
        <f>feedin_heavytruck!X48</f>
        <v>0</v>
      </c>
      <c r="Y48" s="146">
        <f>feedin_heavytruck!Y48</f>
        <v>0</v>
      </c>
      <c r="Z48" s="146">
        <f>feedin_heavytruck!Z48</f>
        <v>0</v>
      </c>
      <c r="AA48" s="145">
        <f>feedin_heavytruck!AA48</f>
        <v>0</v>
      </c>
      <c r="AB48" s="146">
        <f>feedin_heavytruck!AB48</f>
        <v>0</v>
      </c>
      <c r="AC48" s="146">
        <f>feedin_heavytruck!AC48</f>
        <v>1</v>
      </c>
      <c r="AD48" s="146">
        <f>feedin_heavytruck!AD48</f>
        <v>0</v>
      </c>
      <c r="AE48" s="145">
        <f>feedin_heavytruck!AE48</f>
        <v>0.3</v>
      </c>
      <c r="AF48" s="146">
        <f>feedin_heavytruck!AF48</f>
        <v>0.3</v>
      </c>
      <c r="AG48" s="146">
        <f>feedin_heavytruck!AG48</f>
        <v>0.25</v>
      </c>
      <c r="AH48" s="146">
        <f>feedin_heavytruck!AH48</f>
        <v>0.15</v>
      </c>
      <c r="AI48" s="145">
        <f>feedin_heavytruck!AI48</f>
        <v>0.3</v>
      </c>
      <c r="AJ48" s="146">
        <f>feedin_heavytruck!AJ48</f>
        <v>0.3</v>
      </c>
      <c r="AK48" s="146">
        <f>feedin_heavytruck!AK48</f>
        <v>0.25</v>
      </c>
      <c r="AL48" s="146">
        <f>feedin_heavytruck!AL48</f>
        <v>0.15</v>
      </c>
      <c r="AM48" s="145">
        <f>feedin_heavytruck!AM48</f>
        <v>0.5</v>
      </c>
      <c r="AN48" s="146">
        <f>feedin_heavytruck!AN48</f>
        <v>0.25</v>
      </c>
      <c r="AO48" s="146">
        <f>feedin_heavytruck!AO48</f>
        <v>0.22500000000000001</v>
      </c>
      <c r="AP48" s="146">
        <f>feedin_heavytruck!AP48</f>
        <v>2.5000000000000001E-2</v>
      </c>
      <c r="AQ48" s="145">
        <f>feedin_heavytruck!AQ48</f>
        <v>0</v>
      </c>
      <c r="AR48" s="146">
        <f>feedin_heavytruck!AR48</f>
        <v>0.1</v>
      </c>
      <c r="AS48" s="146">
        <f>feedin_heavytruck!AS48</f>
        <v>0.4</v>
      </c>
      <c r="AT48" s="146">
        <f>feedin_heavytruck!AT48</f>
        <v>0.5</v>
      </c>
      <c r="AU48" s="36">
        <f t="shared" si="0"/>
        <v>0.99999999999999989</v>
      </c>
      <c r="AV48" s="36">
        <f t="shared" si="1"/>
        <v>7</v>
      </c>
      <c r="AW48" s="38"/>
      <c r="AX48" s="38"/>
      <c r="AY48" s="38"/>
      <c r="AZ48" s="38"/>
      <c r="BA48" s="38"/>
      <c r="BB48" s="38"/>
      <c r="BC48" s="38"/>
    </row>
    <row r="49" spans="1:48" x14ac:dyDescent="0.2">
      <c r="A49" s="12">
        <v>2043</v>
      </c>
      <c r="B49" s="100">
        <f t="shared" si="18"/>
        <v>0</v>
      </c>
      <c r="C49" s="66">
        <v>4.7064031155125211E-2</v>
      </c>
      <c r="D49" s="66">
        <f t="shared" si="18"/>
        <v>0</v>
      </c>
      <c r="E49" s="66">
        <f t="shared" si="18"/>
        <v>0</v>
      </c>
      <c r="F49" s="66">
        <f t="shared" si="18"/>
        <v>0</v>
      </c>
      <c r="G49" s="66">
        <f t="shared" si="18"/>
        <v>0</v>
      </c>
      <c r="H49" s="66">
        <v>0</v>
      </c>
      <c r="I49" s="66">
        <v>0.95293596884487486</v>
      </c>
      <c r="J49" s="66">
        <f t="shared" si="13"/>
        <v>0</v>
      </c>
      <c r="K49" s="145">
        <f>feedin_heavytruck!K49</f>
        <v>0.03</v>
      </c>
      <c r="L49" s="146">
        <f>feedin_heavytruck!L49</f>
        <v>0.02</v>
      </c>
      <c r="M49" s="146">
        <f>feedin_heavytruck!M49</f>
        <v>0.95</v>
      </c>
      <c r="N49" s="146">
        <f>feedin_heavytruck!N49</f>
        <v>0</v>
      </c>
      <c r="O49" s="145">
        <f>feedin_heavytruck!O49</f>
        <v>0.15</v>
      </c>
      <c r="P49" s="146">
        <f>feedin_heavytruck!P49</f>
        <v>0.1</v>
      </c>
      <c r="Q49" s="146">
        <f>feedin_heavytruck!Q49</f>
        <v>0.6</v>
      </c>
      <c r="R49" s="146">
        <f>feedin_heavytruck!R49</f>
        <v>0.15</v>
      </c>
      <c r="S49" s="145">
        <f>feedin_heavytruck!S49</f>
        <v>0</v>
      </c>
      <c r="T49" s="146">
        <f>feedin_heavytruck!T49</f>
        <v>0</v>
      </c>
      <c r="U49" s="146">
        <f>feedin_heavytruck!U49</f>
        <v>0</v>
      </c>
      <c r="V49" s="146">
        <f>feedin_heavytruck!V49</f>
        <v>0</v>
      </c>
      <c r="W49" s="145">
        <f>feedin_heavytruck!W49</f>
        <v>0</v>
      </c>
      <c r="X49" s="146">
        <f>feedin_heavytruck!X49</f>
        <v>0</v>
      </c>
      <c r="Y49" s="146">
        <f>feedin_heavytruck!Y49</f>
        <v>0</v>
      </c>
      <c r="Z49" s="146">
        <f>feedin_heavytruck!Z49</f>
        <v>0</v>
      </c>
      <c r="AA49" s="145">
        <f>feedin_heavytruck!AA49</f>
        <v>0</v>
      </c>
      <c r="AB49" s="146">
        <f>feedin_heavytruck!AB49</f>
        <v>0</v>
      </c>
      <c r="AC49" s="146">
        <f>feedin_heavytruck!AC49</f>
        <v>1</v>
      </c>
      <c r="AD49" s="146">
        <f>feedin_heavytruck!AD49</f>
        <v>0</v>
      </c>
      <c r="AE49" s="145">
        <f>feedin_heavytruck!AE49</f>
        <v>0.3</v>
      </c>
      <c r="AF49" s="146">
        <f>feedin_heavytruck!AF49</f>
        <v>0.3</v>
      </c>
      <c r="AG49" s="146">
        <f>feedin_heavytruck!AG49</f>
        <v>0.25</v>
      </c>
      <c r="AH49" s="146">
        <f>feedin_heavytruck!AH49</f>
        <v>0.15</v>
      </c>
      <c r="AI49" s="145">
        <f>feedin_heavytruck!AI49</f>
        <v>0.3</v>
      </c>
      <c r="AJ49" s="146">
        <f>feedin_heavytruck!AJ49</f>
        <v>0.3</v>
      </c>
      <c r="AK49" s="146">
        <f>feedin_heavytruck!AK49</f>
        <v>0.25</v>
      </c>
      <c r="AL49" s="146">
        <f>feedin_heavytruck!AL49</f>
        <v>0.15</v>
      </c>
      <c r="AM49" s="145">
        <f>feedin_heavytruck!AM49</f>
        <v>0.5</v>
      </c>
      <c r="AN49" s="146">
        <f>feedin_heavytruck!AN49</f>
        <v>0.25</v>
      </c>
      <c r="AO49" s="146">
        <f>feedin_heavytruck!AO49</f>
        <v>0.22500000000000001</v>
      </c>
      <c r="AP49" s="146">
        <f>feedin_heavytruck!AP49</f>
        <v>2.5000000000000001E-2</v>
      </c>
      <c r="AQ49" s="145">
        <f>feedin_heavytruck!AQ49</f>
        <v>0</v>
      </c>
      <c r="AR49" s="146">
        <f>feedin_heavytruck!AR49</f>
        <v>0.1</v>
      </c>
      <c r="AS49" s="146">
        <f>feedin_heavytruck!AS49</f>
        <v>0.4</v>
      </c>
      <c r="AT49" s="146">
        <f>feedin_heavytruck!AT49</f>
        <v>0.5</v>
      </c>
      <c r="AU49" s="36">
        <f t="shared" si="0"/>
        <v>1</v>
      </c>
      <c r="AV49" s="36">
        <f t="shared" si="1"/>
        <v>7</v>
      </c>
    </row>
    <row r="50" spans="1:48" x14ac:dyDescent="0.2">
      <c r="A50" s="12">
        <v>2044</v>
      </c>
      <c r="B50" s="100">
        <f t="shared" si="18"/>
        <v>0</v>
      </c>
      <c r="C50" s="66">
        <v>3.3649041044793097E-2</v>
      </c>
      <c r="D50" s="66">
        <f t="shared" si="18"/>
        <v>0</v>
      </c>
      <c r="E50" s="66">
        <f t="shared" si="18"/>
        <v>0</v>
      </c>
      <c r="F50" s="66">
        <f t="shared" si="18"/>
        <v>0</v>
      </c>
      <c r="G50" s="66">
        <f t="shared" si="18"/>
        <v>0</v>
      </c>
      <c r="H50" s="66">
        <v>0</v>
      </c>
      <c r="I50" s="66">
        <v>0.96635095895520684</v>
      </c>
      <c r="J50" s="66">
        <f t="shared" si="13"/>
        <v>0</v>
      </c>
      <c r="K50" s="145">
        <f>feedin_heavytruck!K50</f>
        <v>0.03</v>
      </c>
      <c r="L50" s="146">
        <f>feedin_heavytruck!L50</f>
        <v>0.02</v>
      </c>
      <c r="M50" s="146">
        <f>feedin_heavytruck!M50</f>
        <v>0.95</v>
      </c>
      <c r="N50" s="146">
        <f>feedin_heavytruck!N50</f>
        <v>0</v>
      </c>
      <c r="O50" s="145">
        <f>feedin_heavytruck!O50</f>
        <v>0.15</v>
      </c>
      <c r="P50" s="146">
        <f>feedin_heavytruck!P50</f>
        <v>0.1</v>
      </c>
      <c r="Q50" s="146">
        <f>feedin_heavytruck!Q50</f>
        <v>0.6</v>
      </c>
      <c r="R50" s="146">
        <f>feedin_heavytruck!R50</f>
        <v>0.15</v>
      </c>
      <c r="S50" s="145">
        <f>feedin_heavytruck!S50</f>
        <v>0</v>
      </c>
      <c r="T50" s="146">
        <f>feedin_heavytruck!T50</f>
        <v>0</v>
      </c>
      <c r="U50" s="146">
        <f>feedin_heavytruck!U50</f>
        <v>0</v>
      </c>
      <c r="V50" s="146">
        <f>feedin_heavytruck!V50</f>
        <v>0</v>
      </c>
      <c r="W50" s="145">
        <f>feedin_heavytruck!W50</f>
        <v>0</v>
      </c>
      <c r="X50" s="146">
        <f>feedin_heavytruck!X50</f>
        <v>0</v>
      </c>
      <c r="Y50" s="146">
        <f>feedin_heavytruck!Y50</f>
        <v>0</v>
      </c>
      <c r="Z50" s="146">
        <f>feedin_heavytruck!Z50</f>
        <v>0</v>
      </c>
      <c r="AA50" s="145">
        <f>feedin_heavytruck!AA50</f>
        <v>0</v>
      </c>
      <c r="AB50" s="146">
        <f>feedin_heavytruck!AB50</f>
        <v>0</v>
      </c>
      <c r="AC50" s="146">
        <f>feedin_heavytruck!AC50</f>
        <v>1</v>
      </c>
      <c r="AD50" s="146">
        <f>feedin_heavytruck!AD50</f>
        <v>0</v>
      </c>
      <c r="AE50" s="145">
        <f>feedin_heavytruck!AE50</f>
        <v>0.3</v>
      </c>
      <c r="AF50" s="146">
        <f>feedin_heavytruck!AF50</f>
        <v>0.3</v>
      </c>
      <c r="AG50" s="146">
        <f>feedin_heavytruck!AG50</f>
        <v>0.25</v>
      </c>
      <c r="AH50" s="146">
        <f>feedin_heavytruck!AH50</f>
        <v>0.15</v>
      </c>
      <c r="AI50" s="145">
        <f>feedin_heavytruck!AI50</f>
        <v>0.3</v>
      </c>
      <c r="AJ50" s="146">
        <f>feedin_heavytruck!AJ50</f>
        <v>0.3</v>
      </c>
      <c r="AK50" s="146">
        <f>feedin_heavytruck!AK50</f>
        <v>0.25</v>
      </c>
      <c r="AL50" s="146">
        <f>feedin_heavytruck!AL50</f>
        <v>0.15</v>
      </c>
      <c r="AM50" s="145">
        <f>feedin_heavytruck!AM50</f>
        <v>0.5</v>
      </c>
      <c r="AN50" s="146">
        <f>feedin_heavytruck!AN50</f>
        <v>0.25</v>
      </c>
      <c r="AO50" s="146">
        <f>feedin_heavytruck!AO50</f>
        <v>0.22500000000000001</v>
      </c>
      <c r="AP50" s="146">
        <f>feedin_heavytruck!AP50</f>
        <v>2.5000000000000001E-2</v>
      </c>
      <c r="AQ50" s="145">
        <f>feedin_heavytruck!AQ50</f>
        <v>0</v>
      </c>
      <c r="AR50" s="146">
        <f>feedin_heavytruck!AR50</f>
        <v>0.1</v>
      </c>
      <c r="AS50" s="146">
        <f>feedin_heavytruck!AS50</f>
        <v>0.4</v>
      </c>
      <c r="AT50" s="146">
        <f>feedin_heavytruck!AT50</f>
        <v>0.5</v>
      </c>
      <c r="AU50" s="36">
        <f t="shared" si="0"/>
        <v>0.99999999999999989</v>
      </c>
      <c r="AV50" s="36">
        <f t="shared" si="1"/>
        <v>7</v>
      </c>
    </row>
    <row r="51" spans="1:48" x14ac:dyDescent="0.2">
      <c r="A51" s="51">
        <v>2045</v>
      </c>
      <c r="B51" s="101">
        <f t="shared" si="18"/>
        <v>0</v>
      </c>
      <c r="C51" s="74">
        <v>2.3791968599900536E-2</v>
      </c>
      <c r="D51" s="74">
        <f t="shared" si="18"/>
        <v>0</v>
      </c>
      <c r="E51" s="74">
        <f t="shared" si="18"/>
        <v>0</v>
      </c>
      <c r="F51" s="74">
        <f t="shared" si="18"/>
        <v>0</v>
      </c>
      <c r="G51" s="74">
        <f t="shared" si="18"/>
        <v>0</v>
      </c>
      <c r="H51" s="74">
        <v>0</v>
      </c>
      <c r="I51" s="74">
        <v>0.9762080314000996</v>
      </c>
      <c r="J51" s="74">
        <f t="shared" si="13"/>
        <v>0</v>
      </c>
      <c r="K51" s="72">
        <f>feedin_heavytruck!K51</f>
        <v>0.03</v>
      </c>
      <c r="L51" s="83">
        <f>feedin_heavytruck!L51</f>
        <v>0.02</v>
      </c>
      <c r="M51" s="83">
        <f>feedin_heavytruck!M51</f>
        <v>0.95</v>
      </c>
      <c r="N51" s="83">
        <f>feedin_heavytruck!N51</f>
        <v>0</v>
      </c>
      <c r="O51" s="72">
        <f>feedin_heavytruck!O51</f>
        <v>0.15</v>
      </c>
      <c r="P51" s="83">
        <f>feedin_heavytruck!P51</f>
        <v>0.1</v>
      </c>
      <c r="Q51" s="83">
        <f>feedin_heavytruck!Q51</f>
        <v>0.6</v>
      </c>
      <c r="R51" s="83">
        <f>feedin_heavytruck!R51</f>
        <v>0.15</v>
      </c>
      <c r="S51" s="72">
        <f>feedin_heavytruck!S51</f>
        <v>0</v>
      </c>
      <c r="T51" s="83">
        <f>feedin_heavytruck!T51</f>
        <v>0</v>
      </c>
      <c r="U51" s="83">
        <f>feedin_heavytruck!U51</f>
        <v>0</v>
      </c>
      <c r="V51" s="83">
        <f>feedin_heavytruck!V51</f>
        <v>0</v>
      </c>
      <c r="W51" s="72">
        <f>feedin_heavytruck!W51</f>
        <v>0</v>
      </c>
      <c r="X51" s="83">
        <f>feedin_heavytruck!X51</f>
        <v>0</v>
      </c>
      <c r="Y51" s="83">
        <f>feedin_heavytruck!Y51</f>
        <v>0</v>
      </c>
      <c r="Z51" s="83">
        <f>feedin_heavytruck!Z51</f>
        <v>0</v>
      </c>
      <c r="AA51" s="72">
        <f>feedin_heavytruck!AA51</f>
        <v>0</v>
      </c>
      <c r="AB51" s="83">
        <f>feedin_heavytruck!AB51</f>
        <v>0</v>
      </c>
      <c r="AC51" s="83">
        <f>feedin_heavytruck!AC51</f>
        <v>1</v>
      </c>
      <c r="AD51" s="83">
        <f>feedin_heavytruck!AD51</f>
        <v>0</v>
      </c>
      <c r="AE51" s="72">
        <f>feedin_heavytruck!AE51</f>
        <v>0.3</v>
      </c>
      <c r="AF51" s="83">
        <f>feedin_heavytruck!AF51</f>
        <v>0.3</v>
      </c>
      <c r="AG51" s="83">
        <f>feedin_heavytruck!AG51</f>
        <v>0.25</v>
      </c>
      <c r="AH51" s="83">
        <f>feedin_heavytruck!AH51</f>
        <v>0.15</v>
      </c>
      <c r="AI51" s="72">
        <f>feedin_heavytruck!AI51</f>
        <v>0.3</v>
      </c>
      <c r="AJ51" s="83">
        <f>feedin_heavytruck!AJ51</f>
        <v>0.3</v>
      </c>
      <c r="AK51" s="83">
        <f>feedin_heavytruck!AK51</f>
        <v>0.25</v>
      </c>
      <c r="AL51" s="83">
        <f>feedin_heavytruck!AL51</f>
        <v>0.15</v>
      </c>
      <c r="AM51" s="72">
        <f>feedin_heavytruck!AM51</f>
        <v>0.5</v>
      </c>
      <c r="AN51" s="83">
        <f>feedin_heavytruck!AN51</f>
        <v>0.25</v>
      </c>
      <c r="AO51" s="83">
        <f>feedin_heavytruck!AO51</f>
        <v>0.22500000000000001</v>
      </c>
      <c r="AP51" s="83">
        <f>feedin_heavytruck!AP51</f>
        <v>2.5000000000000001E-2</v>
      </c>
      <c r="AQ51" s="72">
        <f>feedin_heavytruck!AQ51</f>
        <v>0</v>
      </c>
      <c r="AR51" s="83">
        <f>feedin_heavytruck!AR51</f>
        <v>0.1</v>
      </c>
      <c r="AS51" s="83">
        <f>feedin_heavytruck!AS51</f>
        <v>0.4</v>
      </c>
      <c r="AT51" s="83">
        <f>feedin_heavytruck!AT51</f>
        <v>0.5</v>
      </c>
      <c r="AU51" s="52">
        <f t="shared" si="0"/>
        <v>1.0000000000000002</v>
      </c>
      <c r="AV51" s="52">
        <f t="shared" si="1"/>
        <v>7</v>
      </c>
    </row>
    <row r="52" spans="1:48" x14ac:dyDescent="0.2">
      <c r="A52" s="12">
        <v>2046</v>
      </c>
      <c r="B52" s="100">
        <f t="shared" si="18"/>
        <v>0</v>
      </c>
      <c r="C52" s="66">
        <v>1.6649459276670487E-2</v>
      </c>
      <c r="D52" s="66">
        <f t="shared" si="18"/>
        <v>0</v>
      </c>
      <c r="E52" s="66">
        <f t="shared" si="18"/>
        <v>0</v>
      </c>
      <c r="F52" s="66">
        <f t="shared" si="18"/>
        <v>0</v>
      </c>
      <c r="G52" s="66">
        <f t="shared" si="18"/>
        <v>0</v>
      </c>
      <c r="H52" s="66">
        <v>0</v>
      </c>
      <c r="I52" s="66">
        <v>0.9833505407233295</v>
      </c>
      <c r="J52" s="66">
        <f t="shared" si="13"/>
        <v>0</v>
      </c>
      <c r="K52" s="145">
        <f>feedin_heavytruck!K52</f>
        <v>0.03</v>
      </c>
      <c r="L52" s="146">
        <f>feedin_heavytruck!L52</f>
        <v>0.02</v>
      </c>
      <c r="M52" s="146">
        <f>feedin_heavytruck!M52</f>
        <v>0.95</v>
      </c>
      <c r="N52" s="146">
        <f>feedin_heavytruck!N52</f>
        <v>0</v>
      </c>
      <c r="O52" s="145">
        <f>feedin_heavytruck!O52</f>
        <v>0.15</v>
      </c>
      <c r="P52" s="146">
        <f>feedin_heavytruck!P52</f>
        <v>0.1</v>
      </c>
      <c r="Q52" s="146">
        <f>feedin_heavytruck!Q52</f>
        <v>0.6</v>
      </c>
      <c r="R52" s="146">
        <f>feedin_heavytruck!R52</f>
        <v>0.15</v>
      </c>
      <c r="S52" s="145">
        <f>feedin_heavytruck!S52</f>
        <v>0</v>
      </c>
      <c r="T52" s="146">
        <f>feedin_heavytruck!T52</f>
        <v>0</v>
      </c>
      <c r="U52" s="146">
        <f>feedin_heavytruck!U52</f>
        <v>0</v>
      </c>
      <c r="V52" s="146">
        <f>feedin_heavytruck!V52</f>
        <v>0</v>
      </c>
      <c r="W52" s="145">
        <f>feedin_heavytruck!W52</f>
        <v>0</v>
      </c>
      <c r="X52" s="146">
        <f>feedin_heavytruck!X52</f>
        <v>0</v>
      </c>
      <c r="Y52" s="146">
        <f>feedin_heavytruck!Y52</f>
        <v>0</v>
      </c>
      <c r="Z52" s="146">
        <f>feedin_heavytruck!Z52</f>
        <v>0</v>
      </c>
      <c r="AA52" s="145">
        <f>feedin_heavytruck!AA52</f>
        <v>0</v>
      </c>
      <c r="AB52" s="146">
        <f>feedin_heavytruck!AB52</f>
        <v>0</v>
      </c>
      <c r="AC52" s="146">
        <f>feedin_heavytruck!AC52</f>
        <v>1</v>
      </c>
      <c r="AD52" s="146">
        <f>feedin_heavytruck!AD52</f>
        <v>0</v>
      </c>
      <c r="AE52" s="145">
        <f>feedin_heavytruck!AE52</f>
        <v>0.3</v>
      </c>
      <c r="AF52" s="146">
        <f>feedin_heavytruck!AF52</f>
        <v>0.3</v>
      </c>
      <c r="AG52" s="146">
        <f>feedin_heavytruck!AG52</f>
        <v>0.25</v>
      </c>
      <c r="AH52" s="146">
        <f>feedin_heavytruck!AH52</f>
        <v>0.15</v>
      </c>
      <c r="AI52" s="145">
        <f>feedin_heavytruck!AI52</f>
        <v>0.3</v>
      </c>
      <c r="AJ52" s="146">
        <f>feedin_heavytruck!AJ52</f>
        <v>0.3</v>
      </c>
      <c r="AK52" s="146">
        <f>feedin_heavytruck!AK52</f>
        <v>0.25</v>
      </c>
      <c r="AL52" s="146">
        <f>feedin_heavytruck!AL52</f>
        <v>0.15</v>
      </c>
      <c r="AM52" s="145">
        <f>feedin_heavytruck!AM52</f>
        <v>0.5</v>
      </c>
      <c r="AN52" s="146">
        <f>feedin_heavytruck!AN52</f>
        <v>0.25</v>
      </c>
      <c r="AO52" s="146">
        <f>feedin_heavytruck!AO52</f>
        <v>0.22500000000000001</v>
      </c>
      <c r="AP52" s="146">
        <f>feedin_heavytruck!AP52</f>
        <v>2.5000000000000001E-2</v>
      </c>
      <c r="AQ52" s="145">
        <f>feedin_heavytruck!AQ52</f>
        <v>0</v>
      </c>
      <c r="AR52" s="146">
        <f>feedin_heavytruck!AR52</f>
        <v>0.1</v>
      </c>
      <c r="AS52" s="146">
        <f>feedin_heavytruck!AS52</f>
        <v>0.4</v>
      </c>
      <c r="AT52" s="146">
        <f>feedin_heavytruck!AT52</f>
        <v>0.5</v>
      </c>
      <c r="AU52" s="36">
        <f t="shared" si="0"/>
        <v>1</v>
      </c>
      <c r="AV52" s="36">
        <f t="shared" si="1"/>
        <v>7</v>
      </c>
    </row>
    <row r="53" spans="1:48" x14ac:dyDescent="0.2">
      <c r="A53" s="12">
        <v>2047</v>
      </c>
      <c r="B53" s="100">
        <f t="shared" si="18"/>
        <v>0</v>
      </c>
      <c r="C53" s="66">
        <v>1.1537585881793938E-2</v>
      </c>
      <c r="D53" s="66">
        <f t="shared" si="18"/>
        <v>0</v>
      </c>
      <c r="E53" s="66">
        <f t="shared" si="18"/>
        <v>0</v>
      </c>
      <c r="F53" s="66">
        <f t="shared" si="18"/>
        <v>0</v>
      </c>
      <c r="G53" s="66">
        <f t="shared" si="18"/>
        <v>0</v>
      </c>
      <c r="H53" s="66">
        <v>0</v>
      </c>
      <c r="I53" s="66">
        <v>0.98846241411820612</v>
      </c>
      <c r="J53" s="66">
        <f t="shared" si="13"/>
        <v>0</v>
      </c>
      <c r="K53" s="145">
        <f>feedin_heavytruck!K53</f>
        <v>0.03</v>
      </c>
      <c r="L53" s="146">
        <f>feedin_heavytruck!L53</f>
        <v>0.02</v>
      </c>
      <c r="M53" s="146">
        <f>feedin_heavytruck!M53</f>
        <v>0.95</v>
      </c>
      <c r="N53" s="146">
        <f>feedin_heavytruck!N53</f>
        <v>0</v>
      </c>
      <c r="O53" s="145">
        <f>feedin_heavytruck!O53</f>
        <v>0.15</v>
      </c>
      <c r="P53" s="146">
        <f>feedin_heavytruck!P53</f>
        <v>0.1</v>
      </c>
      <c r="Q53" s="146">
        <f>feedin_heavytruck!Q53</f>
        <v>0.6</v>
      </c>
      <c r="R53" s="146">
        <f>feedin_heavytruck!R53</f>
        <v>0.15</v>
      </c>
      <c r="S53" s="145">
        <f>feedin_heavytruck!S53</f>
        <v>0</v>
      </c>
      <c r="T53" s="146">
        <f>feedin_heavytruck!T53</f>
        <v>0</v>
      </c>
      <c r="U53" s="146">
        <f>feedin_heavytruck!U53</f>
        <v>0</v>
      </c>
      <c r="V53" s="146">
        <f>feedin_heavytruck!V53</f>
        <v>0</v>
      </c>
      <c r="W53" s="145">
        <f>feedin_heavytruck!W53</f>
        <v>0</v>
      </c>
      <c r="X53" s="146">
        <f>feedin_heavytruck!X53</f>
        <v>0</v>
      </c>
      <c r="Y53" s="146">
        <f>feedin_heavytruck!Y53</f>
        <v>0</v>
      </c>
      <c r="Z53" s="146">
        <f>feedin_heavytruck!Z53</f>
        <v>0</v>
      </c>
      <c r="AA53" s="145">
        <f>feedin_heavytruck!AA53</f>
        <v>0</v>
      </c>
      <c r="AB53" s="146">
        <f>feedin_heavytruck!AB53</f>
        <v>0</v>
      </c>
      <c r="AC53" s="146">
        <f>feedin_heavytruck!AC53</f>
        <v>1</v>
      </c>
      <c r="AD53" s="146">
        <f>feedin_heavytruck!AD53</f>
        <v>0</v>
      </c>
      <c r="AE53" s="145">
        <f>feedin_heavytruck!AE53</f>
        <v>0.3</v>
      </c>
      <c r="AF53" s="146">
        <f>feedin_heavytruck!AF53</f>
        <v>0.3</v>
      </c>
      <c r="AG53" s="146">
        <f>feedin_heavytruck!AG53</f>
        <v>0.25</v>
      </c>
      <c r="AH53" s="146">
        <f>feedin_heavytruck!AH53</f>
        <v>0.15</v>
      </c>
      <c r="AI53" s="145">
        <f>feedin_heavytruck!AI53</f>
        <v>0.3</v>
      </c>
      <c r="AJ53" s="146">
        <f>feedin_heavytruck!AJ53</f>
        <v>0.3</v>
      </c>
      <c r="AK53" s="146">
        <f>feedin_heavytruck!AK53</f>
        <v>0.25</v>
      </c>
      <c r="AL53" s="146">
        <f>feedin_heavytruck!AL53</f>
        <v>0.15</v>
      </c>
      <c r="AM53" s="145">
        <f>feedin_heavytruck!AM53</f>
        <v>0.5</v>
      </c>
      <c r="AN53" s="146">
        <f>feedin_heavytruck!AN53</f>
        <v>0.25</v>
      </c>
      <c r="AO53" s="146">
        <f>feedin_heavytruck!AO53</f>
        <v>0.22500000000000001</v>
      </c>
      <c r="AP53" s="146">
        <f>feedin_heavytruck!AP53</f>
        <v>2.5000000000000001E-2</v>
      </c>
      <c r="AQ53" s="145">
        <f>feedin_heavytruck!AQ53</f>
        <v>0</v>
      </c>
      <c r="AR53" s="146">
        <f>feedin_heavytruck!AR53</f>
        <v>0.1</v>
      </c>
      <c r="AS53" s="146">
        <f>feedin_heavytruck!AS53</f>
        <v>0.4</v>
      </c>
      <c r="AT53" s="146">
        <f>feedin_heavytruck!AT53</f>
        <v>0.5</v>
      </c>
      <c r="AU53" s="36">
        <f t="shared" si="0"/>
        <v>1</v>
      </c>
      <c r="AV53" s="36">
        <f t="shared" si="1"/>
        <v>7</v>
      </c>
    </row>
    <row r="54" spans="1:48" x14ac:dyDescent="0.2">
      <c r="A54" s="12">
        <v>2048</v>
      </c>
      <c r="B54" s="100">
        <f t="shared" si="18"/>
        <v>0</v>
      </c>
      <c r="C54" s="66">
        <v>7.9198940106490999E-3</v>
      </c>
      <c r="D54" s="66">
        <f t="shared" si="18"/>
        <v>0</v>
      </c>
      <c r="E54" s="66">
        <f t="shared" si="18"/>
        <v>0</v>
      </c>
      <c r="F54" s="66">
        <f t="shared" si="18"/>
        <v>0</v>
      </c>
      <c r="G54" s="66">
        <f t="shared" si="18"/>
        <v>0</v>
      </c>
      <c r="H54" s="66">
        <v>0</v>
      </c>
      <c r="I54" s="66">
        <v>0.99208010598935104</v>
      </c>
      <c r="J54" s="66">
        <f t="shared" si="13"/>
        <v>0</v>
      </c>
      <c r="K54" s="145">
        <f>feedin_heavytruck!K54</f>
        <v>0.03</v>
      </c>
      <c r="L54" s="146">
        <f>feedin_heavytruck!L54</f>
        <v>0.02</v>
      </c>
      <c r="M54" s="146">
        <f>feedin_heavytruck!M54</f>
        <v>0.95</v>
      </c>
      <c r="N54" s="146">
        <f>feedin_heavytruck!N54</f>
        <v>0</v>
      </c>
      <c r="O54" s="145">
        <f>feedin_heavytruck!O54</f>
        <v>0.15</v>
      </c>
      <c r="P54" s="146">
        <f>feedin_heavytruck!P54</f>
        <v>0.1</v>
      </c>
      <c r="Q54" s="146">
        <f>feedin_heavytruck!Q54</f>
        <v>0.6</v>
      </c>
      <c r="R54" s="146">
        <f>feedin_heavytruck!R54</f>
        <v>0.15</v>
      </c>
      <c r="S54" s="145">
        <f>feedin_heavytruck!S54</f>
        <v>0</v>
      </c>
      <c r="T54" s="146">
        <f>feedin_heavytruck!T54</f>
        <v>0</v>
      </c>
      <c r="U54" s="146">
        <f>feedin_heavytruck!U54</f>
        <v>0</v>
      </c>
      <c r="V54" s="146">
        <f>feedin_heavytruck!V54</f>
        <v>0</v>
      </c>
      <c r="W54" s="145">
        <f>feedin_heavytruck!W54</f>
        <v>0</v>
      </c>
      <c r="X54" s="146">
        <f>feedin_heavytruck!X54</f>
        <v>0</v>
      </c>
      <c r="Y54" s="146">
        <f>feedin_heavytruck!Y54</f>
        <v>0</v>
      </c>
      <c r="Z54" s="146">
        <f>feedin_heavytruck!Z54</f>
        <v>0</v>
      </c>
      <c r="AA54" s="145">
        <f>feedin_heavytruck!AA54</f>
        <v>0</v>
      </c>
      <c r="AB54" s="146">
        <f>feedin_heavytruck!AB54</f>
        <v>0</v>
      </c>
      <c r="AC54" s="146">
        <f>feedin_heavytruck!AC54</f>
        <v>1</v>
      </c>
      <c r="AD54" s="146">
        <f>feedin_heavytruck!AD54</f>
        <v>0</v>
      </c>
      <c r="AE54" s="145">
        <f>feedin_heavytruck!AE54</f>
        <v>0.3</v>
      </c>
      <c r="AF54" s="146">
        <f>feedin_heavytruck!AF54</f>
        <v>0.3</v>
      </c>
      <c r="AG54" s="146">
        <f>feedin_heavytruck!AG54</f>
        <v>0.25</v>
      </c>
      <c r="AH54" s="146">
        <f>feedin_heavytruck!AH54</f>
        <v>0.15</v>
      </c>
      <c r="AI54" s="145">
        <f>feedin_heavytruck!AI54</f>
        <v>0.3</v>
      </c>
      <c r="AJ54" s="146">
        <f>feedin_heavytruck!AJ54</f>
        <v>0.3</v>
      </c>
      <c r="AK54" s="146">
        <f>feedin_heavytruck!AK54</f>
        <v>0.25</v>
      </c>
      <c r="AL54" s="146">
        <f>feedin_heavytruck!AL54</f>
        <v>0.15</v>
      </c>
      <c r="AM54" s="145">
        <f>feedin_heavytruck!AM54</f>
        <v>0.5</v>
      </c>
      <c r="AN54" s="146">
        <f>feedin_heavytruck!AN54</f>
        <v>0.25</v>
      </c>
      <c r="AO54" s="146">
        <f>feedin_heavytruck!AO54</f>
        <v>0.22500000000000001</v>
      </c>
      <c r="AP54" s="146">
        <f>feedin_heavytruck!AP54</f>
        <v>2.5000000000000001E-2</v>
      </c>
      <c r="AQ54" s="145">
        <f>feedin_heavytruck!AQ54</f>
        <v>0</v>
      </c>
      <c r="AR54" s="146">
        <f>feedin_heavytruck!AR54</f>
        <v>0.1</v>
      </c>
      <c r="AS54" s="146">
        <f>feedin_heavytruck!AS54</f>
        <v>0.4</v>
      </c>
      <c r="AT54" s="146">
        <f>feedin_heavytruck!AT54</f>
        <v>0.5</v>
      </c>
      <c r="AU54" s="36">
        <f t="shared" si="0"/>
        <v>1.0000000000000002</v>
      </c>
      <c r="AV54" s="36">
        <f t="shared" si="1"/>
        <v>7</v>
      </c>
    </row>
    <row r="55" spans="1:48" x14ac:dyDescent="0.2">
      <c r="A55" s="12">
        <v>2049</v>
      </c>
      <c r="B55" s="100">
        <f t="shared" si="18"/>
        <v>0</v>
      </c>
      <c r="C55" s="66">
        <v>5.386237765753284E-3</v>
      </c>
      <c r="D55" s="66">
        <f t="shared" si="18"/>
        <v>0</v>
      </c>
      <c r="E55" s="66">
        <f t="shared" si="18"/>
        <v>0</v>
      </c>
      <c r="F55" s="66">
        <f t="shared" si="18"/>
        <v>0</v>
      </c>
      <c r="G55" s="66">
        <f t="shared" si="18"/>
        <v>0</v>
      </c>
      <c r="H55" s="66">
        <v>0</v>
      </c>
      <c r="I55" s="66">
        <v>0.99461376223424669</v>
      </c>
      <c r="J55" s="66">
        <f t="shared" si="13"/>
        <v>0</v>
      </c>
      <c r="K55" s="145">
        <f>feedin_heavytruck!K55</f>
        <v>0.03</v>
      </c>
      <c r="L55" s="146">
        <f>feedin_heavytruck!L55</f>
        <v>0.02</v>
      </c>
      <c r="M55" s="146">
        <f>feedin_heavytruck!M55</f>
        <v>0.95</v>
      </c>
      <c r="N55" s="146">
        <f>feedin_heavytruck!N55</f>
        <v>0</v>
      </c>
      <c r="O55" s="145">
        <f>feedin_heavytruck!O55</f>
        <v>0.15</v>
      </c>
      <c r="P55" s="146">
        <f>feedin_heavytruck!P55</f>
        <v>0.1</v>
      </c>
      <c r="Q55" s="146">
        <f>feedin_heavytruck!Q55</f>
        <v>0.6</v>
      </c>
      <c r="R55" s="146">
        <f>feedin_heavytruck!R55</f>
        <v>0.15</v>
      </c>
      <c r="S55" s="145">
        <f>feedin_heavytruck!S55</f>
        <v>0</v>
      </c>
      <c r="T55" s="146">
        <f>feedin_heavytruck!T55</f>
        <v>0</v>
      </c>
      <c r="U55" s="146">
        <f>feedin_heavytruck!U55</f>
        <v>0</v>
      </c>
      <c r="V55" s="146">
        <f>feedin_heavytruck!V55</f>
        <v>0</v>
      </c>
      <c r="W55" s="145">
        <f>feedin_heavytruck!W55</f>
        <v>0</v>
      </c>
      <c r="X55" s="146">
        <f>feedin_heavytruck!X55</f>
        <v>0</v>
      </c>
      <c r="Y55" s="146">
        <f>feedin_heavytruck!Y55</f>
        <v>0</v>
      </c>
      <c r="Z55" s="146">
        <f>feedin_heavytruck!Z55</f>
        <v>0</v>
      </c>
      <c r="AA55" s="145">
        <f>feedin_heavytruck!AA55</f>
        <v>0</v>
      </c>
      <c r="AB55" s="146">
        <f>feedin_heavytruck!AB55</f>
        <v>0</v>
      </c>
      <c r="AC55" s="146">
        <f>feedin_heavytruck!AC55</f>
        <v>1</v>
      </c>
      <c r="AD55" s="146">
        <f>feedin_heavytruck!AD55</f>
        <v>0</v>
      </c>
      <c r="AE55" s="145">
        <f>feedin_heavytruck!AE55</f>
        <v>0.3</v>
      </c>
      <c r="AF55" s="146">
        <f>feedin_heavytruck!AF55</f>
        <v>0.3</v>
      </c>
      <c r="AG55" s="146">
        <f>feedin_heavytruck!AG55</f>
        <v>0.25</v>
      </c>
      <c r="AH55" s="146">
        <f>feedin_heavytruck!AH55</f>
        <v>0.15</v>
      </c>
      <c r="AI55" s="145">
        <f>feedin_heavytruck!AI55</f>
        <v>0.3</v>
      </c>
      <c r="AJ55" s="146">
        <f>feedin_heavytruck!AJ55</f>
        <v>0.3</v>
      </c>
      <c r="AK55" s="146">
        <f>feedin_heavytruck!AK55</f>
        <v>0.25</v>
      </c>
      <c r="AL55" s="146">
        <f>feedin_heavytruck!AL55</f>
        <v>0.15</v>
      </c>
      <c r="AM55" s="145">
        <f>feedin_heavytruck!AM55</f>
        <v>0.5</v>
      </c>
      <c r="AN55" s="146">
        <f>feedin_heavytruck!AN55</f>
        <v>0.25</v>
      </c>
      <c r="AO55" s="146">
        <f>feedin_heavytruck!AO55</f>
        <v>0.22500000000000001</v>
      </c>
      <c r="AP55" s="146">
        <f>feedin_heavytruck!AP55</f>
        <v>2.5000000000000001E-2</v>
      </c>
      <c r="AQ55" s="145">
        <f>feedin_heavytruck!AQ55</f>
        <v>0</v>
      </c>
      <c r="AR55" s="146">
        <f>feedin_heavytruck!AR55</f>
        <v>0.1</v>
      </c>
      <c r="AS55" s="146">
        <f>feedin_heavytruck!AS55</f>
        <v>0.4</v>
      </c>
      <c r="AT55" s="146">
        <f>feedin_heavytruck!AT55</f>
        <v>0.5</v>
      </c>
      <c r="AU55" s="36">
        <f t="shared" si="0"/>
        <v>1</v>
      </c>
      <c r="AV55" s="36">
        <f t="shared" si="1"/>
        <v>7</v>
      </c>
    </row>
    <row r="56" spans="1:48" x14ac:dyDescent="0.2">
      <c r="A56" s="51">
        <v>2050</v>
      </c>
      <c r="B56" s="101">
        <f t="shared" si="18"/>
        <v>0</v>
      </c>
      <c r="C56" s="74">
        <v>3.6293357558590637E-3</v>
      </c>
      <c r="D56" s="74">
        <f t="shared" si="18"/>
        <v>0</v>
      </c>
      <c r="E56" s="74">
        <f t="shared" si="18"/>
        <v>0</v>
      </c>
      <c r="F56" s="74">
        <f t="shared" si="18"/>
        <v>0</v>
      </c>
      <c r="G56" s="74">
        <f t="shared" si="18"/>
        <v>0</v>
      </c>
      <c r="H56" s="74">
        <v>0</v>
      </c>
      <c r="I56" s="74">
        <v>0.99637066424414089</v>
      </c>
      <c r="J56" s="74">
        <f t="shared" si="13"/>
        <v>0</v>
      </c>
      <c r="K56" s="72">
        <f>feedin_heavytruck!K56</f>
        <v>0.03</v>
      </c>
      <c r="L56" s="83">
        <f>feedin_heavytruck!L56</f>
        <v>0.02</v>
      </c>
      <c r="M56" s="83">
        <f>feedin_heavytruck!M56</f>
        <v>0.95</v>
      </c>
      <c r="N56" s="83">
        <f>feedin_heavytruck!N56</f>
        <v>0</v>
      </c>
      <c r="O56" s="72">
        <f>feedin_heavytruck!O56</f>
        <v>0.15</v>
      </c>
      <c r="P56" s="83">
        <f>feedin_heavytruck!P56</f>
        <v>0.1</v>
      </c>
      <c r="Q56" s="83">
        <f>feedin_heavytruck!Q56</f>
        <v>0.6</v>
      </c>
      <c r="R56" s="83">
        <f>feedin_heavytruck!R56</f>
        <v>0.15</v>
      </c>
      <c r="S56" s="72">
        <f>feedin_heavytruck!S56</f>
        <v>0</v>
      </c>
      <c r="T56" s="83">
        <f>feedin_heavytruck!T56</f>
        <v>0</v>
      </c>
      <c r="U56" s="83">
        <f>feedin_heavytruck!U56</f>
        <v>0</v>
      </c>
      <c r="V56" s="83">
        <f>feedin_heavytruck!V56</f>
        <v>0</v>
      </c>
      <c r="W56" s="72">
        <f>feedin_heavytruck!W56</f>
        <v>0</v>
      </c>
      <c r="X56" s="83">
        <f>feedin_heavytruck!X56</f>
        <v>0</v>
      </c>
      <c r="Y56" s="83">
        <f>feedin_heavytruck!Y56</f>
        <v>0</v>
      </c>
      <c r="Z56" s="83">
        <f>feedin_heavytruck!Z56</f>
        <v>0</v>
      </c>
      <c r="AA56" s="72">
        <f>feedin_heavytruck!AA56</f>
        <v>0</v>
      </c>
      <c r="AB56" s="83">
        <f>feedin_heavytruck!AB56</f>
        <v>0</v>
      </c>
      <c r="AC56" s="83">
        <f>feedin_heavytruck!AC56</f>
        <v>1</v>
      </c>
      <c r="AD56" s="83">
        <f>feedin_heavytruck!AD56</f>
        <v>0</v>
      </c>
      <c r="AE56" s="72">
        <f>feedin_heavytruck!AE56</f>
        <v>0.3</v>
      </c>
      <c r="AF56" s="83">
        <f>feedin_heavytruck!AF56</f>
        <v>0.3</v>
      </c>
      <c r="AG56" s="83">
        <f>feedin_heavytruck!AG56</f>
        <v>0.25</v>
      </c>
      <c r="AH56" s="83">
        <f>feedin_heavytruck!AH56</f>
        <v>0.15</v>
      </c>
      <c r="AI56" s="72">
        <f>feedin_heavytruck!AI56</f>
        <v>0.3</v>
      </c>
      <c r="AJ56" s="83">
        <f>feedin_heavytruck!AJ56</f>
        <v>0.3</v>
      </c>
      <c r="AK56" s="83">
        <f>feedin_heavytruck!AK56</f>
        <v>0.25</v>
      </c>
      <c r="AL56" s="83">
        <f>feedin_heavytruck!AL56</f>
        <v>0.15</v>
      </c>
      <c r="AM56" s="72">
        <f>feedin_heavytruck!AM56</f>
        <v>0.5</v>
      </c>
      <c r="AN56" s="83">
        <f>feedin_heavytruck!AN56</f>
        <v>0.25</v>
      </c>
      <c r="AO56" s="83">
        <f>feedin_heavytruck!AO56</f>
        <v>0.22500000000000001</v>
      </c>
      <c r="AP56" s="83">
        <f>feedin_heavytruck!AP56</f>
        <v>2.5000000000000001E-2</v>
      </c>
      <c r="AQ56" s="72">
        <f>feedin_heavytruck!AQ56</f>
        <v>0</v>
      </c>
      <c r="AR56" s="83">
        <f>feedin_heavytruck!AR56</f>
        <v>0.1</v>
      </c>
      <c r="AS56" s="83">
        <f>feedin_heavytruck!AS56</f>
        <v>0.4</v>
      </c>
      <c r="AT56" s="83">
        <f>feedin_heavytruck!AT56</f>
        <v>0.5</v>
      </c>
      <c r="AU56" s="52">
        <f t="shared" si="0"/>
        <v>1</v>
      </c>
      <c r="AV56" s="52">
        <f t="shared" si="1"/>
        <v>7</v>
      </c>
    </row>
    <row r="57" spans="1:48" x14ac:dyDescent="0.2">
      <c r="A57" s="12">
        <v>2051</v>
      </c>
      <c r="B57" s="100">
        <f t="shared" si="18"/>
        <v>0</v>
      </c>
      <c r="C57" s="66">
        <v>2.4205149518823237E-3</v>
      </c>
      <c r="D57" s="66">
        <f t="shared" si="18"/>
        <v>0</v>
      </c>
      <c r="E57" s="66">
        <f t="shared" si="18"/>
        <v>0</v>
      </c>
      <c r="F57" s="66">
        <f t="shared" si="18"/>
        <v>0</v>
      </c>
      <c r="G57" s="66">
        <f t="shared" si="18"/>
        <v>0</v>
      </c>
      <c r="H57" s="66">
        <v>0</v>
      </c>
      <c r="I57" s="66">
        <v>0.99757948504811766</v>
      </c>
      <c r="J57" s="66">
        <f t="shared" si="13"/>
        <v>0</v>
      </c>
      <c r="K57" s="145">
        <f>feedin_heavytruck!K57</f>
        <v>0.03</v>
      </c>
      <c r="L57" s="146">
        <f>feedin_heavytruck!L57</f>
        <v>0.02</v>
      </c>
      <c r="M57" s="146">
        <f>feedin_heavytruck!M57</f>
        <v>0.95</v>
      </c>
      <c r="N57" s="146">
        <f>feedin_heavytruck!N57</f>
        <v>0</v>
      </c>
      <c r="O57" s="145">
        <f>feedin_heavytruck!O57</f>
        <v>0.15</v>
      </c>
      <c r="P57" s="146">
        <f>feedin_heavytruck!P57</f>
        <v>0.1</v>
      </c>
      <c r="Q57" s="146">
        <f>feedin_heavytruck!Q57</f>
        <v>0.6</v>
      </c>
      <c r="R57" s="146">
        <f>feedin_heavytruck!R57</f>
        <v>0.15</v>
      </c>
      <c r="S57" s="145">
        <f>feedin_heavytruck!S57</f>
        <v>0</v>
      </c>
      <c r="T57" s="146">
        <f>feedin_heavytruck!T57</f>
        <v>0</v>
      </c>
      <c r="U57" s="146">
        <f>feedin_heavytruck!U57</f>
        <v>0</v>
      </c>
      <c r="V57" s="146">
        <f>feedin_heavytruck!V57</f>
        <v>0</v>
      </c>
      <c r="W57" s="145">
        <f>feedin_heavytruck!W57</f>
        <v>0</v>
      </c>
      <c r="X57" s="146">
        <f>feedin_heavytruck!X57</f>
        <v>0</v>
      </c>
      <c r="Y57" s="146">
        <f>feedin_heavytruck!Y57</f>
        <v>0</v>
      </c>
      <c r="Z57" s="146">
        <f>feedin_heavytruck!Z57</f>
        <v>0</v>
      </c>
      <c r="AA57" s="145">
        <f>feedin_heavytruck!AA57</f>
        <v>0</v>
      </c>
      <c r="AB57" s="146">
        <f>feedin_heavytruck!AB57</f>
        <v>0</v>
      </c>
      <c r="AC57" s="146">
        <f>feedin_heavytruck!AC57</f>
        <v>1</v>
      </c>
      <c r="AD57" s="146">
        <f>feedin_heavytruck!AD57</f>
        <v>0</v>
      </c>
      <c r="AE57" s="145">
        <f>feedin_heavytruck!AE57</f>
        <v>0.3</v>
      </c>
      <c r="AF57" s="146">
        <f>feedin_heavytruck!AF57</f>
        <v>0.3</v>
      </c>
      <c r="AG57" s="146">
        <f>feedin_heavytruck!AG57</f>
        <v>0.25</v>
      </c>
      <c r="AH57" s="146">
        <f>feedin_heavytruck!AH57</f>
        <v>0.15</v>
      </c>
      <c r="AI57" s="145">
        <f>feedin_heavytruck!AI57</f>
        <v>0.3</v>
      </c>
      <c r="AJ57" s="146">
        <f>feedin_heavytruck!AJ57</f>
        <v>0.3</v>
      </c>
      <c r="AK57" s="146">
        <f>feedin_heavytruck!AK57</f>
        <v>0.25</v>
      </c>
      <c r="AL57" s="146">
        <f>feedin_heavytruck!AL57</f>
        <v>0.15</v>
      </c>
      <c r="AM57" s="145">
        <f>feedin_heavytruck!AM57</f>
        <v>0.5</v>
      </c>
      <c r="AN57" s="146">
        <f>feedin_heavytruck!AN57</f>
        <v>0.25</v>
      </c>
      <c r="AO57" s="146">
        <f>feedin_heavytruck!AO57</f>
        <v>0.22500000000000001</v>
      </c>
      <c r="AP57" s="146">
        <f>feedin_heavytruck!AP57</f>
        <v>2.5000000000000001E-2</v>
      </c>
      <c r="AQ57" s="145">
        <f>feedin_heavytruck!AQ57</f>
        <v>0</v>
      </c>
      <c r="AR57" s="146">
        <f>feedin_heavytruck!AR57</f>
        <v>0.1</v>
      </c>
      <c r="AS57" s="146">
        <f>feedin_heavytruck!AS57</f>
        <v>0.4</v>
      </c>
      <c r="AT57" s="146">
        <f>feedin_heavytruck!AT57</f>
        <v>0.5</v>
      </c>
      <c r="AU57" s="36">
        <f t="shared" si="0"/>
        <v>1</v>
      </c>
      <c r="AV57" s="36">
        <f t="shared" si="1"/>
        <v>7</v>
      </c>
    </row>
    <row r="58" spans="1:48" x14ac:dyDescent="0.2">
      <c r="A58" s="12">
        <v>2052</v>
      </c>
      <c r="B58" s="100">
        <f t="shared" si="18"/>
        <v>0</v>
      </c>
      <c r="C58" s="66">
        <v>1.8356636159096542E-3</v>
      </c>
      <c r="D58" s="66">
        <f t="shared" si="18"/>
        <v>0</v>
      </c>
      <c r="E58" s="66">
        <f t="shared" si="18"/>
        <v>0</v>
      </c>
      <c r="F58" s="66">
        <f t="shared" si="18"/>
        <v>0</v>
      </c>
      <c r="G58" s="66">
        <f t="shared" si="18"/>
        <v>0</v>
      </c>
      <c r="H58" s="66">
        <v>0</v>
      </c>
      <c r="I58" s="66">
        <v>0.99816433638409041</v>
      </c>
      <c r="J58" s="66">
        <f t="shared" si="13"/>
        <v>0</v>
      </c>
      <c r="K58" s="145">
        <f>feedin_heavytruck!K58</f>
        <v>0.03</v>
      </c>
      <c r="L58" s="146">
        <f>feedin_heavytruck!L58</f>
        <v>0.02</v>
      </c>
      <c r="M58" s="146">
        <f>feedin_heavytruck!M58</f>
        <v>0.95</v>
      </c>
      <c r="N58" s="146">
        <f>feedin_heavytruck!N58</f>
        <v>0</v>
      </c>
      <c r="O58" s="145">
        <f>feedin_heavytruck!O58</f>
        <v>0.15</v>
      </c>
      <c r="P58" s="146">
        <f>feedin_heavytruck!P58</f>
        <v>0.1</v>
      </c>
      <c r="Q58" s="146">
        <f>feedin_heavytruck!Q58</f>
        <v>0.6</v>
      </c>
      <c r="R58" s="146">
        <f>feedin_heavytruck!R58</f>
        <v>0.15</v>
      </c>
      <c r="S58" s="145">
        <f>feedin_heavytruck!S58</f>
        <v>0</v>
      </c>
      <c r="T58" s="146">
        <f>feedin_heavytruck!T58</f>
        <v>0</v>
      </c>
      <c r="U58" s="146">
        <f>feedin_heavytruck!U58</f>
        <v>0</v>
      </c>
      <c r="V58" s="146">
        <f>feedin_heavytruck!V58</f>
        <v>0</v>
      </c>
      <c r="W58" s="145">
        <f>feedin_heavytruck!W58</f>
        <v>0</v>
      </c>
      <c r="X58" s="146">
        <f>feedin_heavytruck!X58</f>
        <v>0</v>
      </c>
      <c r="Y58" s="146">
        <f>feedin_heavytruck!Y58</f>
        <v>0</v>
      </c>
      <c r="Z58" s="146">
        <f>feedin_heavytruck!Z58</f>
        <v>0</v>
      </c>
      <c r="AA58" s="145">
        <f>feedin_heavytruck!AA58</f>
        <v>0</v>
      </c>
      <c r="AB58" s="146">
        <f>feedin_heavytruck!AB58</f>
        <v>0</v>
      </c>
      <c r="AC58" s="146">
        <f>feedin_heavytruck!AC58</f>
        <v>1</v>
      </c>
      <c r="AD58" s="146">
        <f>feedin_heavytruck!AD58</f>
        <v>0</v>
      </c>
      <c r="AE58" s="145">
        <f>feedin_heavytruck!AE58</f>
        <v>0.3</v>
      </c>
      <c r="AF58" s="146">
        <f>feedin_heavytruck!AF58</f>
        <v>0.3</v>
      </c>
      <c r="AG58" s="146">
        <f>feedin_heavytruck!AG58</f>
        <v>0.25</v>
      </c>
      <c r="AH58" s="146">
        <f>feedin_heavytruck!AH58</f>
        <v>0.15</v>
      </c>
      <c r="AI58" s="145">
        <f>feedin_heavytruck!AI58</f>
        <v>0.3</v>
      </c>
      <c r="AJ58" s="146">
        <f>feedin_heavytruck!AJ58</f>
        <v>0.3</v>
      </c>
      <c r="AK58" s="146">
        <f>feedin_heavytruck!AK58</f>
        <v>0.25</v>
      </c>
      <c r="AL58" s="146">
        <f>feedin_heavytruck!AL58</f>
        <v>0.15</v>
      </c>
      <c r="AM58" s="145">
        <f>feedin_heavytruck!AM58</f>
        <v>0.5</v>
      </c>
      <c r="AN58" s="146">
        <f>feedin_heavytruck!AN58</f>
        <v>0.25</v>
      </c>
      <c r="AO58" s="146">
        <f>feedin_heavytruck!AO58</f>
        <v>0.22500000000000001</v>
      </c>
      <c r="AP58" s="146">
        <f>feedin_heavytruck!AP58</f>
        <v>2.5000000000000001E-2</v>
      </c>
      <c r="AQ58" s="145">
        <f>feedin_heavytruck!AQ58</f>
        <v>0</v>
      </c>
      <c r="AR58" s="146">
        <f>feedin_heavytruck!AR58</f>
        <v>0.1</v>
      </c>
      <c r="AS58" s="146">
        <f>feedin_heavytruck!AS58</f>
        <v>0.4</v>
      </c>
      <c r="AT58" s="146">
        <f>feedin_heavytruck!AT58</f>
        <v>0.5</v>
      </c>
      <c r="AU58" s="36">
        <f t="shared" si="0"/>
        <v>1</v>
      </c>
      <c r="AV58" s="36">
        <f t="shared" si="1"/>
        <v>7</v>
      </c>
    </row>
    <row r="59" spans="1:48" x14ac:dyDescent="0.2">
      <c r="A59" s="12">
        <v>2053</v>
      </c>
      <c r="B59" s="100">
        <f t="shared" si="18"/>
        <v>0</v>
      </c>
      <c r="C59" s="66">
        <v>1.4858507228451981E-3</v>
      </c>
      <c r="D59" s="66">
        <f t="shared" si="18"/>
        <v>0</v>
      </c>
      <c r="E59" s="66">
        <f t="shared" si="18"/>
        <v>0</v>
      </c>
      <c r="F59" s="66">
        <f t="shared" si="18"/>
        <v>0</v>
      </c>
      <c r="G59" s="66">
        <f t="shared" si="18"/>
        <v>0</v>
      </c>
      <c r="H59" s="66">
        <v>0</v>
      </c>
      <c r="I59" s="66">
        <v>0.99851414927715476</v>
      </c>
      <c r="J59" s="66">
        <f t="shared" si="13"/>
        <v>0</v>
      </c>
      <c r="K59" s="145">
        <f>feedin_heavytruck!K59</f>
        <v>0.03</v>
      </c>
      <c r="L59" s="146">
        <f>feedin_heavytruck!L59</f>
        <v>0.02</v>
      </c>
      <c r="M59" s="146">
        <f>feedin_heavytruck!M59</f>
        <v>0.95</v>
      </c>
      <c r="N59" s="146">
        <f>feedin_heavytruck!N59</f>
        <v>0</v>
      </c>
      <c r="O59" s="145">
        <f>feedin_heavytruck!O59</f>
        <v>0.15</v>
      </c>
      <c r="P59" s="146">
        <f>feedin_heavytruck!P59</f>
        <v>0.1</v>
      </c>
      <c r="Q59" s="146">
        <f>feedin_heavytruck!Q59</f>
        <v>0.6</v>
      </c>
      <c r="R59" s="146">
        <f>feedin_heavytruck!R59</f>
        <v>0.15</v>
      </c>
      <c r="S59" s="145">
        <f>feedin_heavytruck!S59</f>
        <v>0</v>
      </c>
      <c r="T59" s="146">
        <f>feedin_heavytruck!T59</f>
        <v>0</v>
      </c>
      <c r="U59" s="146">
        <f>feedin_heavytruck!U59</f>
        <v>0</v>
      </c>
      <c r="V59" s="146">
        <f>feedin_heavytruck!V59</f>
        <v>0</v>
      </c>
      <c r="W59" s="145">
        <f>feedin_heavytruck!W59</f>
        <v>0</v>
      </c>
      <c r="X59" s="146">
        <f>feedin_heavytruck!X59</f>
        <v>0</v>
      </c>
      <c r="Y59" s="146">
        <f>feedin_heavytruck!Y59</f>
        <v>0</v>
      </c>
      <c r="Z59" s="146">
        <f>feedin_heavytruck!Z59</f>
        <v>0</v>
      </c>
      <c r="AA59" s="145">
        <f>feedin_heavytruck!AA59</f>
        <v>0</v>
      </c>
      <c r="AB59" s="146">
        <f>feedin_heavytruck!AB59</f>
        <v>0</v>
      </c>
      <c r="AC59" s="146">
        <f>feedin_heavytruck!AC59</f>
        <v>1</v>
      </c>
      <c r="AD59" s="146">
        <f>feedin_heavytruck!AD59</f>
        <v>0</v>
      </c>
      <c r="AE59" s="145">
        <f>feedin_heavytruck!AE59</f>
        <v>0.3</v>
      </c>
      <c r="AF59" s="146">
        <f>feedin_heavytruck!AF59</f>
        <v>0.3</v>
      </c>
      <c r="AG59" s="146">
        <f>feedin_heavytruck!AG59</f>
        <v>0.25</v>
      </c>
      <c r="AH59" s="146">
        <f>feedin_heavytruck!AH59</f>
        <v>0.15</v>
      </c>
      <c r="AI59" s="145">
        <f>feedin_heavytruck!AI59</f>
        <v>0.3</v>
      </c>
      <c r="AJ59" s="146">
        <f>feedin_heavytruck!AJ59</f>
        <v>0.3</v>
      </c>
      <c r="AK59" s="146">
        <f>feedin_heavytruck!AK59</f>
        <v>0.25</v>
      </c>
      <c r="AL59" s="146">
        <f>feedin_heavytruck!AL59</f>
        <v>0.15</v>
      </c>
      <c r="AM59" s="145">
        <f>feedin_heavytruck!AM59</f>
        <v>0.5</v>
      </c>
      <c r="AN59" s="146">
        <f>feedin_heavytruck!AN59</f>
        <v>0.25</v>
      </c>
      <c r="AO59" s="146">
        <f>feedin_heavytruck!AO59</f>
        <v>0.22500000000000001</v>
      </c>
      <c r="AP59" s="146">
        <f>feedin_heavytruck!AP59</f>
        <v>2.5000000000000001E-2</v>
      </c>
      <c r="AQ59" s="145">
        <f>feedin_heavytruck!AQ59</f>
        <v>0</v>
      </c>
      <c r="AR59" s="146">
        <f>feedin_heavytruck!AR59</f>
        <v>0.1</v>
      </c>
      <c r="AS59" s="146">
        <f>feedin_heavytruck!AS59</f>
        <v>0.4</v>
      </c>
      <c r="AT59" s="146">
        <f>feedin_heavytruck!AT59</f>
        <v>0.5</v>
      </c>
      <c r="AU59" s="36">
        <f t="shared" si="0"/>
        <v>1</v>
      </c>
      <c r="AV59" s="36">
        <f t="shared" si="1"/>
        <v>7</v>
      </c>
    </row>
    <row r="60" spans="1:48" x14ac:dyDescent="0.2">
      <c r="A60" s="12">
        <v>2054</v>
      </c>
      <c r="B60" s="100">
        <f t="shared" si="18"/>
        <v>0</v>
      </c>
      <c r="C60" s="66">
        <v>1.1994716905325427E-3</v>
      </c>
      <c r="D60" s="66">
        <f t="shared" si="18"/>
        <v>0</v>
      </c>
      <c r="E60" s="66">
        <f t="shared" si="18"/>
        <v>0</v>
      </c>
      <c r="F60" s="66">
        <f t="shared" si="18"/>
        <v>0</v>
      </c>
      <c r="G60" s="66">
        <f t="shared" si="18"/>
        <v>0</v>
      </c>
      <c r="H60" s="66">
        <v>0</v>
      </c>
      <c r="I60" s="66">
        <v>0.99880052830946753</v>
      </c>
      <c r="J60" s="66">
        <f t="shared" si="13"/>
        <v>0</v>
      </c>
      <c r="K60" s="145">
        <f>feedin_heavytruck!K60</f>
        <v>0.03</v>
      </c>
      <c r="L60" s="146">
        <f>feedin_heavytruck!L60</f>
        <v>0.02</v>
      </c>
      <c r="M60" s="146">
        <f>feedin_heavytruck!M60</f>
        <v>0.95</v>
      </c>
      <c r="N60" s="146">
        <f>feedin_heavytruck!N60</f>
        <v>0</v>
      </c>
      <c r="O60" s="145">
        <f>feedin_heavytruck!O60</f>
        <v>0.15</v>
      </c>
      <c r="P60" s="146">
        <f>feedin_heavytruck!P60</f>
        <v>0.1</v>
      </c>
      <c r="Q60" s="146">
        <f>feedin_heavytruck!Q60</f>
        <v>0.6</v>
      </c>
      <c r="R60" s="146">
        <f>feedin_heavytruck!R60</f>
        <v>0.15</v>
      </c>
      <c r="S60" s="145">
        <f>feedin_heavytruck!S60</f>
        <v>0</v>
      </c>
      <c r="T60" s="146">
        <f>feedin_heavytruck!T60</f>
        <v>0</v>
      </c>
      <c r="U60" s="146">
        <f>feedin_heavytruck!U60</f>
        <v>0</v>
      </c>
      <c r="V60" s="146">
        <f>feedin_heavytruck!V60</f>
        <v>0</v>
      </c>
      <c r="W60" s="145">
        <f>feedin_heavytruck!W60</f>
        <v>0</v>
      </c>
      <c r="X60" s="146">
        <f>feedin_heavytruck!X60</f>
        <v>0</v>
      </c>
      <c r="Y60" s="146">
        <f>feedin_heavytruck!Y60</f>
        <v>0</v>
      </c>
      <c r="Z60" s="146">
        <f>feedin_heavytruck!Z60</f>
        <v>0</v>
      </c>
      <c r="AA60" s="145">
        <f>feedin_heavytruck!AA60</f>
        <v>0</v>
      </c>
      <c r="AB60" s="146">
        <f>feedin_heavytruck!AB60</f>
        <v>0</v>
      </c>
      <c r="AC60" s="146">
        <f>feedin_heavytruck!AC60</f>
        <v>1</v>
      </c>
      <c r="AD60" s="146">
        <f>feedin_heavytruck!AD60</f>
        <v>0</v>
      </c>
      <c r="AE60" s="145">
        <f>feedin_heavytruck!AE60</f>
        <v>0.3</v>
      </c>
      <c r="AF60" s="146">
        <f>feedin_heavytruck!AF60</f>
        <v>0.3</v>
      </c>
      <c r="AG60" s="146">
        <f>feedin_heavytruck!AG60</f>
        <v>0.25</v>
      </c>
      <c r="AH60" s="146">
        <f>feedin_heavytruck!AH60</f>
        <v>0.15</v>
      </c>
      <c r="AI60" s="145">
        <f>feedin_heavytruck!AI60</f>
        <v>0.3</v>
      </c>
      <c r="AJ60" s="146">
        <f>feedin_heavytruck!AJ60</f>
        <v>0.3</v>
      </c>
      <c r="AK60" s="146">
        <f>feedin_heavytruck!AK60</f>
        <v>0.25</v>
      </c>
      <c r="AL60" s="146">
        <f>feedin_heavytruck!AL60</f>
        <v>0.15</v>
      </c>
      <c r="AM60" s="145">
        <f>feedin_heavytruck!AM60</f>
        <v>0.5</v>
      </c>
      <c r="AN60" s="146">
        <f>feedin_heavytruck!AN60</f>
        <v>0.25</v>
      </c>
      <c r="AO60" s="146">
        <f>feedin_heavytruck!AO60</f>
        <v>0.22500000000000001</v>
      </c>
      <c r="AP60" s="146">
        <f>feedin_heavytruck!AP60</f>
        <v>2.5000000000000001E-2</v>
      </c>
      <c r="AQ60" s="145">
        <f>feedin_heavytruck!AQ60</f>
        <v>0</v>
      </c>
      <c r="AR60" s="146">
        <f>feedin_heavytruck!AR60</f>
        <v>0.1</v>
      </c>
      <c r="AS60" s="146">
        <f>feedin_heavytruck!AS60</f>
        <v>0.4</v>
      </c>
      <c r="AT60" s="146">
        <f>feedin_heavytruck!AT60</f>
        <v>0.5</v>
      </c>
      <c r="AU60" s="36">
        <f t="shared" si="0"/>
        <v>1</v>
      </c>
      <c r="AV60" s="36">
        <f t="shared" si="1"/>
        <v>7</v>
      </c>
    </row>
    <row r="61" spans="1:48" x14ac:dyDescent="0.2">
      <c r="A61" s="51">
        <v>2055</v>
      </c>
      <c r="B61" s="101">
        <f t="shared" si="18"/>
        <v>0</v>
      </c>
      <c r="C61" s="74">
        <v>9.6570635060196292E-4</v>
      </c>
      <c r="D61" s="74">
        <f t="shared" si="18"/>
        <v>0</v>
      </c>
      <c r="E61" s="74">
        <f t="shared" si="18"/>
        <v>0</v>
      </c>
      <c r="F61" s="74">
        <f t="shared" si="18"/>
        <v>0</v>
      </c>
      <c r="G61" s="74">
        <f t="shared" si="18"/>
        <v>0</v>
      </c>
      <c r="H61" s="74">
        <v>0</v>
      </c>
      <c r="I61" s="74">
        <v>0.99903429364939811</v>
      </c>
      <c r="J61" s="74">
        <f t="shared" si="13"/>
        <v>0</v>
      </c>
      <c r="K61" s="72">
        <f>feedin_heavytruck!K61</f>
        <v>0.03</v>
      </c>
      <c r="L61" s="83">
        <f>feedin_heavytruck!L61</f>
        <v>0.02</v>
      </c>
      <c r="M61" s="83">
        <f>feedin_heavytruck!M61</f>
        <v>0.95</v>
      </c>
      <c r="N61" s="83">
        <f>feedin_heavytruck!N61</f>
        <v>0</v>
      </c>
      <c r="O61" s="72">
        <f>feedin_heavytruck!O61</f>
        <v>0.15</v>
      </c>
      <c r="P61" s="83">
        <f>feedin_heavytruck!P61</f>
        <v>0.1</v>
      </c>
      <c r="Q61" s="83">
        <f>feedin_heavytruck!Q61</f>
        <v>0.6</v>
      </c>
      <c r="R61" s="83">
        <f>feedin_heavytruck!R61</f>
        <v>0.15</v>
      </c>
      <c r="S61" s="72">
        <f>feedin_heavytruck!S61</f>
        <v>0</v>
      </c>
      <c r="T61" s="83">
        <f>feedin_heavytruck!T61</f>
        <v>0</v>
      </c>
      <c r="U61" s="83">
        <f>feedin_heavytruck!U61</f>
        <v>0</v>
      </c>
      <c r="V61" s="83">
        <f>feedin_heavytruck!V61</f>
        <v>0</v>
      </c>
      <c r="W61" s="72">
        <f>feedin_heavytruck!W61</f>
        <v>0</v>
      </c>
      <c r="X61" s="83">
        <f>feedin_heavytruck!X61</f>
        <v>0</v>
      </c>
      <c r="Y61" s="83">
        <f>feedin_heavytruck!Y61</f>
        <v>0</v>
      </c>
      <c r="Z61" s="83">
        <f>feedin_heavytruck!Z61</f>
        <v>0</v>
      </c>
      <c r="AA61" s="72">
        <f>feedin_heavytruck!AA61</f>
        <v>0</v>
      </c>
      <c r="AB61" s="83">
        <f>feedin_heavytruck!AB61</f>
        <v>0</v>
      </c>
      <c r="AC61" s="83">
        <f>feedin_heavytruck!AC61</f>
        <v>1</v>
      </c>
      <c r="AD61" s="83">
        <f>feedin_heavytruck!AD61</f>
        <v>0</v>
      </c>
      <c r="AE61" s="72">
        <f>feedin_heavytruck!AE61</f>
        <v>0.3</v>
      </c>
      <c r="AF61" s="83">
        <f>feedin_heavytruck!AF61</f>
        <v>0.3</v>
      </c>
      <c r="AG61" s="83">
        <f>feedin_heavytruck!AG61</f>
        <v>0.25</v>
      </c>
      <c r="AH61" s="83">
        <f>feedin_heavytruck!AH61</f>
        <v>0.15</v>
      </c>
      <c r="AI61" s="72">
        <f>feedin_heavytruck!AI61</f>
        <v>0.3</v>
      </c>
      <c r="AJ61" s="83">
        <f>feedin_heavytruck!AJ61</f>
        <v>0.3</v>
      </c>
      <c r="AK61" s="83">
        <f>feedin_heavytruck!AK61</f>
        <v>0.25</v>
      </c>
      <c r="AL61" s="83">
        <f>feedin_heavytruck!AL61</f>
        <v>0.15</v>
      </c>
      <c r="AM61" s="72">
        <f>feedin_heavytruck!AM61</f>
        <v>0.5</v>
      </c>
      <c r="AN61" s="83">
        <f>feedin_heavytruck!AN61</f>
        <v>0.25</v>
      </c>
      <c r="AO61" s="83">
        <f>feedin_heavytruck!AO61</f>
        <v>0.22500000000000001</v>
      </c>
      <c r="AP61" s="83">
        <f>feedin_heavytruck!AP61</f>
        <v>2.5000000000000001E-2</v>
      </c>
      <c r="AQ61" s="72">
        <f>feedin_heavytruck!AQ61</f>
        <v>0</v>
      </c>
      <c r="AR61" s="83">
        <f>feedin_heavytruck!AR61</f>
        <v>0.1</v>
      </c>
      <c r="AS61" s="83">
        <f>feedin_heavytruck!AS61</f>
        <v>0.4</v>
      </c>
      <c r="AT61" s="83">
        <f>feedin_heavytruck!AT61</f>
        <v>0.5</v>
      </c>
      <c r="AU61" s="52">
        <f t="shared" si="0"/>
        <v>1</v>
      </c>
      <c r="AV61" s="52">
        <f t="shared" si="1"/>
        <v>7</v>
      </c>
    </row>
    <row r="63" spans="1:48" s="93" customFormat="1" x14ac:dyDescent="0.2">
      <c r="I63" s="90">
        <f>A6</f>
        <v>2000</v>
      </c>
      <c r="J63" s="91">
        <f>SUM(B6:J6)</f>
        <v>1</v>
      </c>
    </row>
    <row r="64" spans="1:48" x14ac:dyDescent="0.2">
      <c r="I64" s="90">
        <f t="shared" ref="I64:I118" si="19">A7</f>
        <v>2001</v>
      </c>
      <c r="J64" s="91">
        <f t="shared" ref="J64:J118" si="20">SUM(B7:J7)</f>
        <v>1</v>
      </c>
    </row>
    <row r="65" spans="9:10" x14ac:dyDescent="0.2">
      <c r="I65" s="90">
        <f t="shared" si="19"/>
        <v>2002</v>
      </c>
      <c r="J65" s="91">
        <f t="shared" si="20"/>
        <v>1.0000000001</v>
      </c>
    </row>
    <row r="66" spans="9:10" x14ac:dyDescent="0.2">
      <c r="I66" s="90">
        <f t="shared" si="19"/>
        <v>2003</v>
      </c>
      <c r="J66" s="91">
        <f t="shared" si="20"/>
        <v>1</v>
      </c>
    </row>
    <row r="67" spans="9:10" x14ac:dyDescent="0.2">
      <c r="I67" s="90">
        <f t="shared" si="19"/>
        <v>2004</v>
      </c>
      <c r="J67" s="91">
        <f t="shared" si="20"/>
        <v>1.0000000001</v>
      </c>
    </row>
    <row r="68" spans="9:10" x14ac:dyDescent="0.2">
      <c r="I68" s="90">
        <f t="shared" si="19"/>
        <v>2005</v>
      </c>
      <c r="J68" s="91">
        <f t="shared" si="20"/>
        <v>0.99999999989999999</v>
      </c>
    </row>
    <row r="69" spans="9:10" x14ac:dyDescent="0.2">
      <c r="I69" s="90">
        <f t="shared" si="19"/>
        <v>2006</v>
      </c>
      <c r="J69" s="91">
        <f t="shared" si="20"/>
        <v>1</v>
      </c>
    </row>
    <row r="70" spans="9:10" x14ac:dyDescent="0.2">
      <c r="I70" s="90">
        <f t="shared" si="19"/>
        <v>2007</v>
      </c>
      <c r="J70" s="91">
        <f t="shared" si="20"/>
        <v>1</v>
      </c>
    </row>
    <row r="71" spans="9:10" x14ac:dyDescent="0.2">
      <c r="I71" s="90">
        <f t="shared" si="19"/>
        <v>2008</v>
      </c>
      <c r="J71" s="91">
        <f t="shared" si="20"/>
        <v>0.99999999989999999</v>
      </c>
    </row>
    <row r="72" spans="9:10" x14ac:dyDescent="0.2">
      <c r="I72" s="90">
        <f t="shared" si="19"/>
        <v>2009</v>
      </c>
      <c r="J72" s="91">
        <f t="shared" si="20"/>
        <v>1</v>
      </c>
    </row>
    <row r="73" spans="9:10" x14ac:dyDescent="0.2">
      <c r="I73" s="90">
        <f t="shared" si="19"/>
        <v>2010</v>
      </c>
      <c r="J73" s="91">
        <f t="shared" si="20"/>
        <v>0.99999999989999988</v>
      </c>
    </row>
    <row r="74" spans="9:10" x14ac:dyDescent="0.2">
      <c r="I74" s="90">
        <f t="shared" si="19"/>
        <v>2011</v>
      </c>
      <c r="J74" s="91">
        <f t="shared" si="20"/>
        <v>1</v>
      </c>
    </row>
    <row r="75" spans="9:10" x14ac:dyDescent="0.2">
      <c r="I75" s="90">
        <f t="shared" si="19"/>
        <v>2012</v>
      </c>
      <c r="J75" s="91">
        <f t="shared" si="20"/>
        <v>1</v>
      </c>
    </row>
    <row r="76" spans="9:10" x14ac:dyDescent="0.2">
      <c r="I76" s="90">
        <f t="shared" si="19"/>
        <v>2013</v>
      </c>
      <c r="J76" s="91">
        <f t="shared" si="20"/>
        <v>1</v>
      </c>
    </row>
    <row r="77" spans="9:10" x14ac:dyDescent="0.2">
      <c r="I77" s="90">
        <f t="shared" si="19"/>
        <v>2014</v>
      </c>
      <c r="J77" s="91">
        <f t="shared" si="20"/>
        <v>1</v>
      </c>
    </row>
    <row r="78" spans="9:10" x14ac:dyDescent="0.2">
      <c r="I78" s="90">
        <f t="shared" si="19"/>
        <v>2015</v>
      </c>
      <c r="J78" s="91">
        <f t="shared" si="20"/>
        <v>1</v>
      </c>
    </row>
    <row r="79" spans="9:10" x14ac:dyDescent="0.2">
      <c r="I79" s="90">
        <f t="shared" si="19"/>
        <v>2016</v>
      </c>
      <c r="J79" s="91">
        <f t="shared" si="20"/>
        <v>1.0000000001</v>
      </c>
    </row>
    <row r="80" spans="9:10" x14ac:dyDescent="0.2">
      <c r="I80" s="90">
        <f t="shared" si="19"/>
        <v>2017</v>
      </c>
      <c r="J80" s="91">
        <f t="shared" si="20"/>
        <v>1</v>
      </c>
    </row>
    <row r="81" spans="9:10" x14ac:dyDescent="0.2">
      <c r="I81" s="90">
        <f t="shared" si="19"/>
        <v>2018</v>
      </c>
      <c r="J81" s="91">
        <f t="shared" si="20"/>
        <v>1</v>
      </c>
    </row>
    <row r="82" spans="9:10" x14ac:dyDescent="0.2">
      <c r="I82" s="90">
        <f t="shared" si="19"/>
        <v>2019</v>
      </c>
      <c r="J82" s="91">
        <f t="shared" si="20"/>
        <v>1</v>
      </c>
    </row>
    <row r="83" spans="9:10" x14ac:dyDescent="0.2">
      <c r="I83" s="90">
        <f t="shared" si="19"/>
        <v>2020</v>
      </c>
      <c r="J83" s="91">
        <f t="shared" si="20"/>
        <v>1</v>
      </c>
    </row>
    <row r="84" spans="9:10" x14ac:dyDescent="0.2">
      <c r="I84" s="90">
        <f t="shared" si="19"/>
        <v>2021</v>
      </c>
      <c r="J84" s="91">
        <f t="shared" si="20"/>
        <v>1</v>
      </c>
    </row>
    <row r="85" spans="9:10" x14ac:dyDescent="0.2">
      <c r="I85" s="90">
        <f t="shared" si="19"/>
        <v>2022</v>
      </c>
      <c r="J85" s="91">
        <f t="shared" si="20"/>
        <v>1</v>
      </c>
    </row>
    <row r="86" spans="9:10" x14ac:dyDescent="0.2">
      <c r="I86" s="90">
        <f t="shared" si="19"/>
        <v>2023</v>
      </c>
      <c r="J86" s="91">
        <f t="shared" si="20"/>
        <v>1</v>
      </c>
    </row>
    <row r="87" spans="9:10" x14ac:dyDescent="0.2">
      <c r="I87" s="90">
        <f t="shared" si="19"/>
        <v>2024</v>
      </c>
      <c r="J87" s="91">
        <f t="shared" si="20"/>
        <v>1</v>
      </c>
    </row>
    <row r="88" spans="9:10" x14ac:dyDescent="0.2">
      <c r="I88" s="90">
        <f t="shared" si="19"/>
        <v>2025</v>
      </c>
      <c r="J88" s="91">
        <f t="shared" si="20"/>
        <v>1</v>
      </c>
    </row>
    <row r="89" spans="9:10" x14ac:dyDescent="0.2">
      <c r="I89" s="90">
        <f t="shared" si="19"/>
        <v>2026</v>
      </c>
      <c r="J89" s="91">
        <f t="shared" si="20"/>
        <v>1</v>
      </c>
    </row>
    <row r="90" spans="9:10" x14ac:dyDescent="0.2">
      <c r="I90" s="90">
        <f t="shared" si="19"/>
        <v>2027</v>
      </c>
      <c r="J90" s="91">
        <f t="shared" si="20"/>
        <v>1</v>
      </c>
    </row>
    <row r="91" spans="9:10" x14ac:dyDescent="0.2">
      <c r="I91" s="90">
        <f t="shared" si="19"/>
        <v>2028</v>
      </c>
      <c r="J91" s="91">
        <f t="shared" si="20"/>
        <v>1</v>
      </c>
    </row>
    <row r="92" spans="9:10" x14ac:dyDescent="0.2">
      <c r="I92" s="90">
        <f t="shared" si="19"/>
        <v>2029</v>
      </c>
      <c r="J92" s="91">
        <f t="shared" si="20"/>
        <v>1.0000000000000002</v>
      </c>
    </row>
    <row r="93" spans="9:10" x14ac:dyDescent="0.2">
      <c r="I93" s="90">
        <f t="shared" si="19"/>
        <v>2030</v>
      </c>
      <c r="J93" s="91">
        <f t="shared" si="20"/>
        <v>0.99999999999999989</v>
      </c>
    </row>
    <row r="94" spans="9:10" x14ac:dyDescent="0.2">
      <c r="I94" s="90">
        <f t="shared" si="19"/>
        <v>2031</v>
      </c>
      <c r="J94" s="91">
        <f t="shared" si="20"/>
        <v>1.0000000000000002</v>
      </c>
    </row>
    <row r="95" spans="9:10" x14ac:dyDescent="0.2">
      <c r="I95" s="90">
        <f t="shared" si="19"/>
        <v>2032</v>
      </c>
      <c r="J95" s="91">
        <f t="shared" si="20"/>
        <v>1</v>
      </c>
    </row>
    <row r="96" spans="9:10" x14ac:dyDescent="0.2">
      <c r="I96" s="90">
        <f t="shared" si="19"/>
        <v>2033</v>
      </c>
      <c r="J96" s="91">
        <f t="shared" si="20"/>
        <v>0.99999999999999989</v>
      </c>
    </row>
    <row r="97" spans="9:10" x14ac:dyDescent="0.2">
      <c r="I97" s="90">
        <f t="shared" si="19"/>
        <v>2034</v>
      </c>
      <c r="J97" s="91">
        <f t="shared" si="20"/>
        <v>1</v>
      </c>
    </row>
    <row r="98" spans="9:10" x14ac:dyDescent="0.2">
      <c r="I98" s="90">
        <f t="shared" si="19"/>
        <v>2035</v>
      </c>
      <c r="J98" s="91">
        <f t="shared" si="20"/>
        <v>1</v>
      </c>
    </row>
    <row r="99" spans="9:10" x14ac:dyDescent="0.2">
      <c r="I99" s="90">
        <f t="shared" si="19"/>
        <v>2036</v>
      </c>
      <c r="J99" s="91">
        <f t="shared" si="20"/>
        <v>1</v>
      </c>
    </row>
    <row r="100" spans="9:10" x14ac:dyDescent="0.2">
      <c r="I100" s="90">
        <f t="shared" si="19"/>
        <v>2037</v>
      </c>
      <c r="J100" s="91">
        <f t="shared" si="20"/>
        <v>1</v>
      </c>
    </row>
    <row r="101" spans="9:10" x14ac:dyDescent="0.2">
      <c r="I101" s="90">
        <f t="shared" si="19"/>
        <v>2038</v>
      </c>
      <c r="J101" s="91">
        <f t="shared" si="20"/>
        <v>1</v>
      </c>
    </row>
    <row r="102" spans="9:10" x14ac:dyDescent="0.2">
      <c r="I102" s="90">
        <f t="shared" si="19"/>
        <v>2039</v>
      </c>
      <c r="J102" s="91">
        <f t="shared" si="20"/>
        <v>1</v>
      </c>
    </row>
    <row r="103" spans="9:10" x14ac:dyDescent="0.2">
      <c r="I103" s="90">
        <f t="shared" si="19"/>
        <v>2040</v>
      </c>
      <c r="J103" s="91">
        <f t="shared" si="20"/>
        <v>1</v>
      </c>
    </row>
    <row r="104" spans="9:10" x14ac:dyDescent="0.2">
      <c r="I104" s="90">
        <f t="shared" si="19"/>
        <v>2041</v>
      </c>
      <c r="J104" s="91">
        <f t="shared" si="20"/>
        <v>1</v>
      </c>
    </row>
    <row r="105" spans="9:10" x14ac:dyDescent="0.2">
      <c r="I105" s="90">
        <f t="shared" si="19"/>
        <v>2042</v>
      </c>
      <c r="J105" s="91">
        <f t="shared" si="20"/>
        <v>0.99999999999999989</v>
      </c>
    </row>
    <row r="106" spans="9:10" x14ac:dyDescent="0.2">
      <c r="I106" s="90">
        <f t="shared" si="19"/>
        <v>2043</v>
      </c>
      <c r="J106" s="91">
        <f t="shared" si="20"/>
        <v>1</v>
      </c>
    </row>
    <row r="107" spans="9:10" x14ac:dyDescent="0.2">
      <c r="I107" s="90">
        <f t="shared" si="19"/>
        <v>2044</v>
      </c>
      <c r="J107" s="91">
        <f t="shared" si="20"/>
        <v>0.99999999999999989</v>
      </c>
    </row>
    <row r="108" spans="9:10" x14ac:dyDescent="0.2">
      <c r="I108" s="90">
        <f t="shared" si="19"/>
        <v>2045</v>
      </c>
      <c r="J108" s="91">
        <f t="shared" si="20"/>
        <v>1.0000000000000002</v>
      </c>
    </row>
    <row r="109" spans="9:10" x14ac:dyDescent="0.2">
      <c r="I109" s="90">
        <f t="shared" si="19"/>
        <v>2046</v>
      </c>
      <c r="J109" s="91">
        <f t="shared" si="20"/>
        <v>1</v>
      </c>
    </row>
    <row r="110" spans="9:10" x14ac:dyDescent="0.2">
      <c r="I110" s="90">
        <f t="shared" si="19"/>
        <v>2047</v>
      </c>
      <c r="J110" s="91">
        <f t="shared" si="20"/>
        <v>1</v>
      </c>
    </row>
    <row r="111" spans="9:10" x14ac:dyDescent="0.2">
      <c r="I111" s="90">
        <f t="shared" si="19"/>
        <v>2048</v>
      </c>
      <c r="J111" s="91">
        <f t="shared" si="20"/>
        <v>1.0000000000000002</v>
      </c>
    </row>
    <row r="112" spans="9:10" x14ac:dyDescent="0.2">
      <c r="I112" s="90">
        <f t="shared" si="19"/>
        <v>2049</v>
      </c>
      <c r="J112" s="91">
        <f t="shared" si="20"/>
        <v>1</v>
      </c>
    </row>
    <row r="113" spans="9:10" x14ac:dyDescent="0.2">
      <c r="I113" s="90">
        <f t="shared" si="19"/>
        <v>2050</v>
      </c>
      <c r="J113" s="91">
        <f t="shared" si="20"/>
        <v>1</v>
      </c>
    </row>
    <row r="114" spans="9:10" x14ac:dyDescent="0.2">
      <c r="I114" s="90">
        <f t="shared" si="19"/>
        <v>2051</v>
      </c>
      <c r="J114" s="91">
        <f t="shared" si="20"/>
        <v>1</v>
      </c>
    </row>
    <row r="115" spans="9:10" x14ac:dyDescent="0.2">
      <c r="I115" s="90">
        <f t="shared" si="19"/>
        <v>2052</v>
      </c>
      <c r="J115" s="91">
        <f t="shared" si="20"/>
        <v>1</v>
      </c>
    </row>
    <row r="116" spans="9:10" x14ac:dyDescent="0.2">
      <c r="I116" s="90">
        <f t="shared" si="19"/>
        <v>2053</v>
      </c>
      <c r="J116" s="91">
        <f t="shared" si="20"/>
        <v>1</v>
      </c>
    </row>
    <row r="117" spans="9:10" x14ac:dyDescent="0.2">
      <c r="I117" s="90">
        <f t="shared" si="19"/>
        <v>2054</v>
      </c>
      <c r="J117" s="91">
        <f t="shared" si="20"/>
        <v>1</v>
      </c>
    </row>
    <row r="118" spans="9:10" x14ac:dyDescent="0.2">
      <c r="I118" s="90">
        <f t="shared" si="19"/>
        <v>2055</v>
      </c>
      <c r="J118" s="91">
        <f t="shared" si="20"/>
        <v>1</v>
      </c>
    </row>
    <row r="119" spans="9:10" x14ac:dyDescent="0.2">
      <c r="I119" s="1"/>
    </row>
    <row r="120" spans="9:10" x14ac:dyDescent="0.2">
      <c r="I120" s="1"/>
    </row>
    <row r="121" spans="9:10" x14ac:dyDescent="0.2">
      <c r="I121" s="1"/>
    </row>
    <row r="122" spans="9:10" x14ac:dyDescent="0.2">
      <c r="I122" s="1"/>
    </row>
    <row r="123" spans="9:10" x14ac:dyDescent="0.2">
      <c r="I123" s="1"/>
    </row>
  </sheetData>
  <conditionalFormatting sqref="B26 B31 B36:G36 B41:G41 B46:G46 I46 I41 I36 I31 D26:I26 D31:G31">
    <cfRule type="expression" dxfId="21" priority="1">
      <formula>"&lt;0"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V123"/>
  <sheetViews>
    <sheetView topLeftCell="A7" workbookViewId="0">
      <selection activeCell="A3" sqref="A3"/>
    </sheetView>
  </sheetViews>
  <sheetFormatPr defaultRowHeight="12.75" x14ac:dyDescent="0.2"/>
  <cols>
    <col min="2" max="2" width="7.7109375" customWidth="1"/>
    <col min="3" max="3" width="8" customWidth="1"/>
    <col min="4" max="5" width="7.42578125" customWidth="1"/>
    <col min="6" max="7" width="7.5703125" customWidth="1"/>
    <col min="8" max="9" width="8" customWidth="1"/>
    <col min="10" max="10" width="7.140625" customWidth="1"/>
    <col min="11" max="11" width="8.7109375" customWidth="1"/>
    <col min="12" max="13" width="8.28515625" customWidth="1"/>
    <col min="14" max="14" width="8.5703125" customWidth="1"/>
    <col min="15" max="15" width="8.140625" customWidth="1"/>
    <col min="16" max="16" width="8.42578125" customWidth="1"/>
    <col min="17" max="17" width="8" customWidth="1"/>
    <col min="18" max="18" width="8" bestFit="1" customWidth="1"/>
    <col min="19" max="19" width="7.140625" bestFit="1" customWidth="1"/>
    <col min="20" max="20" width="8" customWidth="1"/>
    <col min="21" max="25" width="8.85546875" bestFit="1" customWidth="1"/>
    <col min="26" max="27" width="7.5703125" customWidth="1"/>
    <col min="28" max="28" width="7.85546875" customWidth="1"/>
    <col min="29" max="29" width="8" customWidth="1"/>
    <col min="30" max="33" width="8" bestFit="1" customWidth="1"/>
    <col min="34" max="34" width="8.85546875" bestFit="1" customWidth="1"/>
    <col min="35" max="35" width="8.140625" customWidth="1"/>
    <col min="36" max="36" width="7.7109375" customWidth="1"/>
    <col min="37" max="37" width="8" customWidth="1"/>
    <col min="40" max="40" width="4.28515625" customWidth="1"/>
    <col min="41" max="41" width="7.85546875" customWidth="1"/>
  </cols>
  <sheetData>
    <row r="1" spans="1:44" ht="18.75" customHeight="1" x14ac:dyDescent="0.2">
      <c r="A1" s="18" t="s">
        <v>222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31"/>
    </row>
    <row r="2" spans="1:44" x14ac:dyDescent="0.2">
      <c r="A2" s="6"/>
      <c r="B2" s="29" t="s">
        <v>11</v>
      </c>
      <c r="C2" s="3"/>
      <c r="D2" s="3"/>
      <c r="E2" s="3"/>
      <c r="F2" s="3"/>
      <c r="G2" s="3"/>
      <c r="H2" s="3"/>
      <c r="I2" s="3"/>
      <c r="J2" s="3"/>
      <c r="K2" s="30" t="s">
        <v>10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21"/>
    </row>
    <row r="3" spans="1:44" x14ac:dyDescent="0.2">
      <c r="A3" s="1"/>
      <c r="B3" s="82"/>
      <c r="C3" s="16"/>
      <c r="D3" s="16"/>
      <c r="E3" s="16"/>
      <c r="F3" s="16"/>
      <c r="G3" s="16"/>
      <c r="H3" s="16"/>
      <c r="I3" s="16"/>
      <c r="J3" s="16"/>
      <c r="K3" s="9" t="s">
        <v>0</v>
      </c>
      <c r="L3" s="10"/>
      <c r="M3" s="10"/>
      <c r="N3" s="9" t="s">
        <v>1</v>
      </c>
      <c r="O3" s="10"/>
      <c r="P3" s="10"/>
      <c r="Q3" s="9" t="s">
        <v>3</v>
      </c>
      <c r="R3" s="10"/>
      <c r="S3" s="10"/>
      <c r="T3" s="9" t="s">
        <v>4</v>
      </c>
      <c r="U3" s="10"/>
      <c r="V3" s="10"/>
      <c r="W3" s="9" t="s">
        <v>5</v>
      </c>
      <c r="X3" s="11"/>
      <c r="Y3" s="11"/>
      <c r="Z3" s="9" t="s">
        <v>6</v>
      </c>
      <c r="AA3" s="11"/>
      <c r="AB3" s="11"/>
      <c r="AC3" s="9" t="s">
        <v>7</v>
      </c>
      <c r="AD3" s="11"/>
      <c r="AE3" s="11"/>
      <c r="AF3" s="9" t="s">
        <v>2</v>
      </c>
      <c r="AG3" s="11"/>
      <c r="AH3" s="11"/>
      <c r="AI3" s="9" t="s">
        <v>8</v>
      </c>
      <c r="AJ3" s="11"/>
      <c r="AK3" s="11"/>
      <c r="AL3" s="22"/>
    </row>
    <row r="4" spans="1:44" ht="96" x14ac:dyDescent="0.2">
      <c r="A4" s="24" t="s">
        <v>60</v>
      </c>
      <c r="B4" s="25" t="s">
        <v>0</v>
      </c>
      <c r="C4" s="26" t="s">
        <v>1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2</v>
      </c>
      <c r="J4" s="26" t="s">
        <v>8</v>
      </c>
      <c r="K4" s="27" t="s">
        <v>79</v>
      </c>
      <c r="L4" s="28" t="s">
        <v>80</v>
      </c>
      <c r="M4" s="28" t="s">
        <v>81</v>
      </c>
      <c r="N4" s="27" t="s">
        <v>86</v>
      </c>
      <c r="O4" s="28" t="s">
        <v>87</v>
      </c>
      <c r="P4" s="28" t="s">
        <v>88</v>
      </c>
      <c r="Q4" s="27" t="s">
        <v>93</v>
      </c>
      <c r="R4" s="28" t="s">
        <v>94</v>
      </c>
      <c r="S4" s="28" t="s">
        <v>95</v>
      </c>
      <c r="T4" s="27" t="s">
        <v>100</v>
      </c>
      <c r="U4" s="28" t="s">
        <v>101</v>
      </c>
      <c r="V4" s="28" t="s">
        <v>102</v>
      </c>
      <c r="W4" s="27" t="s">
        <v>107</v>
      </c>
      <c r="X4" s="28" t="s">
        <v>108</v>
      </c>
      <c r="Y4" s="28" t="s">
        <v>109</v>
      </c>
      <c r="Z4" s="27" t="s">
        <v>114</v>
      </c>
      <c r="AA4" s="28" t="s">
        <v>115</v>
      </c>
      <c r="AB4" s="28" t="s">
        <v>116</v>
      </c>
      <c r="AC4" s="27" t="s">
        <v>121</v>
      </c>
      <c r="AD4" s="28" t="s">
        <v>122</v>
      </c>
      <c r="AE4" s="28" t="s">
        <v>123</v>
      </c>
      <c r="AF4" s="27" t="s">
        <v>128</v>
      </c>
      <c r="AG4" s="28" t="s">
        <v>129</v>
      </c>
      <c r="AH4" s="28" t="s">
        <v>130</v>
      </c>
      <c r="AI4" s="27" t="s">
        <v>135</v>
      </c>
      <c r="AJ4" s="28" t="s">
        <v>136</v>
      </c>
      <c r="AK4" s="28" t="s">
        <v>137</v>
      </c>
      <c r="AL4" s="35" t="s">
        <v>15</v>
      </c>
      <c r="AM4" s="35" t="s">
        <v>16</v>
      </c>
      <c r="AO4" s="27" t="s">
        <v>235</v>
      </c>
      <c r="AP4" s="28" t="s">
        <v>236</v>
      </c>
      <c r="AQ4" s="28" t="s">
        <v>237</v>
      </c>
    </row>
    <row r="5" spans="1:44" x14ac:dyDescent="0.2">
      <c r="A5" s="42" t="s">
        <v>60</v>
      </c>
      <c r="B5" s="43" t="s">
        <v>163</v>
      </c>
      <c r="C5" s="44" t="s">
        <v>164</v>
      </c>
      <c r="D5" s="44" t="s">
        <v>165</v>
      </c>
      <c r="E5" s="44" t="s">
        <v>166</v>
      </c>
      <c r="F5" s="44" t="s">
        <v>167</v>
      </c>
      <c r="G5" s="44" t="s">
        <v>168</v>
      </c>
      <c r="H5" s="44" t="s">
        <v>169</v>
      </c>
      <c r="I5" s="44" t="s">
        <v>170</v>
      </c>
      <c r="J5" s="44" t="s">
        <v>171</v>
      </c>
      <c r="K5" s="45" t="s">
        <v>172</v>
      </c>
      <c r="L5" s="46" t="s">
        <v>173</v>
      </c>
      <c r="M5" s="46" t="s">
        <v>174</v>
      </c>
      <c r="N5" s="45" t="s">
        <v>177</v>
      </c>
      <c r="O5" s="46" t="s">
        <v>178</v>
      </c>
      <c r="P5" s="46" t="s">
        <v>179</v>
      </c>
      <c r="Q5" s="45" t="s">
        <v>182</v>
      </c>
      <c r="R5" s="46" t="s">
        <v>183</v>
      </c>
      <c r="S5" s="46" t="s">
        <v>184</v>
      </c>
      <c r="T5" s="45" t="s">
        <v>187</v>
      </c>
      <c r="U5" s="46" t="s">
        <v>188</v>
      </c>
      <c r="V5" s="46" t="s">
        <v>189</v>
      </c>
      <c r="W5" s="45" t="s">
        <v>192</v>
      </c>
      <c r="X5" s="46" t="s">
        <v>193</v>
      </c>
      <c r="Y5" s="46" t="s">
        <v>194</v>
      </c>
      <c r="Z5" s="45" t="s">
        <v>197</v>
      </c>
      <c r="AA5" s="46" t="s">
        <v>198</v>
      </c>
      <c r="AB5" s="46" t="s">
        <v>199</v>
      </c>
      <c r="AC5" s="45" t="s">
        <v>202</v>
      </c>
      <c r="AD5" s="46" t="s">
        <v>203</v>
      </c>
      <c r="AE5" s="46" t="s">
        <v>204</v>
      </c>
      <c r="AF5" s="45" t="s">
        <v>207</v>
      </c>
      <c r="AG5" s="46" t="s">
        <v>208</v>
      </c>
      <c r="AH5" s="46" t="s">
        <v>209</v>
      </c>
      <c r="AI5" s="45" t="s">
        <v>212</v>
      </c>
      <c r="AJ5" s="46" t="s">
        <v>213</v>
      </c>
      <c r="AK5" s="46" t="s">
        <v>214</v>
      </c>
      <c r="AL5" s="41"/>
      <c r="AM5" s="41"/>
    </row>
    <row r="6" spans="1:44" x14ac:dyDescent="0.2">
      <c r="A6" s="2">
        <v>2000</v>
      </c>
      <c r="B6" s="95">
        <v>3.4801762100000001E-2</v>
      </c>
      <c r="C6" s="148">
        <v>0.95550660789999997</v>
      </c>
      <c r="D6" s="148">
        <v>0</v>
      </c>
      <c r="E6" s="148">
        <v>0</v>
      </c>
      <c r="F6" s="148">
        <v>7.7092510999999999E-3</v>
      </c>
      <c r="G6" s="148">
        <v>0</v>
      </c>
      <c r="H6" s="148">
        <v>0</v>
      </c>
      <c r="I6" s="148">
        <v>1.9823788999999998E-3</v>
      </c>
      <c r="J6" s="148">
        <v>0</v>
      </c>
      <c r="K6" s="81">
        <v>0.19620253160000001</v>
      </c>
      <c r="L6" s="97">
        <v>5.0632911400000001E-2</v>
      </c>
      <c r="M6" s="97">
        <v>0.75316455699999996</v>
      </c>
      <c r="N6" s="81">
        <v>0.2279852467</v>
      </c>
      <c r="O6" s="97">
        <v>0.31166436149999999</v>
      </c>
      <c r="P6" s="97">
        <v>0.46035039189999999</v>
      </c>
      <c r="Q6" s="81">
        <v>0</v>
      </c>
      <c r="R6" s="97">
        <v>0</v>
      </c>
      <c r="S6" s="97">
        <v>0</v>
      </c>
      <c r="T6" s="81">
        <v>0</v>
      </c>
      <c r="U6" s="97">
        <v>0</v>
      </c>
      <c r="V6" s="97">
        <v>0</v>
      </c>
      <c r="W6" s="81">
        <v>2.85714286E-2</v>
      </c>
      <c r="X6" s="98">
        <v>0</v>
      </c>
      <c r="Y6" s="98">
        <v>0.97142857140000005</v>
      </c>
      <c r="Z6" s="81">
        <v>0</v>
      </c>
      <c r="AA6" s="98">
        <v>0</v>
      </c>
      <c r="AB6" s="98">
        <v>0</v>
      </c>
      <c r="AC6" s="81">
        <v>0</v>
      </c>
      <c r="AD6" s="98">
        <v>0</v>
      </c>
      <c r="AE6" s="98">
        <v>0</v>
      </c>
      <c r="AF6" s="81">
        <v>0</v>
      </c>
      <c r="AG6" s="98">
        <v>0</v>
      </c>
      <c r="AH6" s="98">
        <v>1</v>
      </c>
      <c r="AI6" s="81">
        <v>0</v>
      </c>
      <c r="AJ6" s="98">
        <v>0</v>
      </c>
      <c r="AK6" s="98">
        <v>0</v>
      </c>
      <c r="AL6" s="36">
        <f t="shared" ref="AL6:AL46" si="0">SUM(B6:J6)</f>
        <v>0.99999999999999989</v>
      </c>
      <c r="AM6" s="36">
        <f t="shared" ref="AM6:AM46" si="1">SUM(K6:AK6)</f>
        <v>4.0000000001</v>
      </c>
      <c r="AO6" s="57">
        <f>$B6*K6+$C6*N6+$D6*Q6+$E6*T6+$F6*W6+$G6*Z6+$H6*AC6+$I6*AF6+$J6*AI6</f>
        <v>0.22488986787108575</v>
      </c>
      <c r="AP6" s="57">
        <f t="shared" ref="AP6:AP46" si="2">$B6*L6+$C6*O6+$D6*R6+$E6*U6+$F6*X6+$G6*AA6+$H6*AD6+$I6*AG6+$J6*AJ6</f>
        <v>0.2995594713971575</v>
      </c>
      <c r="AQ6" s="57">
        <f t="shared" ref="AQ6:AQ46" si="3">$B6*M6+$C6*P6+$D6*S6+$E6*V6+$F6*Y6+$G6*AB6+$H6*AE6+$I6*AH6+$J6*AK6</f>
        <v>0.4755506608273074</v>
      </c>
      <c r="AR6" s="57">
        <f>SUM(AO6:AQ6)</f>
        <v>1.0000000000955507</v>
      </c>
    </row>
    <row r="7" spans="1:44" x14ac:dyDescent="0.2">
      <c r="A7" s="2">
        <v>2001</v>
      </c>
      <c r="B7" s="95">
        <v>3.3530572000000002E-2</v>
      </c>
      <c r="C7" s="148">
        <v>0.95700197239999996</v>
      </c>
      <c r="D7" s="148">
        <v>0</v>
      </c>
      <c r="E7" s="148">
        <v>0</v>
      </c>
      <c r="F7" s="148">
        <v>7.2978304000000001E-3</v>
      </c>
      <c r="G7" s="148">
        <v>0</v>
      </c>
      <c r="H7" s="148">
        <v>0</v>
      </c>
      <c r="I7" s="148">
        <v>2.1696252000000002E-3</v>
      </c>
      <c r="J7" s="148">
        <v>0</v>
      </c>
      <c r="K7" s="81">
        <v>0.18823529410000001</v>
      </c>
      <c r="L7" s="97">
        <v>1.76470588E-2</v>
      </c>
      <c r="M7" s="97">
        <v>0.79411764709999999</v>
      </c>
      <c r="N7" s="81">
        <v>0.2180544106</v>
      </c>
      <c r="O7" s="97">
        <v>0.2685490519</v>
      </c>
      <c r="P7" s="97">
        <v>0.51339653750000003</v>
      </c>
      <c r="Q7" s="81">
        <v>0</v>
      </c>
      <c r="R7" s="97">
        <v>0</v>
      </c>
      <c r="S7" s="97">
        <v>0</v>
      </c>
      <c r="T7" s="81">
        <v>0</v>
      </c>
      <c r="U7" s="97">
        <v>0</v>
      </c>
      <c r="V7" s="97">
        <v>0</v>
      </c>
      <c r="W7" s="81">
        <v>2.7027026999999999E-2</v>
      </c>
      <c r="X7" s="98">
        <v>8.1081081099999994E-2</v>
      </c>
      <c r="Y7" s="98">
        <v>0.89189189189999996</v>
      </c>
      <c r="Z7" s="81">
        <v>0</v>
      </c>
      <c r="AA7" s="98">
        <v>0</v>
      </c>
      <c r="AB7" s="98">
        <v>0</v>
      </c>
      <c r="AC7" s="81">
        <v>0</v>
      </c>
      <c r="AD7" s="98">
        <v>0</v>
      </c>
      <c r="AE7" s="98">
        <v>0</v>
      </c>
      <c r="AF7" s="81">
        <v>0</v>
      </c>
      <c r="AG7" s="98">
        <v>0</v>
      </c>
      <c r="AH7" s="98">
        <v>1</v>
      </c>
      <c r="AI7" s="81">
        <v>0</v>
      </c>
      <c r="AJ7" s="98">
        <v>0</v>
      </c>
      <c r="AK7" s="98">
        <v>0</v>
      </c>
      <c r="AL7" s="36">
        <f t="shared" si="0"/>
        <v>0.99999999999999989</v>
      </c>
      <c r="AM7" s="36">
        <f t="shared" si="1"/>
        <v>3.9999999999999996</v>
      </c>
      <c r="AO7" s="57">
        <f t="shared" ref="AO7:AO46" si="4">$B7*K7+$C7*N7+$D7*Q7+$E7*T7+$F7*W7+$G7*Z7+$H7*AC7+$I7*AF7+$J7*AI7</f>
        <v>0.2151873767757429</v>
      </c>
      <c r="AP7" s="57">
        <f t="shared" si="2"/>
        <v>0.258185404308648</v>
      </c>
      <c r="AQ7" s="57">
        <f t="shared" si="3"/>
        <v>0.52662721891560904</v>
      </c>
      <c r="AR7" s="57">
        <f t="shared" ref="AR7:AR46" si="5">SUM(AO7:AQ7)</f>
        <v>1</v>
      </c>
    </row>
    <row r="8" spans="1:44" x14ac:dyDescent="0.2">
      <c r="A8" s="2">
        <v>2002</v>
      </c>
      <c r="B8" s="95">
        <v>2.7915353399999999E-2</v>
      </c>
      <c r="C8" s="148">
        <v>0.96022812550000003</v>
      </c>
      <c r="D8" s="148">
        <v>0</v>
      </c>
      <c r="E8" s="148">
        <v>0</v>
      </c>
      <c r="F8" s="148">
        <v>9.1550352999999994E-3</v>
      </c>
      <c r="G8" s="148">
        <v>0</v>
      </c>
      <c r="H8" s="148">
        <v>0</v>
      </c>
      <c r="I8" s="148">
        <v>2.7014857999999998E-3</v>
      </c>
      <c r="J8" s="148">
        <v>0</v>
      </c>
      <c r="K8" s="81">
        <v>0.28494623660000001</v>
      </c>
      <c r="L8" s="97">
        <v>2.68817204E-2</v>
      </c>
      <c r="M8" s="97">
        <v>0.68817204300000001</v>
      </c>
      <c r="N8" s="81">
        <v>0.20881525479999999</v>
      </c>
      <c r="O8" s="97">
        <v>0.27883713659999998</v>
      </c>
      <c r="P8" s="97">
        <v>0.51234760859999995</v>
      </c>
      <c r="Q8" s="81">
        <v>0</v>
      </c>
      <c r="R8" s="97">
        <v>0</v>
      </c>
      <c r="S8" s="97">
        <v>0</v>
      </c>
      <c r="T8" s="81">
        <v>0</v>
      </c>
      <c r="U8" s="97">
        <v>0</v>
      </c>
      <c r="V8" s="97">
        <v>0</v>
      </c>
      <c r="W8" s="81">
        <v>1.6393442599999999E-2</v>
      </c>
      <c r="X8" s="98">
        <v>3.2786885199999997E-2</v>
      </c>
      <c r="Y8" s="98">
        <v>0.95081967209999996</v>
      </c>
      <c r="Z8" s="81">
        <v>0</v>
      </c>
      <c r="AA8" s="98">
        <v>0</v>
      </c>
      <c r="AB8" s="98">
        <v>0</v>
      </c>
      <c r="AC8" s="81">
        <v>0</v>
      </c>
      <c r="AD8" s="98">
        <v>0</v>
      </c>
      <c r="AE8" s="98">
        <v>0</v>
      </c>
      <c r="AF8" s="81">
        <v>0</v>
      </c>
      <c r="AG8" s="98">
        <v>0</v>
      </c>
      <c r="AH8" s="98">
        <v>1</v>
      </c>
      <c r="AI8" s="81">
        <v>0</v>
      </c>
      <c r="AJ8" s="98">
        <v>0</v>
      </c>
      <c r="AK8" s="98">
        <v>0</v>
      </c>
      <c r="AL8" s="36">
        <f t="shared" si="0"/>
        <v>0.99999999999999989</v>
      </c>
      <c r="AM8" s="36">
        <f t="shared" si="1"/>
        <v>3.9999999999</v>
      </c>
      <c r="AO8" s="57">
        <f t="shared" si="4"/>
        <v>0.20861473813278938</v>
      </c>
      <c r="AP8" s="57">
        <f t="shared" si="2"/>
        <v>0.26879783881355446</v>
      </c>
      <c r="AQ8" s="57">
        <f t="shared" si="3"/>
        <v>0.52258742305274053</v>
      </c>
      <c r="AR8" s="57">
        <f t="shared" si="5"/>
        <v>0.9999999999990844</v>
      </c>
    </row>
    <row r="9" spans="1:44" x14ac:dyDescent="0.2">
      <c r="A9" s="2">
        <v>2003</v>
      </c>
      <c r="B9" s="95">
        <v>2.6582766099999999E-2</v>
      </c>
      <c r="C9" s="148">
        <v>0.96185950939999998</v>
      </c>
      <c r="D9" s="148">
        <v>0</v>
      </c>
      <c r="E9" s="148">
        <v>0</v>
      </c>
      <c r="F9" s="148">
        <v>8.7325028999999995E-3</v>
      </c>
      <c r="G9" s="148">
        <v>0</v>
      </c>
      <c r="H9" s="148">
        <v>0</v>
      </c>
      <c r="I9" s="148">
        <v>2.8252214999999999E-3</v>
      </c>
      <c r="J9" s="148">
        <v>0</v>
      </c>
      <c r="K9" s="81">
        <v>0.11111111110000001</v>
      </c>
      <c r="L9" s="97">
        <v>3.3816425099999999E-2</v>
      </c>
      <c r="M9" s="97">
        <v>0.85507246380000002</v>
      </c>
      <c r="N9" s="81">
        <v>0.2253671562</v>
      </c>
      <c r="O9" s="97">
        <v>0.29452603469999999</v>
      </c>
      <c r="P9" s="97">
        <v>0.48010680909999998</v>
      </c>
      <c r="Q9" s="81">
        <v>0</v>
      </c>
      <c r="R9" s="97">
        <v>0</v>
      </c>
      <c r="S9" s="97">
        <v>0</v>
      </c>
      <c r="T9" s="81">
        <v>0</v>
      </c>
      <c r="U9" s="97">
        <v>0</v>
      </c>
      <c r="V9" s="97">
        <v>0</v>
      </c>
      <c r="W9" s="81">
        <v>1.47058824E-2</v>
      </c>
      <c r="X9" s="98">
        <v>0</v>
      </c>
      <c r="Y9" s="98">
        <v>0.98529411759999996</v>
      </c>
      <c r="Z9" s="81">
        <v>0</v>
      </c>
      <c r="AA9" s="98">
        <v>0</v>
      </c>
      <c r="AB9" s="98">
        <v>0</v>
      </c>
      <c r="AC9" s="81">
        <v>0</v>
      </c>
      <c r="AD9" s="98">
        <v>0</v>
      </c>
      <c r="AE9" s="98">
        <v>0</v>
      </c>
      <c r="AF9" s="81">
        <v>0</v>
      </c>
      <c r="AG9" s="98">
        <v>0</v>
      </c>
      <c r="AH9" s="98">
        <v>1</v>
      </c>
      <c r="AI9" s="81">
        <v>0</v>
      </c>
      <c r="AJ9" s="98">
        <v>0</v>
      </c>
      <c r="AK9" s="98">
        <v>0</v>
      </c>
      <c r="AL9" s="36">
        <f t="shared" si="0"/>
        <v>0.99999999989999999</v>
      </c>
      <c r="AM9" s="36">
        <f t="shared" si="1"/>
        <v>4</v>
      </c>
      <c r="AO9" s="57">
        <f t="shared" si="4"/>
        <v>0.21985360213559263</v>
      </c>
      <c r="AP9" s="57">
        <f t="shared" si="2"/>
        <v>0.28419160136084082</v>
      </c>
      <c r="AQ9" s="57">
        <f t="shared" si="3"/>
        <v>0.49595479640356643</v>
      </c>
      <c r="AR9" s="57">
        <f t="shared" si="5"/>
        <v>0.99999999989999988</v>
      </c>
    </row>
    <row r="10" spans="1:44" x14ac:dyDescent="0.2">
      <c r="A10" s="2">
        <v>2004</v>
      </c>
      <c r="B10" s="95">
        <v>2.4384980600000002E-2</v>
      </c>
      <c r="C10" s="148">
        <v>0.96687526970000004</v>
      </c>
      <c r="D10" s="148">
        <v>0</v>
      </c>
      <c r="E10" s="148">
        <v>0</v>
      </c>
      <c r="F10" s="148">
        <v>6.6896849000000003E-3</v>
      </c>
      <c r="G10" s="148">
        <v>0</v>
      </c>
      <c r="H10" s="148">
        <v>0</v>
      </c>
      <c r="I10" s="148">
        <v>2.0500647000000001E-3</v>
      </c>
      <c r="J10" s="148">
        <v>0</v>
      </c>
      <c r="K10" s="81">
        <v>0.1548672566</v>
      </c>
      <c r="L10" s="97">
        <v>7.0796460199999994E-2</v>
      </c>
      <c r="M10" s="97">
        <v>0.77433628320000003</v>
      </c>
      <c r="N10" s="81">
        <v>0.23033143619999999</v>
      </c>
      <c r="O10" s="97">
        <v>0.3183796451</v>
      </c>
      <c r="P10" s="97">
        <v>0.45128891859999998</v>
      </c>
      <c r="Q10" s="81">
        <v>0</v>
      </c>
      <c r="R10" s="97">
        <v>0</v>
      </c>
      <c r="S10" s="97">
        <v>0</v>
      </c>
      <c r="T10" s="81">
        <v>0</v>
      </c>
      <c r="U10" s="97">
        <v>0</v>
      </c>
      <c r="V10" s="97">
        <v>0</v>
      </c>
      <c r="W10" s="81">
        <v>0</v>
      </c>
      <c r="X10" s="98">
        <v>1.6129032299999999E-2</v>
      </c>
      <c r="Y10" s="98">
        <v>0.98387096770000004</v>
      </c>
      <c r="Z10" s="81">
        <v>0</v>
      </c>
      <c r="AA10" s="98">
        <v>0</v>
      </c>
      <c r="AB10" s="98">
        <v>0</v>
      </c>
      <c r="AC10" s="81">
        <v>0</v>
      </c>
      <c r="AD10" s="98">
        <v>0</v>
      </c>
      <c r="AE10" s="98">
        <v>0</v>
      </c>
      <c r="AF10" s="81">
        <v>0</v>
      </c>
      <c r="AG10" s="98">
        <v>0</v>
      </c>
      <c r="AH10" s="98">
        <v>1</v>
      </c>
      <c r="AI10" s="81">
        <v>0</v>
      </c>
      <c r="AJ10" s="98">
        <v>0</v>
      </c>
      <c r="AK10" s="98">
        <v>0</v>
      </c>
      <c r="AL10" s="36">
        <f t="shared" si="0"/>
        <v>0.9999999999000001</v>
      </c>
      <c r="AM10" s="36">
        <f t="shared" si="1"/>
        <v>3.9999999999</v>
      </c>
      <c r="AO10" s="57">
        <f t="shared" si="4"/>
        <v>0.22647820454402956</v>
      </c>
      <c r="AP10" s="57">
        <f t="shared" si="2"/>
        <v>0.30966767367540743</v>
      </c>
      <c r="AQ10" s="57">
        <f t="shared" si="3"/>
        <v>0.46385412158387557</v>
      </c>
      <c r="AR10" s="57">
        <f t="shared" si="5"/>
        <v>0.99999999980331267</v>
      </c>
    </row>
    <row r="11" spans="1:44" x14ac:dyDescent="0.2">
      <c r="A11" s="2">
        <v>2005</v>
      </c>
      <c r="B11" s="95">
        <v>2.79750847E-2</v>
      </c>
      <c r="C11" s="148">
        <v>0.95967653809999998</v>
      </c>
      <c r="D11" s="148">
        <v>0</v>
      </c>
      <c r="E11" s="148">
        <v>0</v>
      </c>
      <c r="F11" s="148">
        <v>9.8349907000000007E-3</v>
      </c>
      <c r="G11" s="148">
        <v>0</v>
      </c>
      <c r="H11" s="148">
        <v>0</v>
      </c>
      <c r="I11" s="148">
        <v>2.5133865E-3</v>
      </c>
      <c r="J11" s="148">
        <v>0</v>
      </c>
      <c r="K11" s="81">
        <v>0.20703125</v>
      </c>
      <c r="L11" s="97">
        <v>7.421875E-2</v>
      </c>
      <c r="M11" s="97">
        <v>0.71875</v>
      </c>
      <c r="N11" s="81">
        <v>0.23069915739999999</v>
      </c>
      <c r="O11" s="97">
        <v>0.29139148259999997</v>
      </c>
      <c r="P11" s="97">
        <v>0.47790936010000001</v>
      </c>
      <c r="Q11" s="81">
        <v>0</v>
      </c>
      <c r="R11" s="97">
        <v>0</v>
      </c>
      <c r="S11" s="97">
        <v>0</v>
      </c>
      <c r="T11" s="81">
        <v>0</v>
      </c>
      <c r="U11" s="97">
        <v>0</v>
      </c>
      <c r="V11" s="97">
        <v>0</v>
      </c>
      <c r="W11" s="81">
        <v>0</v>
      </c>
      <c r="X11" s="98">
        <v>0</v>
      </c>
      <c r="Y11" s="98">
        <v>1</v>
      </c>
      <c r="Z11" s="81">
        <v>0</v>
      </c>
      <c r="AA11" s="98">
        <v>0</v>
      </c>
      <c r="AB11" s="98">
        <v>0</v>
      </c>
      <c r="AC11" s="81">
        <v>0</v>
      </c>
      <c r="AD11" s="98">
        <v>0</v>
      </c>
      <c r="AE11" s="98">
        <v>0</v>
      </c>
      <c r="AF11" s="81">
        <v>0</v>
      </c>
      <c r="AG11" s="98">
        <v>0</v>
      </c>
      <c r="AH11" s="98">
        <v>1</v>
      </c>
      <c r="AI11" s="81">
        <v>0</v>
      </c>
      <c r="AJ11" s="98">
        <v>0</v>
      </c>
      <c r="AK11" s="98">
        <v>0</v>
      </c>
      <c r="AL11" s="36">
        <f t="shared" si="0"/>
        <v>1</v>
      </c>
      <c r="AM11" s="36">
        <f t="shared" si="1"/>
        <v>4.0000000001</v>
      </c>
      <c r="AO11" s="57">
        <f t="shared" si="4"/>
        <v>0.22718828547051587</v>
      </c>
      <c r="AP11" s="57">
        <f t="shared" si="2"/>
        <v>0.28171784507097247</v>
      </c>
      <c r="AQ11" s="57">
        <f t="shared" si="3"/>
        <v>0.49109386955447926</v>
      </c>
      <c r="AR11" s="57">
        <f t="shared" si="5"/>
        <v>1.0000000000959677</v>
      </c>
    </row>
    <row r="12" spans="1:44" x14ac:dyDescent="0.2">
      <c r="A12" s="2">
        <v>2006</v>
      </c>
      <c r="B12" s="95">
        <v>3.8090401199999999E-2</v>
      </c>
      <c r="C12" s="148">
        <v>0.95149822240000004</v>
      </c>
      <c r="D12" s="148">
        <v>0</v>
      </c>
      <c r="E12" s="148">
        <v>0</v>
      </c>
      <c r="F12" s="148">
        <v>8.6338243000000005E-3</v>
      </c>
      <c r="G12" s="148">
        <v>0</v>
      </c>
      <c r="H12" s="148">
        <v>0</v>
      </c>
      <c r="I12" s="148">
        <v>1.7775521E-3</v>
      </c>
      <c r="J12" s="148">
        <v>0</v>
      </c>
      <c r="K12" s="81">
        <v>8.6666666700000006E-2</v>
      </c>
      <c r="L12" s="97">
        <v>5.3333333300000001E-2</v>
      </c>
      <c r="M12" s="97">
        <v>0.86</v>
      </c>
      <c r="N12" s="81">
        <v>0.22858286629999999</v>
      </c>
      <c r="O12" s="97">
        <v>0.3070456365</v>
      </c>
      <c r="P12" s="97">
        <v>0.46437149719999998</v>
      </c>
      <c r="Q12" s="81">
        <v>0</v>
      </c>
      <c r="R12" s="97">
        <v>0</v>
      </c>
      <c r="S12" s="97">
        <v>0</v>
      </c>
      <c r="T12" s="81">
        <v>0</v>
      </c>
      <c r="U12" s="97">
        <v>0</v>
      </c>
      <c r="V12" s="97">
        <v>0</v>
      </c>
      <c r="W12" s="81">
        <v>2.9411764699999999E-2</v>
      </c>
      <c r="X12" s="98">
        <v>0</v>
      </c>
      <c r="Y12" s="98">
        <v>0.97058823530000005</v>
      </c>
      <c r="Z12" s="81">
        <v>0</v>
      </c>
      <c r="AA12" s="98">
        <v>0</v>
      </c>
      <c r="AB12" s="98">
        <v>0</v>
      </c>
      <c r="AC12" s="81">
        <v>0</v>
      </c>
      <c r="AD12" s="98">
        <v>0</v>
      </c>
      <c r="AE12" s="98">
        <v>0</v>
      </c>
      <c r="AF12" s="81">
        <v>0</v>
      </c>
      <c r="AG12" s="98">
        <v>0</v>
      </c>
      <c r="AH12" s="98">
        <v>1</v>
      </c>
      <c r="AI12" s="81">
        <v>0</v>
      </c>
      <c r="AJ12" s="98">
        <v>0</v>
      </c>
      <c r="AK12" s="98">
        <v>0</v>
      </c>
      <c r="AL12" s="36">
        <f t="shared" si="0"/>
        <v>1</v>
      </c>
      <c r="AM12" s="36">
        <f t="shared" si="1"/>
        <v>4</v>
      </c>
      <c r="AO12" s="57">
        <f t="shared" si="4"/>
        <v>0.22105129506958929</v>
      </c>
      <c r="AP12" s="57">
        <f t="shared" si="2"/>
        <v>0.29418486538815691</v>
      </c>
      <c r="AQ12" s="57">
        <f t="shared" si="3"/>
        <v>0.48476383954225388</v>
      </c>
      <c r="AR12" s="57">
        <f t="shared" si="5"/>
        <v>1</v>
      </c>
    </row>
    <row r="13" spans="1:44" x14ac:dyDescent="0.2">
      <c r="A13" s="2">
        <v>2007</v>
      </c>
      <c r="B13" s="95">
        <v>2.9978033300000002E-2</v>
      </c>
      <c r="C13" s="148">
        <v>0.95968471379999998</v>
      </c>
      <c r="D13" s="148">
        <v>0</v>
      </c>
      <c r="E13" s="148">
        <v>0</v>
      </c>
      <c r="F13" s="148">
        <v>7.4945083000000001E-3</v>
      </c>
      <c r="G13" s="148">
        <v>0</v>
      </c>
      <c r="H13" s="148">
        <v>0</v>
      </c>
      <c r="I13" s="148">
        <v>2.8427445000000001E-3</v>
      </c>
      <c r="J13" s="148">
        <v>0</v>
      </c>
      <c r="K13" s="81">
        <v>8.18965517E-2</v>
      </c>
      <c r="L13" s="97">
        <v>8.6206896599999999E-2</v>
      </c>
      <c r="M13" s="97">
        <v>0.83189655169999999</v>
      </c>
      <c r="N13" s="81">
        <v>0.17921098690000001</v>
      </c>
      <c r="O13" s="97">
        <v>0.3494008348</v>
      </c>
      <c r="P13" s="97">
        <v>0.47138817830000002</v>
      </c>
      <c r="Q13" s="81">
        <v>0</v>
      </c>
      <c r="R13" s="97">
        <v>0</v>
      </c>
      <c r="S13" s="97">
        <v>0</v>
      </c>
      <c r="T13" s="81">
        <v>0</v>
      </c>
      <c r="U13" s="97">
        <v>0</v>
      </c>
      <c r="V13" s="97">
        <v>0</v>
      </c>
      <c r="W13" s="81">
        <v>0.13793103449999999</v>
      </c>
      <c r="X13" s="98">
        <v>0</v>
      </c>
      <c r="Y13" s="98">
        <v>0.86206896550000001</v>
      </c>
      <c r="Z13" s="81">
        <v>0</v>
      </c>
      <c r="AA13" s="98">
        <v>0</v>
      </c>
      <c r="AB13" s="98">
        <v>0</v>
      </c>
      <c r="AC13" s="81">
        <v>0</v>
      </c>
      <c r="AD13" s="98">
        <v>0</v>
      </c>
      <c r="AE13" s="98">
        <v>0</v>
      </c>
      <c r="AF13" s="81">
        <v>0</v>
      </c>
      <c r="AG13" s="98">
        <v>0</v>
      </c>
      <c r="AH13" s="98">
        <v>1</v>
      </c>
      <c r="AI13" s="81">
        <v>0</v>
      </c>
      <c r="AJ13" s="98">
        <v>0</v>
      </c>
      <c r="AK13" s="98">
        <v>0</v>
      </c>
      <c r="AL13" s="36">
        <f t="shared" si="0"/>
        <v>0.99999999989999999</v>
      </c>
      <c r="AM13" s="36">
        <f t="shared" si="1"/>
        <v>4</v>
      </c>
      <c r="AO13" s="57">
        <f t="shared" si="4"/>
        <v>0.17547486750984764</v>
      </c>
      <c r="AP13" s="57">
        <f t="shared" si="2"/>
        <v>0.33789895336348352</v>
      </c>
      <c r="AQ13" s="57">
        <f t="shared" si="3"/>
        <v>0.48662617902666883</v>
      </c>
      <c r="AR13" s="57">
        <f t="shared" si="5"/>
        <v>0.99999999989999999</v>
      </c>
    </row>
    <row r="14" spans="1:44" x14ac:dyDescent="0.2">
      <c r="A14" s="2">
        <v>2008</v>
      </c>
      <c r="B14" s="95">
        <v>3.0894077400000001E-2</v>
      </c>
      <c r="C14" s="148">
        <v>0.95686218680000001</v>
      </c>
      <c r="D14" s="148">
        <v>0</v>
      </c>
      <c r="E14" s="148">
        <v>0</v>
      </c>
      <c r="F14" s="148">
        <v>9.9658313999999998E-3</v>
      </c>
      <c r="G14" s="148">
        <v>0</v>
      </c>
      <c r="H14" s="148">
        <v>0</v>
      </c>
      <c r="I14" s="148">
        <v>2.2779043E-3</v>
      </c>
      <c r="J14" s="148">
        <v>0</v>
      </c>
      <c r="K14" s="81">
        <v>0.1059907834</v>
      </c>
      <c r="L14" s="97">
        <v>9.6774193499999994E-2</v>
      </c>
      <c r="M14" s="97">
        <v>0.79723502300000004</v>
      </c>
      <c r="N14" s="81">
        <v>0.19000148789999999</v>
      </c>
      <c r="O14" s="97">
        <v>0.28239845260000002</v>
      </c>
      <c r="P14" s="97">
        <v>0.5276000595</v>
      </c>
      <c r="Q14" s="81">
        <v>0</v>
      </c>
      <c r="R14" s="97">
        <v>0</v>
      </c>
      <c r="S14" s="97">
        <v>0</v>
      </c>
      <c r="T14" s="81">
        <v>0</v>
      </c>
      <c r="U14" s="97">
        <v>0</v>
      </c>
      <c r="V14" s="97">
        <v>0</v>
      </c>
      <c r="W14" s="81">
        <v>1.42857143E-2</v>
      </c>
      <c r="X14" s="98">
        <v>2.85714286E-2</v>
      </c>
      <c r="Y14" s="98">
        <v>0.95714285710000002</v>
      </c>
      <c r="Z14" s="81">
        <v>0</v>
      </c>
      <c r="AA14" s="98">
        <v>0</v>
      </c>
      <c r="AB14" s="98">
        <v>0</v>
      </c>
      <c r="AC14" s="81">
        <v>0</v>
      </c>
      <c r="AD14" s="98">
        <v>0</v>
      </c>
      <c r="AE14" s="98">
        <v>0</v>
      </c>
      <c r="AF14" s="81">
        <v>0</v>
      </c>
      <c r="AG14" s="98">
        <v>0</v>
      </c>
      <c r="AH14" s="98">
        <v>1</v>
      </c>
      <c r="AI14" s="81">
        <v>0</v>
      </c>
      <c r="AJ14" s="98">
        <v>0</v>
      </c>
      <c r="AK14" s="98">
        <v>0</v>
      </c>
      <c r="AL14" s="36">
        <f t="shared" si="0"/>
        <v>0.99999999989999999</v>
      </c>
      <c r="AM14" s="36">
        <f t="shared" si="1"/>
        <v>3.9999999999</v>
      </c>
      <c r="AO14" s="57">
        <f t="shared" si="4"/>
        <v>0.18522209569343631</v>
      </c>
      <c r="AP14" s="57">
        <f t="shared" si="2"/>
        <v>0.27349088836836849</v>
      </c>
      <c r="AQ14" s="57">
        <f t="shared" si="3"/>
        <v>0.54128701583510586</v>
      </c>
      <c r="AR14" s="57">
        <f t="shared" si="5"/>
        <v>0.99999999989691069</v>
      </c>
    </row>
    <row r="15" spans="1:44" x14ac:dyDescent="0.2">
      <c r="A15" s="2">
        <v>2009</v>
      </c>
      <c r="B15" s="95">
        <v>3.9015449100000002E-2</v>
      </c>
      <c r="C15" s="148">
        <v>0.94605917780000004</v>
      </c>
      <c r="D15" s="148">
        <v>0</v>
      </c>
      <c r="E15" s="148">
        <v>0</v>
      </c>
      <c r="F15" s="148">
        <v>1.1259491999999999E-2</v>
      </c>
      <c r="G15" s="148">
        <v>0</v>
      </c>
      <c r="H15" s="148">
        <v>0</v>
      </c>
      <c r="I15" s="148">
        <v>3.6658811000000002E-3</v>
      </c>
      <c r="J15" s="148">
        <v>0</v>
      </c>
      <c r="K15" s="81">
        <v>4.6979865799999999E-2</v>
      </c>
      <c r="L15" s="97">
        <v>4.0268456399999999E-2</v>
      </c>
      <c r="M15" s="97">
        <v>0.9127516779</v>
      </c>
      <c r="N15" s="81">
        <v>0.22169941879999999</v>
      </c>
      <c r="O15" s="97">
        <v>0.12621090509999999</v>
      </c>
      <c r="P15" s="97">
        <v>0.65208967620000002</v>
      </c>
      <c r="Q15" s="81">
        <v>0</v>
      </c>
      <c r="R15" s="97">
        <v>0</v>
      </c>
      <c r="S15" s="97">
        <v>0</v>
      </c>
      <c r="T15" s="81">
        <v>0</v>
      </c>
      <c r="U15" s="97">
        <v>0</v>
      </c>
      <c r="V15" s="97">
        <v>0</v>
      </c>
      <c r="W15" s="81">
        <v>6.9767441900000005E-2</v>
      </c>
      <c r="X15" s="98">
        <v>2.3255814E-2</v>
      </c>
      <c r="Y15" s="98">
        <v>0.90697674419999996</v>
      </c>
      <c r="Z15" s="81">
        <v>0</v>
      </c>
      <c r="AA15" s="98">
        <v>0</v>
      </c>
      <c r="AB15" s="98">
        <v>0</v>
      </c>
      <c r="AC15" s="81">
        <v>0</v>
      </c>
      <c r="AD15" s="98">
        <v>0</v>
      </c>
      <c r="AE15" s="98">
        <v>0</v>
      </c>
      <c r="AF15" s="81">
        <v>0</v>
      </c>
      <c r="AG15" s="98">
        <v>0</v>
      </c>
      <c r="AH15" s="98">
        <v>1</v>
      </c>
      <c r="AI15" s="81">
        <v>0</v>
      </c>
      <c r="AJ15" s="98">
        <v>0</v>
      </c>
      <c r="AK15" s="98">
        <v>0</v>
      </c>
      <c r="AL15" s="36">
        <f t="shared" si="0"/>
        <v>1</v>
      </c>
      <c r="AM15" s="36">
        <f t="shared" si="1"/>
        <v>4.0000000003</v>
      </c>
      <c r="AO15" s="57">
        <f t="shared" si="4"/>
        <v>0.21235925638544409</v>
      </c>
      <c r="AP15" s="57">
        <f t="shared" si="2"/>
        <v>0.12123592567099609</v>
      </c>
      <c r="AQ15" s="57">
        <f t="shared" si="3"/>
        <v>0.66640481804319329</v>
      </c>
      <c r="AR15" s="57">
        <f t="shared" si="5"/>
        <v>1.0000000000996334</v>
      </c>
    </row>
    <row r="16" spans="1:44" x14ac:dyDescent="0.2">
      <c r="A16" s="2">
        <v>2010</v>
      </c>
      <c r="B16" s="95">
        <v>4.0127557799999998E-2</v>
      </c>
      <c r="C16" s="148">
        <v>0.92505979270000005</v>
      </c>
      <c r="D16" s="148">
        <v>0</v>
      </c>
      <c r="E16" s="148">
        <v>0</v>
      </c>
      <c r="F16" s="148">
        <v>3.1092213699999999E-2</v>
      </c>
      <c r="G16" s="148">
        <v>0</v>
      </c>
      <c r="H16" s="148">
        <v>0</v>
      </c>
      <c r="I16" s="148">
        <v>3.7204358000000001E-3</v>
      </c>
      <c r="J16" s="148">
        <v>0</v>
      </c>
      <c r="K16" s="81">
        <v>7.9470198699999994E-2</v>
      </c>
      <c r="L16" s="97">
        <v>6.6225165599999997E-2</v>
      </c>
      <c r="M16" s="97">
        <v>0.85430463580000005</v>
      </c>
      <c r="N16" s="81">
        <v>0.2611318587</v>
      </c>
      <c r="O16" s="97">
        <v>0.1252513646</v>
      </c>
      <c r="P16" s="97">
        <v>0.61361677680000004</v>
      </c>
      <c r="Q16" s="81">
        <v>0</v>
      </c>
      <c r="R16" s="97">
        <v>0</v>
      </c>
      <c r="S16" s="97">
        <v>0</v>
      </c>
      <c r="T16" s="81">
        <v>0</v>
      </c>
      <c r="U16" s="97">
        <v>0</v>
      </c>
      <c r="V16" s="97">
        <v>0</v>
      </c>
      <c r="W16" s="81">
        <v>2.5641025599999999E-2</v>
      </c>
      <c r="X16" s="98">
        <v>0</v>
      </c>
      <c r="Y16" s="98">
        <v>0.97435897439999997</v>
      </c>
      <c r="Z16" s="81">
        <v>0</v>
      </c>
      <c r="AA16" s="98">
        <v>0</v>
      </c>
      <c r="AB16" s="98">
        <v>0</v>
      </c>
      <c r="AC16" s="81">
        <v>0</v>
      </c>
      <c r="AD16" s="98">
        <v>0</v>
      </c>
      <c r="AE16" s="98">
        <v>0</v>
      </c>
      <c r="AF16" s="81">
        <v>0</v>
      </c>
      <c r="AG16" s="98">
        <v>0</v>
      </c>
      <c r="AH16" s="98">
        <v>1</v>
      </c>
      <c r="AI16" s="81">
        <v>0</v>
      </c>
      <c r="AJ16" s="98">
        <v>0</v>
      </c>
      <c r="AK16" s="98">
        <v>0</v>
      </c>
      <c r="AL16" s="36">
        <f t="shared" si="0"/>
        <v>1</v>
      </c>
      <c r="AM16" s="36">
        <f t="shared" si="1"/>
        <v>4.0000000002</v>
      </c>
      <c r="AO16" s="57">
        <f t="shared" si="4"/>
        <v>0.24554876431554182</v>
      </c>
      <c r="AP16" s="57">
        <f t="shared" si="2"/>
        <v>0.1185224555326967</v>
      </c>
      <c r="AQ16" s="57">
        <f t="shared" si="3"/>
        <v>0.63592878024828026</v>
      </c>
      <c r="AR16" s="57">
        <f t="shared" si="5"/>
        <v>1.0000000000965188</v>
      </c>
    </row>
    <row r="17" spans="1:44" x14ac:dyDescent="0.2">
      <c r="A17" s="2">
        <v>2011</v>
      </c>
      <c r="B17" s="95">
        <v>3.4491503899999998E-2</v>
      </c>
      <c r="C17" s="148">
        <v>0.91757545019999998</v>
      </c>
      <c r="D17" s="148">
        <v>0</v>
      </c>
      <c r="E17" s="148">
        <v>0</v>
      </c>
      <c r="F17" s="148">
        <v>3.5252345900000003E-2</v>
      </c>
      <c r="G17" s="148">
        <v>0</v>
      </c>
      <c r="H17" s="148">
        <v>0</v>
      </c>
      <c r="I17" s="148">
        <v>1.26807E-2</v>
      </c>
      <c r="J17" s="148">
        <v>0</v>
      </c>
      <c r="K17" s="81">
        <v>5.8823529399999998E-2</v>
      </c>
      <c r="L17" s="97">
        <v>2.9411764699999999E-2</v>
      </c>
      <c r="M17" s="97">
        <v>0.91176470590000003</v>
      </c>
      <c r="N17" s="81">
        <v>0.22747374240000001</v>
      </c>
      <c r="O17" s="97">
        <v>0.1224433389</v>
      </c>
      <c r="P17" s="97">
        <v>0.65008291870000001</v>
      </c>
      <c r="Q17" s="81">
        <v>0</v>
      </c>
      <c r="R17" s="97">
        <v>0</v>
      </c>
      <c r="S17" s="97">
        <v>0</v>
      </c>
      <c r="T17" s="81">
        <v>0</v>
      </c>
      <c r="U17" s="97">
        <v>0</v>
      </c>
      <c r="V17" s="97">
        <v>0</v>
      </c>
      <c r="W17" s="81">
        <v>7.1942446E-3</v>
      </c>
      <c r="X17" s="98">
        <v>3.5971222999999997E-2</v>
      </c>
      <c r="Y17" s="98">
        <v>0.95683453240000005</v>
      </c>
      <c r="Z17" s="81">
        <v>0</v>
      </c>
      <c r="AA17" s="98">
        <v>0</v>
      </c>
      <c r="AB17" s="98">
        <v>0</v>
      </c>
      <c r="AC17" s="81">
        <v>0</v>
      </c>
      <c r="AD17" s="98">
        <v>0</v>
      </c>
      <c r="AE17" s="98">
        <v>0</v>
      </c>
      <c r="AF17" s="81">
        <v>0</v>
      </c>
      <c r="AG17" s="98">
        <v>0</v>
      </c>
      <c r="AH17" s="98">
        <v>1</v>
      </c>
      <c r="AI17" s="81">
        <v>0</v>
      </c>
      <c r="AJ17" s="98">
        <v>0</v>
      </c>
      <c r="AK17" s="98">
        <v>0</v>
      </c>
      <c r="AL17" s="36">
        <f t="shared" si="0"/>
        <v>1</v>
      </c>
      <c r="AM17" s="36">
        <f t="shared" si="1"/>
        <v>4</v>
      </c>
      <c r="AO17" s="57">
        <f t="shared" si="4"/>
        <v>0.2110068475841991</v>
      </c>
      <c r="AP17" s="57">
        <f t="shared" si="2"/>
        <v>0.11463352780765663</v>
      </c>
      <c r="AQ17" s="57">
        <f t="shared" si="3"/>
        <v>0.67435962460814425</v>
      </c>
      <c r="AR17" s="57">
        <f t="shared" si="5"/>
        <v>1</v>
      </c>
    </row>
    <row r="18" spans="1:44" x14ac:dyDescent="0.2">
      <c r="A18" s="2">
        <v>2012</v>
      </c>
      <c r="B18" s="95">
        <v>3.4669289399999997E-2</v>
      </c>
      <c r="C18" s="148">
        <v>0.93779198429999999</v>
      </c>
      <c r="D18" s="148">
        <v>0</v>
      </c>
      <c r="E18" s="148">
        <v>0</v>
      </c>
      <c r="F18" s="148">
        <v>2.18834522E-2</v>
      </c>
      <c r="G18" s="148">
        <v>0</v>
      </c>
      <c r="H18" s="148">
        <v>0</v>
      </c>
      <c r="I18" s="148">
        <v>5.6552742000000001E-3</v>
      </c>
      <c r="J18" s="148">
        <v>0</v>
      </c>
      <c r="K18" s="81">
        <v>6.3829787200000002E-2</v>
      </c>
      <c r="L18" s="97">
        <v>3.5460992900000002E-2</v>
      </c>
      <c r="M18" s="97">
        <v>0.90070921989999997</v>
      </c>
      <c r="N18" s="81">
        <v>0.18091242790000001</v>
      </c>
      <c r="O18" s="97">
        <v>0.1386995281</v>
      </c>
      <c r="P18" s="97">
        <v>0.68038804399999997</v>
      </c>
      <c r="Q18" s="81">
        <v>0</v>
      </c>
      <c r="R18" s="97">
        <v>0</v>
      </c>
      <c r="S18" s="97">
        <v>0</v>
      </c>
      <c r="T18" s="81">
        <v>0</v>
      </c>
      <c r="U18" s="97">
        <v>0</v>
      </c>
      <c r="V18" s="97">
        <v>0</v>
      </c>
      <c r="W18" s="81">
        <v>1.12359551E-2</v>
      </c>
      <c r="X18" s="98">
        <v>0</v>
      </c>
      <c r="Y18" s="98">
        <v>0.98876404490000003</v>
      </c>
      <c r="Z18" s="81">
        <v>0</v>
      </c>
      <c r="AA18" s="98">
        <v>0</v>
      </c>
      <c r="AB18" s="98">
        <v>0</v>
      </c>
      <c r="AC18" s="81">
        <v>0</v>
      </c>
      <c r="AD18" s="98">
        <v>0</v>
      </c>
      <c r="AE18" s="98">
        <v>0</v>
      </c>
      <c r="AF18" s="81">
        <v>0</v>
      </c>
      <c r="AG18" s="98">
        <v>0</v>
      </c>
      <c r="AH18" s="98">
        <v>1</v>
      </c>
      <c r="AI18" s="81">
        <v>0</v>
      </c>
      <c r="AJ18" s="98">
        <v>0</v>
      </c>
      <c r="AK18" s="98">
        <v>0</v>
      </c>
      <c r="AL18" s="36">
        <f t="shared" si="0"/>
        <v>1.0000000001</v>
      </c>
      <c r="AM18" s="36">
        <f t="shared" si="1"/>
        <v>4</v>
      </c>
      <c r="AO18" s="57">
        <f t="shared" si="4"/>
        <v>0.17211703959600108</v>
      </c>
      <c r="AP18" s="57">
        <f t="shared" si="2"/>
        <v>0.13130071310363406</v>
      </c>
      <c r="AQ18" s="57">
        <f t="shared" si="3"/>
        <v>0.69658224740036478</v>
      </c>
      <c r="AR18" s="57">
        <f t="shared" si="5"/>
        <v>1.0000000001</v>
      </c>
    </row>
    <row r="19" spans="1:44" x14ac:dyDescent="0.2">
      <c r="A19" s="2">
        <v>2013</v>
      </c>
      <c r="B19" s="95">
        <v>3.05056415E-2</v>
      </c>
      <c r="C19" s="148">
        <v>0.93083994989999996</v>
      </c>
      <c r="D19" s="148">
        <v>0</v>
      </c>
      <c r="E19" s="148">
        <v>0</v>
      </c>
      <c r="F19" s="148">
        <v>2.94609277E-2</v>
      </c>
      <c r="G19" s="148">
        <v>0</v>
      </c>
      <c r="H19" s="148">
        <v>0</v>
      </c>
      <c r="I19" s="148">
        <v>9.1934809999999999E-3</v>
      </c>
      <c r="J19" s="148">
        <v>0</v>
      </c>
      <c r="K19" s="81">
        <v>0.10958904110000001</v>
      </c>
      <c r="L19" s="97">
        <v>2.73972603E-2</v>
      </c>
      <c r="M19" s="97">
        <v>0.86301369859999999</v>
      </c>
      <c r="N19" s="81">
        <v>0.19191919190000001</v>
      </c>
      <c r="O19" s="97">
        <v>0.2154882155</v>
      </c>
      <c r="P19" s="97">
        <v>0.59259259259999997</v>
      </c>
      <c r="Q19" s="81">
        <v>0</v>
      </c>
      <c r="R19" s="97">
        <v>0</v>
      </c>
      <c r="S19" s="97">
        <v>0</v>
      </c>
      <c r="T19" s="81">
        <v>0</v>
      </c>
      <c r="U19" s="97">
        <v>0</v>
      </c>
      <c r="V19" s="97">
        <v>0</v>
      </c>
      <c r="W19" s="81">
        <v>0</v>
      </c>
      <c r="X19" s="98">
        <v>7.0921986000000003E-3</v>
      </c>
      <c r="Y19" s="98">
        <v>0.99290780140000001</v>
      </c>
      <c r="Z19" s="81">
        <v>0</v>
      </c>
      <c r="AA19" s="98">
        <v>0</v>
      </c>
      <c r="AB19" s="98">
        <v>0</v>
      </c>
      <c r="AC19" s="81">
        <v>0</v>
      </c>
      <c r="AD19" s="98">
        <v>0</v>
      </c>
      <c r="AE19" s="98">
        <v>0</v>
      </c>
      <c r="AF19" s="81">
        <v>0</v>
      </c>
      <c r="AG19" s="98">
        <v>0</v>
      </c>
      <c r="AH19" s="98">
        <v>1</v>
      </c>
      <c r="AI19" s="81">
        <v>0</v>
      </c>
      <c r="AJ19" s="98">
        <v>0</v>
      </c>
      <c r="AK19" s="98">
        <v>0</v>
      </c>
      <c r="AL19" s="36">
        <f t="shared" si="0"/>
        <v>1.0000000001</v>
      </c>
      <c r="AM19" s="36">
        <f t="shared" si="1"/>
        <v>4</v>
      </c>
      <c r="AO19" s="57">
        <f t="shared" si="4"/>
        <v>0.18198913497316985</v>
      </c>
      <c r="AP19" s="57">
        <f t="shared" si="2"/>
        <v>0.20162975347104303</v>
      </c>
      <c r="AQ19" s="57">
        <f t="shared" si="3"/>
        <v>0.61638111165578702</v>
      </c>
      <c r="AR19" s="57">
        <f t="shared" si="5"/>
        <v>1.0000000001</v>
      </c>
    </row>
    <row r="20" spans="1:44" x14ac:dyDescent="0.2">
      <c r="A20" s="2">
        <v>2014</v>
      </c>
      <c r="B20" s="95">
        <v>2.74914089E-2</v>
      </c>
      <c r="C20" s="148">
        <v>0.94085729789999994</v>
      </c>
      <c r="D20" s="148">
        <v>0</v>
      </c>
      <c r="E20" s="148">
        <v>0</v>
      </c>
      <c r="F20" s="148">
        <v>2.6767950799999999E-2</v>
      </c>
      <c r="G20" s="148">
        <v>0</v>
      </c>
      <c r="H20" s="148">
        <v>0</v>
      </c>
      <c r="I20" s="148">
        <v>4.8833423999999999E-3</v>
      </c>
      <c r="J20" s="148">
        <v>0</v>
      </c>
      <c r="K20" s="81">
        <v>6.5789473700000003E-2</v>
      </c>
      <c r="L20" s="97">
        <v>6.5789473700000003E-2</v>
      </c>
      <c r="M20" s="97">
        <v>0.86842105260000002</v>
      </c>
      <c r="N20" s="81">
        <v>0.18838908109999999</v>
      </c>
      <c r="O20" s="97">
        <v>0.2164552095</v>
      </c>
      <c r="P20" s="97">
        <v>0.59515570929999995</v>
      </c>
      <c r="Q20" s="81">
        <v>0</v>
      </c>
      <c r="R20" s="97">
        <v>0</v>
      </c>
      <c r="S20" s="97">
        <v>0</v>
      </c>
      <c r="T20" s="81">
        <v>0</v>
      </c>
      <c r="U20" s="97">
        <v>0</v>
      </c>
      <c r="V20" s="97">
        <v>0</v>
      </c>
      <c r="W20" s="81">
        <v>1.3513513499999999E-2</v>
      </c>
      <c r="X20" s="98">
        <v>6.7567568000000003E-3</v>
      </c>
      <c r="Y20" s="98">
        <v>0.97972972970000005</v>
      </c>
      <c r="Z20" s="81">
        <v>0</v>
      </c>
      <c r="AA20" s="98">
        <v>0</v>
      </c>
      <c r="AB20" s="98">
        <v>0</v>
      </c>
      <c r="AC20" s="81">
        <v>0</v>
      </c>
      <c r="AD20" s="98">
        <v>0</v>
      </c>
      <c r="AE20" s="98">
        <v>0</v>
      </c>
      <c r="AF20" s="81">
        <v>0</v>
      </c>
      <c r="AG20" s="98">
        <v>0</v>
      </c>
      <c r="AH20" s="98">
        <v>1</v>
      </c>
      <c r="AI20" s="81">
        <v>0</v>
      </c>
      <c r="AJ20" s="98">
        <v>0</v>
      </c>
      <c r="AK20" s="98">
        <v>0</v>
      </c>
      <c r="AL20" s="36">
        <f t="shared" si="0"/>
        <v>1</v>
      </c>
      <c r="AM20" s="36">
        <f t="shared" si="1"/>
        <v>3.9999999999</v>
      </c>
      <c r="AO20" s="57">
        <f t="shared" si="4"/>
        <v>0.17941761618491558</v>
      </c>
      <c r="AP20" s="57">
        <f t="shared" si="2"/>
        <v>0.20564297338294085</v>
      </c>
      <c r="AQ20" s="57">
        <f t="shared" si="3"/>
        <v>0.61493941033805766</v>
      </c>
      <c r="AR20" s="57">
        <f t="shared" si="5"/>
        <v>0.99999999990591415</v>
      </c>
    </row>
    <row r="21" spans="1:44" x14ac:dyDescent="0.2">
      <c r="A21" s="2">
        <v>2015</v>
      </c>
      <c r="B21" s="95">
        <v>2.61841227E-2</v>
      </c>
      <c r="C21" s="148">
        <v>0.92928619079999997</v>
      </c>
      <c r="D21" s="148">
        <v>1.6677789999999999E-4</v>
      </c>
      <c r="E21" s="148">
        <v>0</v>
      </c>
      <c r="F21" s="148">
        <v>3.41894596E-2</v>
      </c>
      <c r="G21" s="148">
        <v>0</v>
      </c>
      <c r="H21" s="148">
        <v>0</v>
      </c>
      <c r="I21" s="148">
        <v>1.0173448999999999E-2</v>
      </c>
      <c r="J21" s="148">
        <v>0</v>
      </c>
      <c r="K21" s="81">
        <v>0.14012738850000001</v>
      </c>
      <c r="L21" s="97">
        <v>5.0955413999999997E-2</v>
      </c>
      <c r="M21" s="97">
        <v>0.80891719750000002</v>
      </c>
      <c r="N21" s="81">
        <v>0.1988513999</v>
      </c>
      <c r="O21" s="97">
        <v>0.2394113424</v>
      </c>
      <c r="P21" s="97">
        <v>0.56173725770000005</v>
      </c>
      <c r="Q21" s="81">
        <v>0</v>
      </c>
      <c r="R21" s="97">
        <v>1</v>
      </c>
      <c r="S21" s="97">
        <v>0</v>
      </c>
      <c r="T21" s="81">
        <v>0</v>
      </c>
      <c r="U21" s="97">
        <v>0</v>
      </c>
      <c r="V21" s="97">
        <v>0</v>
      </c>
      <c r="W21" s="81">
        <v>4.8780487999999997E-3</v>
      </c>
      <c r="X21" s="98">
        <v>0</v>
      </c>
      <c r="Y21" s="98">
        <v>0.99512195120000002</v>
      </c>
      <c r="Z21" s="81">
        <v>0</v>
      </c>
      <c r="AA21" s="98">
        <v>0</v>
      </c>
      <c r="AB21" s="98">
        <v>0</v>
      </c>
      <c r="AC21" s="81">
        <v>0</v>
      </c>
      <c r="AD21" s="98">
        <v>0</v>
      </c>
      <c r="AE21" s="98">
        <v>0</v>
      </c>
      <c r="AF21" s="81">
        <v>0</v>
      </c>
      <c r="AG21" s="98">
        <v>0</v>
      </c>
      <c r="AH21" s="98">
        <v>1</v>
      </c>
      <c r="AI21" s="81">
        <v>0</v>
      </c>
      <c r="AJ21" s="98">
        <v>0</v>
      </c>
      <c r="AK21" s="98">
        <v>0</v>
      </c>
      <c r="AL21" s="36">
        <f t="shared" si="0"/>
        <v>0.99999999999999989</v>
      </c>
      <c r="AM21" s="36">
        <f t="shared" si="1"/>
        <v>5</v>
      </c>
      <c r="AO21" s="57">
        <f t="shared" si="4"/>
        <v>0.18862575053480751</v>
      </c>
      <c r="AP21" s="57">
        <f t="shared" si="2"/>
        <v>0.22398265512561583</v>
      </c>
      <c r="AQ21" s="57">
        <f t="shared" si="3"/>
        <v>0.58739159433957666</v>
      </c>
      <c r="AR21" s="57">
        <f t="shared" si="5"/>
        <v>1</v>
      </c>
    </row>
    <row r="22" spans="1:44" x14ac:dyDescent="0.2">
      <c r="A22" s="79">
        <v>2016</v>
      </c>
      <c r="B22" s="95">
        <v>3.00187617E-2</v>
      </c>
      <c r="C22" s="80">
        <v>0.92276422759999999</v>
      </c>
      <c r="D22" s="80">
        <v>0</v>
      </c>
      <c r="E22" s="80">
        <v>0</v>
      </c>
      <c r="F22" s="80">
        <v>3.7992495299999998E-2</v>
      </c>
      <c r="G22" s="80">
        <v>0</v>
      </c>
      <c r="H22" s="80">
        <v>0</v>
      </c>
      <c r="I22" s="80">
        <v>9.2245152999999996E-3</v>
      </c>
      <c r="J22" s="80">
        <v>0</v>
      </c>
      <c r="K22" s="81">
        <v>0.13020833330000001</v>
      </c>
      <c r="L22" s="97">
        <v>3.64583333E-2</v>
      </c>
      <c r="M22" s="97">
        <v>0.83333333330000003</v>
      </c>
      <c r="N22" s="81">
        <v>0.18586919690000001</v>
      </c>
      <c r="O22" s="97">
        <v>0.22517790579999999</v>
      </c>
      <c r="P22" s="97">
        <v>0.5889528973</v>
      </c>
      <c r="Q22" s="81">
        <v>0</v>
      </c>
      <c r="R22" s="98">
        <v>0</v>
      </c>
      <c r="S22" s="98">
        <v>0</v>
      </c>
      <c r="T22" s="81">
        <v>0</v>
      </c>
      <c r="U22" s="98">
        <v>0</v>
      </c>
      <c r="V22" s="98">
        <v>0</v>
      </c>
      <c r="W22" s="81">
        <v>8.2304526999999999E-3</v>
      </c>
      <c r="X22" s="98">
        <v>0</v>
      </c>
      <c r="Y22" s="98">
        <v>0.9917695473</v>
      </c>
      <c r="Z22" s="81">
        <v>0</v>
      </c>
      <c r="AA22" s="98">
        <v>0</v>
      </c>
      <c r="AB22" s="98">
        <v>0</v>
      </c>
      <c r="AC22" s="81">
        <v>0</v>
      </c>
      <c r="AD22" s="98">
        <v>0</v>
      </c>
      <c r="AE22" s="98">
        <v>0</v>
      </c>
      <c r="AF22" s="81">
        <v>0</v>
      </c>
      <c r="AG22" s="98">
        <v>0</v>
      </c>
      <c r="AH22" s="98">
        <v>1</v>
      </c>
      <c r="AI22" s="81">
        <v>0</v>
      </c>
      <c r="AJ22" s="98">
        <v>0</v>
      </c>
      <c r="AK22" s="98">
        <v>0</v>
      </c>
      <c r="AL22" s="36">
        <f t="shared" si="0"/>
        <v>0.99999999989999999</v>
      </c>
      <c r="AM22" s="36">
        <f t="shared" si="1"/>
        <v>3.9999999999</v>
      </c>
      <c r="AO22" s="57">
        <f t="shared" si="4"/>
        <v>0.17573483427626932</v>
      </c>
      <c r="AP22" s="57">
        <f t="shared" si="2"/>
        <v>0.20888055033743441</v>
      </c>
      <c r="AQ22" s="57">
        <f t="shared" si="3"/>
        <v>0.61538461528329436</v>
      </c>
      <c r="AR22" s="57">
        <f t="shared" si="5"/>
        <v>0.99999999989699806</v>
      </c>
    </row>
    <row r="23" spans="1:44" x14ac:dyDescent="0.2">
      <c r="A23" s="79">
        <v>2017</v>
      </c>
      <c r="B23" s="95">
        <v>2.1619388600000001E-2</v>
      </c>
      <c r="C23" s="80">
        <v>0.93651886529999995</v>
      </c>
      <c r="D23" s="80">
        <v>2.7540620000000003E-4</v>
      </c>
      <c r="E23" s="80">
        <v>0</v>
      </c>
      <c r="F23" s="80">
        <v>3.0156981499999999E-2</v>
      </c>
      <c r="G23" s="80">
        <v>0</v>
      </c>
      <c r="H23" s="80">
        <v>0</v>
      </c>
      <c r="I23" s="80">
        <v>1.1429358299999999E-2</v>
      </c>
      <c r="J23" s="80">
        <v>0</v>
      </c>
      <c r="K23" s="81">
        <v>0.14012738850000001</v>
      </c>
      <c r="L23" s="97">
        <v>2.5477706999999999E-2</v>
      </c>
      <c r="M23" s="97">
        <v>0.83439490449999998</v>
      </c>
      <c r="N23" s="81">
        <v>0.19129539770000001</v>
      </c>
      <c r="O23" s="97">
        <v>0.27407734160000002</v>
      </c>
      <c r="P23" s="97">
        <v>0.5346272607</v>
      </c>
      <c r="Q23" s="81">
        <v>0</v>
      </c>
      <c r="R23" s="98">
        <v>1</v>
      </c>
      <c r="S23" s="98">
        <v>0</v>
      </c>
      <c r="T23" s="81">
        <v>0</v>
      </c>
      <c r="U23" s="98">
        <v>0</v>
      </c>
      <c r="V23" s="98">
        <v>0</v>
      </c>
      <c r="W23" s="81">
        <v>4.5662100000000002E-3</v>
      </c>
      <c r="X23" s="98">
        <v>9.1324201000000001E-3</v>
      </c>
      <c r="Y23" s="98">
        <v>0.98630136989999995</v>
      </c>
      <c r="Z23" s="81">
        <v>0</v>
      </c>
      <c r="AA23" s="98">
        <v>0</v>
      </c>
      <c r="AB23" s="98">
        <v>0</v>
      </c>
      <c r="AC23" s="81">
        <v>0</v>
      </c>
      <c r="AD23" s="98">
        <v>0</v>
      </c>
      <c r="AE23" s="98">
        <v>0</v>
      </c>
      <c r="AF23" s="81">
        <v>0</v>
      </c>
      <c r="AG23" s="98">
        <v>0</v>
      </c>
      <c r="AH23" s="98">
        <v>1</v>
      </c>
      <c r="AI23" s="81">
        <v>0</v>
      </c>
      <c r="AJ23" s="98">
        <v>0</v>
      </c>
      <c r="AK23" s="98">
        <v>0</v>
      </c>
      <c r="AL23" s="36">
        <f t="shared" si="0"/>
        <v>0.99999999989999999</v>
      </c>
      <c r="AM23" s="36">
        <f t="shared" si="1"/>
        <v>5</v>
      </c>
      <c r="AO23" s="57">
        <f t="shared" si="4"/>
        <v>0.18231892036709599</v>
      </c>
      <c r="AP23" s="57">
        <f t="shared" si="2"/>
        <v>0.25778022583194832</v>
      </c>
      <c r="AQ23" s="57">
        <f t="shared" si="3"/>
        <v>0.55990085370095566</v>
      </c>
      <c r="AR23" s="57">
        <f t="shared" si="5"/>
        <v>0.99999999989999999</v>
      </c>
    </row>
    <row r="24" spans="1:44" x14ac:dyDescent="0.2">
      <c r="A24" s="12">
        <v>2018</v>
      </c>
      <c r="B24" s="100">
        <f>B23+(B$26-B$23)/3</f>
        <v>1.9412925733333333E-2</v>
      </c>
      <c r="C24" s="183">
        <f>1-B24-SUM(D24:J24)</f>
        <v>0.95048241993333338</v>
      </c>
      <c r="D24" s="66">
        <v>0</v>
      </c>
      <c r="E24" s="66">
        <f t="shared" ref="E24:E25" si="6">E23+(E$26-E$22)/4</f>
        <v>0</v>
      </c>
      <c r="F24" s="66">
        <f>F23+(F$26-F$23)/3</f>
        <v>2.5104654333333334E-2</v>
      </c>
      <c r="G24" s="66">
        <f t="shared" ref="G24:G25" si="7">G23+(G$26-G$22)/4</f>
        <v>0</v>
      </c>
      <c r="H24" s="66">
        <v>0</v>
      </c>
      <c r="I24" s="183">
        <v>5.0000000000000001E-3</v>
      </c>
      <c r="J24" s="66">
        <v>0</v>
      </c>
      <c r="K24" s="69">
        <f>K23+(K$26-K$23)/3</f>
        <v>0.21008492566666664</v>
      </c>
      <c r="L24" s="70">
        <f t="shared" ref="L24:M24" si="8">L23+(L$26-L$23)/3</f>
        <v>5.0318471333333337E-2</v>
      </c>
      <c r="M24" s="70">
        <f t="shared" si="8"/>
        <v>0.73959660299999996</v>
      </c>
      <c r="N24" s="69">
        <f>N23+(N$26-N$23)/3</f>
        <v>0.21086359846666666</v>
      </c>
      <c r="O24" s="70">
        <f t="shared" ref="O24:O25" si="9">O23+(O$26-O$23)/3</f>
        <v>0.29938489439999999</v>
      </c>
      <c r="P24" s="70">
        <f t="shared" ref="P24:P25" si="10">P23+(P$26-P$23)/3</f>
        <v>0.48975150713333332</v>
      </c>
      <c r="Q24" s="69">
        <v>0</v>
      </c>
      <c r="R24" s="70">
        <v>0</v>
      </c>
      <c r="S24" s="70">
        <v>0</v>
      </c>
      <c r="T24" s="69">
        <v>0</v>
      </c>
      <c r="U24" s="70">
        <v>0</v>
      </c>
      <c r="V24" s="70">
        <v>0</v>
      </c>
      <c r="W24" s="69">
        <v>0</v>
      </c>
      <c r="X24" s="70">
        <v>0</v>
      </c>
      <c r="Y24" s="70">
        <v>1</v>
      </c>
      <c r="Z24" s="69">
        <v>0.4</v>
      </c>
      <c r="AA24" s="70">
        <v>0.4</v>
      </c>
      <c r="AB24" s="70">
        <v>0.2</v>
      </c>
      <c r="AC24" s="69">
        <v>0.4</v>
      </c>
      <c r="AD24" s="70">
        <v>0.4</v>
      </c>
      <c r="AE24" s="70">
        <v>0.2</v>
      </c>
      <c r="AF24" s="69">
        <v>0.93</v>
      </c>
      <c r="AG24" s="70">
        <v>0</v>
      </c>
      <c r="AH24" s="70">
        <v>7.0000000000000007E-2</v>
      </c>
      <c r="AI24" s="69">
        <v>0</v>
      </c>
      <c r="AJ24" s="70">
        <v>0</v>
      </c>
      <c r="AK24" s="150">
        <v>1</v>
      </c>
      <c r="AL24" s="36">
        <f t="shared" si="0"/>
        <v>1</v>
      </c>
      <c r="AM24" s="36">
        <f t="shared" si="1"/>
        <v>7.0000000000000009</v>
      </c>
      <c r="AO24" s="57">
        <f t="shared" si="4"/>
        <v>0.20915050640610791</v>
      </c>
      <c r="AP24" s="57">
        <f t="shared" si="2"/>
        <v>0.28553690766780632</v>
      </c>
      <c r="AQ24" s="57">
        <f t="shared" si="3"/>
        <v>0.50531258592608574</v>
      </c>
      <c r="AR24" s="57">
        <f t="shared" si="5"/>
        <v>1</v>
      </c>
    </row>
    <row r="25" spans="1:44" x14ac:dyDescent="0.2">
      <c r="A25" s="12">
        <v>2019</v>
      </c>
      <c r="B25" s="100">
        <f>B24+(B$26-B$23)/3</f>
        <v>1.7206462866666664E-2</v>
      </c>
      <c r="C25" s="183">
        <f>1-B25-SUM(D25:J25)</f>
        <v>0.95624120996666662</v>
      </c>
      <c r="D25" s="66">
        <v>0</v>
      </c>
      <c r="E25" s="66">
        <f t="shared" si="6"/>
        <v>0</v>
      </c>
      <c r="F25" s="66">
        <f>F24+(F$26-F$23)/3</f>
        <v>2.0052327166666668E-2</v>
      </c>
      <c r="G25" s="66">
        <f t="shared" si="7"/>
        <v>0</v>
      </c>
      <c r="H25" s="66">
        <v>0</v>
      </c>
      <c r="I25" s="183">
        <v>6.4999999999999997E-3</v>
      </c>
      <c r="J25" s="66">
        <v>0</v>
      </c>
      <c r="K25" s="69">
        <f>K24+(K$26-K$23)/3</f>
        <v>0.28004246283333328</v>
      </c>
      <c r="L25" s="70">
        <f t="shared" ref="L25" si="11">L24+(L$26-L$23)/3</f>
        <v>7.5159235666666671E-2</v>
      </c>
      <c r="M25" s="70">
        <f t="shared" ref="M25" si="12">M24+(M$26-M$23)/3</f>
        <v>0.64479830149999995</v>
      </c>
      <c r="N25" s="69">
        <f>N24+(N$26-N$23)/3</f>
        <v>0.23043179923333332</v>
      </c>
      <c r="O25" s="70">
        <f t="shared" si="9"/>
        <v>0.32469244719999996</v>
      </c>
      <c r="P25" s="70">
        <f t="shared" si="10"/>
        <v>0.44487575356666664</v>
      </c>
      <c r="Q25" s="69">
        <v>0</v>
      </c>
      <c r="R25" s="70">
        <v>0</v>
      </c>
      <c r="S25" s="70">
        <v>0</v>
      </c>
      <c r="T25" s="69">
        <v>0</v>
      </c>
      <c r="U25" s="70">
        <v>0</v>
      </c>
      <c r="V25" s="70">
        <v>0</v>
      </c>
      <c r="W25" s="69">
        <v>0</v>
      </c>
      <c r="X25" s="70">
        <v>0</v>
      </c>
      <c r="Y25" s="70">
        <v>1</v>
      </c>
      <c r="Z25" s="69">
        <v>0.4</v>
      </c>
      <c r="AA25" s="70">
        <v>0.4</v>
      </c>
      <c r="AB25" s="70">
        <v>0.2</v>
      </c>
      <c r="AC25" s="69">
        <v>0.4</v>
      </c>
      <c r="AD25" s="70">
        <v>0.4</v>
      </c>
      <c r="AE25" s="70">
        <v>0.2</v>
      </c>
      <c r="AF25" s="69">
        <f>(AF24+AF26)/2</f>
        <v>0.89</v>
      </c>
      <c r="AG25" s="70">
        <f t="shared" ref="AG25:AH25" si="13">(AG24+AG26)/2</f>
        <v>2.5000000000000001E-2</v>
      </c>
      <c r="AH25" s="70">
        <f t="shared" si="13"/>
        <v>8.5000000000000006E-2</v>
      </c>
      <c r="AI25" s="69">
        <v>0</v>
      </c>
      <c r="AJ25" s="70">
        <v>0</v>
      </c>
      <c r="AK25" s="150">
        <v>1</v>
      </c>
      <c r="AL25" s="36">
        <f t="shared" si="0"/>
        <v>1</v>
      </c>
      <c r="AM25" s="36">
        <f t="shared" si="1"/>
        <v>7</v>
      </c>
      <c r="AO25" s="57">
        <f t="shared" si="4"/>
        <v>0.2309519227515103</v>
      </c>
      <c r="AP25" s="57">
        <f t="shared" si="2"/>
        <v>0.31194002317515157</v>
      </c>
      <c r="AQ25" s="57">
        <f t="shared" si="3"/>
        <v>0.45710805407333804</v>
      </c>
      <c r="AR25" s="57">
        <f t="shared" si="5"/>
        <v>1</v>
      </c>
    </row>
    <row r="26" spans="1:44" s="55" customFormat="1" x14ac:dyDescent="0.2">
      <c r="A26" s="51">
        <v>2020</v>
      </c>
      <c r="B26" s="101">
        <v>1.4999999999999999E-2</v>
      </c>
      <c r="C26" s="183">
        <f t="shared" ref="C26:C61" si="14">1-B26-SUM(D26:J26)</f>
        <v>0.96056798219477058</v>
      </c>
      <c r="D26" s="65">
        <v>0</v>
      </c>
      <c r="E26" s="65">
        <v>0</v>
      </c>
      <c r="F26" s="65">
        <v>1.4999999999999999E-2</v>
      </c>
      <c r="G26" s="65">
        <v>0</v>
      </c>
      <c r="H26" s="65">
        <v>0</v>
      </c>
      <c r="I26" s="184">
        <v>9.4320178052293806E-3</v>
      </c>
      <c r="J26" s="74">
        <v>0</v>
      </c>
      <c r="K26" s="151">
        <v>0.35</v>
      </c>
      <c r="L26" s="152">
        <v>0.1</v>
      </c>
      <c r="M26" s="152">
        <v>0.55000000000000004</v>
      </c>
      <c r="N26" s="151">
        <v>0.25</v>
      </c>
      <c r="O26" s="152">
        <v>0.35</v>
      </c>
      <c r="P26" s="152">
        <v>0.4</v>
      </c>
      <c r="Q26" s="71">
        <v>0</v>
      </c>
      <c r="R26" s="73">
        <v>0</v>
      </c>
      <c r="S26" s="73">
        <v>0</v>
      </c>
      <c r="T26" s="71">
        <v>0</v>
      </c>
      <c r="U26" s="73">
        <v>0</v>
      </c>
      <c r="V26" s="73">
        <v>0</v>
      </c>
      <c r="W26" s="71">
        <v>0</v>
      </c>
      <c r="X26" s="73">
        <v>0</v>
      </c>
      <c r="Y26" s="73">
        <v>1</v>
      </c>
      <c r="Z26" s="71">
        <v>0.4</v>
      </c>
      <c r="AA26" s="73">
        <v>0.4</v>
      </c>
      <c r="AB26" s="73">
        <v>0.2</v>
      </c>
      <c r="AC26" s="71">
        <v>0.4</v>
      </c>
      <c r="AD26" s="73">
        <v>0.4</v>
      </c>
      <c r="AE26" s="73">
        <v>0.2</v>
      </c>
      <c r="AF26" s="151">
        <v>0.85</v>
      </c>
      <c r="AG26" s="153">
        <v>0.05</v>
      </c>
      <c r="AH26" s="153">
        <v>0.1</v>
      </c>
      <c r="AI26" s="71">
        <v>0</v>
      </c>
      <c r="AJ26" s="73">
        <v>0</v>
      </c>
      <c r="AK26" s="153">
        <v>1</v>
      </c>
      <c r="AL26" s="52">
        <f t="shared" si="0"/>
        <v>1</v>
      </c>
      <c r="AM26" s="52">
        <f t="shared" si="1"/>
        <v>7</v>
      </c>
      <c r="AO26" s="62">
        <f t="shared" si="4"/>
        <v>0.2534092106831376</v>
      </c>
      <c r="AP26" s="62">
        <f t="shared" si="2"/>
        <v>0.33817039465843118</v>
      </c>
      <c r="AQ26" s="62">
        <f t="shared" si="3"/>
        <v>0.40842039465843116</v>
      </c>
      <c r="AR26" s="62">
        <f t="shared" si="5"/>
        <v>0.99999999999999989</v>
      </c>
    </row>
    <row r="27" spans="1:44" x14ac:dyDescent="0.2">
      <c r="A27" s="12">
        <v>2021</v>
      </c>
      <c r="B27" s="100">
        <f>B26+(B$31-B$26)*0.2</f>
        <v>1.44E-2</v>
      </c>
      <c r="C27" s="183">
        <f t="shared" si="14"/>
        <v>0.96159175592141399</v>
      </c>
      <c r="D27" s="66">
        <f t="shared" ref="D27:M30" si="15">D26+(D$31-D$26)*0.2</f>
        <v>0</v>
      </c>
      <c r="E27" s="66">
        <f t="shared" si="15"/>
        <v>0</v>
      </c>
      <c r="F27" s="66">
        <f t="shared" si="15"/>
        <v>1.2E-2</v>
      </c>
      <c r="G27" s="66">
        <f t="shared" si="15"/>
        <v>0</v>
      </c>
      <c r="H27" s="66">
        <v>0</v>
      </c>
      <c r="I27" s="183">
        <v>1.2008244078586049E-2</v>
      </c>
      <c r="J27" s="66">
        <v>0</v>
      </c>
      <c r="K27" s="69">
        <f t="shared" si="15"/>
        <v>0.36</v>
      </c>
      <c r="L27" s="70">
        <f t="shared" si="15"/>
        <v>0.11</v>
      </c>
      <c r="M27" s="70">
        <f t="shared" si="15"/>
        <v>0.53</v>
      </c>
      <c r="N27" s="69">
        <f t="shared" ref="N27:P27" si="16">N26+(N$31-N$26)*0.2</f>
        <v>0.25</v>
      </c>
      <c r="O27" s="70">
        <f t="shared" si="16"/>
        <v>0.36</v>
      </c>
      <c r="P27" s="70">
        <f t="shared" si="16"/>
        <v>0.39</v>
      </c>
      <c r="Q27" s="69">
        <v>0</v>
      </c>
      <c r="R27" s="70">
        <v>0</v>
      </c>
      <c r="S27" s="70">
        <v>0</v>
      </c>
      <c r="T27" s="69">
        <v>0</v>
      </c>
      <c r="U27" s="70">
        <v>0</v>
      </c>
      <c r="V27" s="70">
        <v>0</v>
      </c>
      <c r="W27" s="69">
        <v>0</v>
      </c>
      <c r="X27" s="70">
        <v>0</v>
      </c>
      <c r="Y27" s="154">
        <v>1</v>
      </c>
      <c r="Z27" s="69">
        <v>0.4</v>
      </c>
      <c r="AA27" s="70">
        <v>0.4</v>
      </c>
      <c r="AB27" s="70">
        <v>0.2</v>
      </c>
      <c r="AC27" s="69">
        <v>0.4</v>
      </c>
      <c r="AD27" s="70">
        <v>0.4</v>
      </c>
      <c r="AE27" s="70">
        <v>0.2</v>
      </c>
      <c r="AF27" s="69">
        <f t="shared" ref="AF27:AH27" si="17">AF26+(AF$31-AF$26)*0.2</f>
        <v>0.77</v>
      </c>
      <c r="AG27" s="70">
        <f t="shared" si="17"/>
        <v>0.12000000000000001</v>
      </c>
      <c r="AH27" s="70">
        <f t="shared" si="17"/>
        <v>0.11</v>
      </c>
      <c r="AI27" s="69">
        <v>0</v>
      </c>
      <c r="AJ27" s="70">
        <v>0</v>
      </c>
      <c r="AK27" s="150">
        <v>1</v>
      </c>
      <c r="AL27" s="36">
        <f t="shared" si="0"/>
        <v>1</v>
      </c>
      <c r="AM27" s="36">
        <f t="shared" si="1"/>
        <v>7.0000000000000018</v>
      </c>
      <c r="AO27" s="57">
        <f t="shared" si="4"/>
        <v>0.25482828692086473</v>
      </c>
      <c r="AP27" s="57">
        <f t="shared" si="2"/>
        <v>0.34919802142113932</v>
      </c>
      <c r="AQ27" s="57">
        <f t="shared" si="3"/>
        <v>0.39597369165799595</v>
      </c>
      <c r="AR27" s="57">
        <f t="shared" si="5"/>
        <v>1</v>
      </c>
    </row>
    <row r="28" spans="1:44" x14ac:dyDescent="0.2">
      <c r="A28" s="12">
        <v>2022</v>
      </c>
      <c r="B28" s="100">
        <f t="shared" ref="B28:B30" si="18">B27+(B$31-B$26)*0.2</f>
        <v>1.38E-2</v>
      </c>
      <c r="C28" s="183">
        <f t="shared" si="14"/>
        <v>0.96026138797905458</v>
      </c>
      <c r="D28" s="66">
        <f t="shared" si="15"/>
        <v>0</v>
      </c>
      <c r="E28" s="66">
        <f t="shared" si="15"/>
        <v>0</v>
      </c>
      <c r="F28" s="66">
        <f t="shared" si="15"/>
        <v>9.0000000000000011E-3</v>
      </c>
      <c r="G28" s="66">
        <f t="shared" si="15"/>
        <v>0</v>
      </c>
      <c r="H28" s="66">
        <v>0</v>
      </c>
      <c r="I28" s="183">
        <v>1.6938612020945362E-2</v>
      </c>
      <c r="J28" s="66">
        <v>0</v>
      </c>
      <c r="K28" s="69">
        <f t="shared" ref="K28:M28" si="19">K27+(K$31-K$26)*0.2</f>
        <v>0.37</v>
      </c>
      <c r="L28" s="70">
        <f t="shared" si="19"/>
        <v>0.12</v>
      </c>
      <c r="M28" s="70">
        <f t="shared" si="19"/>
        <v>0.51</v>
      </c>
      <c r="N28" s="69">
        <f t="shared" ref="N28:P28" si="20">N27+(N$31-N$26)*0.2</f>
        <v>0.25</v>
      </c>
      <c r="O28" s="70">
        <f t="shared" si="20"/>
        <v>0.37</v>
      </c>
      <c r="P28" s="70">
        <f t="shared" si="20"/>
        <v>0.38</v>
      </c>
      <c r="Q28" s="69">
        <v>0</v>
      </c>
      <c r="R28" s="70">
        <v>0</v>
      </c>
      <c r="S28" s="70">
        <v>0</v>
      </c>
      <c r="T28" s="69">
        <v>0</v>
      </c>
      <c r="U28" s="70">
        <v>0</v>
      </c>
      <c r="V28" s="70">
        <v>0</v>
      </c>
      <c r="W28" s="69">
        <v>0</v>
      </c>
      <c r="X28" s="70">
        <v>0</v>
      </c>
      <c r="Y28" s="154">
        <v>1</v>
      </c>
      <c r="Z28" s="69">
        <v>0.4</v>
      </c>
      <c r="AA28" s="70">
        <v>0.4</v>
      </c>
      <c r="AB28" s="70">
        <v>0.2</v>
      </c>
      <c r="AC28" s="69">
        <v>0.4</v>
      </c>
      <c r="AD28" s="70">
        <v>0.4</v>
      </c>
      <c r="AE28" s="70">
        <v>0.2</v>
      </c>
      <c r="AF28" s="69">
        <f t="shared" ref="AF28:AH28" si="21">AF27+(AF$31-AF$26)*0.2</f>
        <v>0.69000000000000006</v>
      </c>
      <c r="AG28" s="70">
        <f t="shared" si="21"/>
        <v>0.19</v>
      </c>
      <c r="AH28" s="70">
        <f t="shared" si="21"/>
        <v>0.12</v>
      </c>
      <c r="AI28" s="69">
        <v>0</v>
      </c>
      <c r="AJ28" s="70">
        <v>0</v>
      </c>
      <c r="AK28" s="150">
        <v>1</v>
      </c>
      <c r="AL28" s="36">
        <f t="shared" si="0"/>
        <v>1</v>
      </c>
      <c r="AM28" s="36">
        <f t="shared" si="1"/>
        <v>7.0000000000000018</v>
      </c>
      <c r="AO28" s="57">
        <f t="shared" si="4"/>
        <v>0.25685898928921597</v>
      </c>
      <c r="AP28" s="57">
        <f t="shared" si="2"/>
        <v>0.36017104983622977</v>
      </c>
      <c r="AQ28" s="57">
        <f t="shared" si="3"/>
        <v>0.38296996087455415</v>
      </c>
      <c r="AR28" s="57">
        <f t="shared" si="5"/>
        <v>0.99999999999999989</v>
      </c>
    </row>
    <row r="29" spans="1:44" x14ac:dyDescent="0.2">
      <c r="A29" s="12">
        <v>2023</v>
      </c>
      <c r="B29" s="100">
        <f t="shared" si="18"/>
        <v>1.32E-2</v>
      </c>
      <c r="C29" s="183">
        <f t="shared" si="14"/>
        <v>0.95746709154315746</v>
      </c>
      <c r="D29" s="66">
        <f t="shared" si="15"/>
        <v>0</v>
      </c>
      <c r="E29" s="66">
        <f t="shared" si="15"/>
        <v>0</v>
      </c>
      <c r="F29" s="66">
        <f t="shared" si="15"/>
        <v>6.000000000000001E-3</v>
      </c>
      <c r="G29" s="66">
        <f t="shared" si="15"/>
        <v>0</v>
      </c>
      <c r="H29" s="66">
        <v>0</v>
      </c>
      <c r="I29" s="183">
        <v>2.3332908456842525E-2</v>
      </c>
      <c r="J29" s="66">
        <v>0</v>
      </c>
      <c r="K29" s="69">
        <f t="shared" ref="K29:M29" si="22">K28+(K$31-K$26)*0.2</f>
        <v>0.38</v>
      </c>
      <c r="L29" s="70">
        <f t="shared" si="22"/>
        <v>0.13</v>
      </c>
      <c r="M29" s="70">
        <f t="shared" si="22"/>
        <v>0.49</v>
      </c>
      <c r="N29" s="69">
        <f t="shared" ref="N29:P29" si="23">N28+(N$31-N$26)*0.2</f>
        <v>0.25</v>
      </c>
      <c r="O29" s="70">
        <f t="shared" si="23"/>
        <v>0.38</v>
      </c>
      <c r="P29" s="70">
        <f t="shared" si="23"/>
        <v>0.37</v>
      </c>
      <c r="Q29" s="69">
        <v>0</v>
      </c>
      <c r="R29" s="70">
        <v>0</v>
      </c>
      <c r="S29" s="70">
        <v>0</v>
      </c>
      <c r="T29" s="69">
        <v>0</v>
      </c>
      <c r="U29" s="70">
        <v>0</v>
      </c>
      <c r="V29" s="70">
        <v>0</v>
      </c>
      <c r="W29" s="69">
        <v>0</v>
      </c>
      <c r="X29" s="70">
        <v>0</v>
      </c>
      <c r="Y29" s="154">
        <v>1</v>
      </c>
      <c r="Z29" s="69">
        <v>0.4</v>
      </c>
      <c r="AA29" s="70">
        <v>0.4</v>
      </c>
      <c r="AB29" s="70">
        <v>0.2</v>
      </c>
      <c r="AC29" s="69">
        <v>0.4</v>
      </c>
      <c r="AD29" s="70">
        <v>0.4</v>
      </c>
      <c r="AE29" s="70">
        <v>0.2</v>
      </c>
      <c r="AF29" s="69">
        <f t="shared" ref="AF29:AH29" si="24">AF28+(AF$31-AF$26)*0.2</f>
        <v>0.6100000000000001</v>
      </c>
      <c r="AG29" s="70">
        <f t="shared" si="24"/>
        <v>0.26</v>
      </c>
      <c r="AH29" s="70">
        <f t="shared" si="24"/>
        <v>0.13</v>
      </c>
      <c r="AI29" s="69">
        <v>0</v>
      </c>
      <c r="AJ29" s="70">
        <v>0</v>
      </c>
      <c r="AK29" s="150">
        <v>1</v>
      </c>
      <c r="AL29" s="36">
        <f t="shared" si="0"/>
        <v>1</v>
      </c>
      <c r="AM29" s="36">
        <f t="shared" si="1"/>
        <v>7.0000000000000009</v>
      </c>
      <c r="AO29" s="57">
        <f t="shared" si="4"/>
        <v>0.25861584704446328</v>
      </c>
      <c r="AP29" s="57">
        <f t="shared" si="2"/>
        <v>0.37162005098517886</v>
      </c>
      <c r="AQ29" s="57">
        <f t="shared" si="3"/>
        <v>0.36976410197035775</v>
      </c>
      <c r="AR29" s="57">
        <f t="shared" si="5"/>
        <v>0.99999999999999978</v>
      </c>
    </row>
    <row r="30" spans="1:44" x14ac:dyDescent="0.2">
      <c r="A30" s="12">
        <v>2024</v>
      </c>
      <c r="B30" s="100">
        <f t="shared" si="18"/>
        <v>1.26E-2</v>
      </c>
      <c r="C30" s="183">
        <f t="shared" si="14"/>
        <v>0.94826682605090251</v>
      </c>
      <c r="D30" s="66">
        <f t="shared" si="15"/>
        <v>0</v>
      </c>
      <c r="E30" s="66">
        <f t="shared" si="15"/>
        <v>0</v>
      </c>
      <c r="F30" s="66">
        <f t="shared" si="15"/>
        <v>3.0000000000000009E-3</v>
      </c>
      <c r="G30" s="66">
        <f t="shared" si="15"/>
        <v>0</v>
      </c>
      <c r="H30" s="66">
        <v>0</v>
      </c>
      <c r="I30" s="183">
        <v>3.61331739490975E-2</v>
      </c>
      <c r="J30" s="66">
        <v>0</v>
      </c>
      <c r="K30" s="69">
        <f t="shared" ref="K30:M30" si="25">K29+(K$31-K$26)*0.2</f>
        <v>0.39</v>
      </c>
      <c r="L30" s="70">
        <f t="shared" si="25"/>
        <v>0.14000000000000001</v>
      </c>
      <c r="M30" s="70">
        <f t="shared" si="25"/>
        <v>0.47</v>
      </c>
      <c r="N30" s="69">
        <f t="shared" ref="N30:P30" si="26">N29+(N$31-N$26)*0.2</f>
        <v>0.25</v>
      </c>
      <c r="O30" s="70">
        <f t="shared" si="26"/>
        <v>0.39</v>
      </c>
      <c r="P30" s="70">
        <f t="shared" si="26"/>
        <v>0.36</v>
      </c>
      <c r="Q30" s="69">
        <v>0</v>
      </c>
      <c r="R30" s="70">
        <v>0</v>
      </c>
      <c r="S30" s="70">
        <v>0</v>
      </c>
      <c r="T30" s="69">
        <v>0</v>
      </c>
      <c r="U30" s="70">
        <v>0</v>
      </c>
      <c r="V30" s="70">
        <v>0</v>
      </c>
      <c r="W30" s="69">
        <v>0</v>
      </c>
      <c r="X30" s="70">
        <v>0</v>
      </c>
      <c r="Y30" s="154">
        <v>1</v>
      </c>
      <c r="Z30" s="69">
        <v>0.4</v>
      </c>
      <c r="AA30" s="70">
        <v>0.4</v>
      </c>
      <c r="AB30" s="70">
        <v>0.2</v>
      </c>
      <c r="AC30" s="69">
        <v>0.4</v>
      </c>
      <c r="AD30" s="70">
        <v>0.4</v>
      </c>
      <c r="AE30" s="70">
        <v>0.2</v>
      </c>
      <c r="AF30" s="69">
        <f t="shared" ref="AF30:AH30" si="27">AF29+(AF$31-AF$26)*0.2</f>
        <v>0.53000000000000014</v>
      </c>
      <c r="AG30" s="70">
        <f t="shared" si="27"/>
        <v>0.33</v>
      </c>
      <c r="AH30" s="70">
        <f t="shared" si="27"/>
        <v>0.14000000000000001</v>
      </c>
      <c r="AI30" s="69">
        <v>0</v>
      </c>
      <c r="AJ30" s="70">
        <v>0</v>
      </c>
      <c r="AK30" s="150">
        <v>1</v>
      </c>
      <c r="AL30" s="36">
        <f t="shared" si="0"/>
        <v>1</v>
      </c>
      <c r="AM30" s="36">
        <f t="shared" si="1"/>
        <v>7.0000000000000009</v>
      </c>
      <c r="AO30" s="57">
        <f t="shared" si="4"/>
        <v>0.26113128870574731</v>
      </c>
      <c r="AP30" s="57">
        <f t="shared" si="2"/>
        <v>0.38351200956305415</v>
      </c>
      <c r="AQ30" s="57">
        <f t="shared" si="3"/>
        <v>0.35535670173119854</v>
      </c>
      <c r="AR30" s="57">
        <f t="shared" si="5"/>
        <v>1</v>
      </c>
    </row>
    <row r="31" spans="1:44" s="55" customFormat="1" x14ac:dyDescent="0.2">
      <c r="A31" s="51">
        <v>2025</v>
      </c>
      <c r="B31" s="101">
        <v>1.2E-2</v>
      </c>
      <c r="C31" s="183">
        <f t="shared" si="14"/>
        <v>0.93340011953817692</v>
      </c>
      <c r="D31" s="65">
        <v>0</v>
      </c>
      <c r="E31" s="65">
        <v>0</v>
      </c>
      <c r="F31" s="65">
        <v>0</v>
      </c>
      <c r="G31" s="65">
        <v>0</v>
      </c>
      <c r="H31" s="74">
        <v>0</v>
      </c>
      <c r="I31" s="184">
        <v>5.4599880461823125E-2</v>
      </c>
      <c r="J31" s="74">
        <v>0</v>
      </c>
      <c r="K31" s="151">
        <v>0.4</v>
      </c>
      <c r="L31" s="152">
        <v>0.15</v>
      </c>
      <c r="M31" s="152">
        <v>0.45</v>
      </c>
      <c r="N31" s="151">
        <v>0.25</v>
      </c>
      <c r="O31" s="152">
        <v>0.4</v>
      </c>
      <c r="P31" s="152">
        <v>0.35</v>
      </c>
      <c r="Q31" s="71">
        <v>0</v>
      </c>
      <c r="R31" s="73">
        <v>0</v>
      </c>
      <c r="S31" s="73">
        <v>0</v>
      </c>
      <c r="T31" s="71">
        <v>0</v>
      </c>
      <c r="U31" s="73">
        <v>0</v>
      </c>
      <c r="V31" s="73">
        <v>0</v>
      </c>
      <c r="W31" s="71">
        <v>0</v>
      </c>
      <c r="X31" s="73">
        <v>0</v>
      </c>
      <c r="Y31" s="73">
        <v>1</v>
      </c>
      <c r="Z31" s="71">
        <v>0.4</v>
      </c>
      <c r="AA31" s="73">
        <v>0.4</v>
      </c>
      <c r="AB31" s="73">
        <v>0.2</v>
      </c>
      <c r="AC31" s="71">
        <v>0.4</v>
      </c>
      <c r="AD31" s="73">
        <v>0.4</v>
      </c>
      <c r="AE31" s="73">
        <v>0.2</v>
      </c>
      <c r="AF31" s="71">
        <v>0.45</v>
      </c>
      <c r="AG31" s="73">
        <v>0.4</v>
      </c>
      <c r="AH31" s="73">
        <v>0.15</v>
      </c>
      <c r="AI31" s="71">
        <v>0</v>
      </c>
      <c r="AJ31" s="73">
        <v>0</v>
      </c>
      <c r="AK31" s="153">
        <v>1</v>
      </c>
      <c r="AL31" s="52">
        <f t="shared" si="0"/>
        <v>1</v>
      </c>
      <c r="AM31" s="52">
        <f t="shared" si="1"/>
        <v>7.0000000000000018</v>
      </c>
      <c r="AO31" s="62">
        <f t="shared" si="4"/>
        <v>0.26271997609236464</v>
      </c>
      <c r="AP31" s="62">
        <f t="shared" si="2"/>
        <v>0.39700000000000002</v>
      </c>
      <c r="AQ31" s="62">
        <f t="shared" si="3"/>
        <v>0.3402800239076354</v>
      </c>
      <c r="AR31" s="62">
        <f t="shared" si="5"/>
        <v>1</v>
      </c>
    </row>
    <row r="32" spans="1:44" x14ac:dyDescent="0.2">
      <c r="A32" s="12">
        <v>2026</v>
      </c>
      <c r="B32" s="100">
        <f>B31+(B$36-B$31)*0.2</f>
        <v>1.1600000000000001E-2</v>
      </c>
      <c r="C32" s="183">
        <f t="shared" si="14"/>
        <v>0.91533341302545124</v>
      </c>
      <c r="D32" s="66">
        <f t="shared" ref="D32:M35" si="28">D31+(D$36-D$31)*0.2</f>
        <v>0</v>
      </c>
      <c r="E32" s="66">
        <f t="shared" si="28"/>
        <v>0</v>
      </c>
      <c r="F32" s="66">
        <f t="shared" si="28"/>
        <v>0</v>
      </c>
      <c r="G32" s="66">
        <f t="shared" si="28"/>
        <v>0</v>
      </c>
      <c r="H32" s="66">
        <v>0</v>
      </c>
      <c r="I32" s="183">
        <v>7.306658697454875E-2</v>
      </c>
      <c r="J32" s="66">
        <v>0</v>
      </c>
      <c r="K32" s="69">
        <f t="shared" si="28"/>
        <v>0.41000000000000003</v>
      </c>
      <c r="L32" s="70">
        <f t="shared" si="28"/>
        <v>0.16999999999999998</v>
      </c>
      <c r="M32" s="70">
        <f t="shared" si="28"/>
        <v>0.42</v>
      </c>
      <c r="N32" s="69">
        <f t="shared" ref="N32:P32" si="29">N31+(N$36-N$31)*0.2</f>
        <v>0.25</v>
      </c>
      <c r="O32" s="70">
        <f t="shared" si="29"/>
        <v>0.4</v>
      </c>
      <c r="P32" s="70">
        <f t="shared" si="29"/>
        <v>0.35</v>
      </c>
      <c r="Q32" s="69">
        <v>0</v>
      </c>
      <c r="R32" s="70">
        <v>0</v>
      </c>
      <c r="S32" s="70">
        <v>0</v>
      </c>
      <c r="T32" s="69">
        <v>0</v>
      </c>
      <c r="U32" s="70">
        <v>0</v>
      </c>
      <c r="V32" s="70">
        <v>0</v>
      </c>
      <c r="W32" s="69">
        <v>0</v>
      </c>
      <c r="X32" s="70">
        <v>0</v>
      </c>
      <c r="Y32" s="154">
        <v>1</v>
      </c>
      <c r="Z32" s="69">
        <v>0.4</v>
      </c>
      <c r="AA32" s="70">
        <v>0.4</v>
      </c>
      <c r="AB32" s="70">
        <v>0.2</v>
      </c>
      <c r="AC32" s="69">
        <v>0.4</v>
      </c>
      <c r="AD32" s="70">
        <v>0.4</v>
      </c>
      <c r="AE32" s="70">
        <v>0.2</v>
      </c>
      <c r="AF32" s="69">
        <v>0.45</v>
      </c>
      <c r="AG32" s="70">
        <v>0.4</v>
      </c>
      <c r="AH32" s="70">
        <v>0.15</v>
      </c>
      <c r="AI32" s="69">
        <v>0</v>
      </c>
      <c r="AJ32" s="70">
        <v>0</v>
      </c>
      <c r="AK32" s="150">
        <v>1</v>
      </c>
      <c r="AL32" s="36">
        <f t="shared" si="0"/>
        <v>1</v>
      </c>
      <c r="AM32" s="36">
        <f t="shared" si="1"/>
        <v>7.0000000000000018</v>
      </c>
      <c r="AO32" s="57">
        <f t="shared" si="4"/>
        <v>0.26646931739490975</v>
      </c>
      <c r="AP32" s="57">
        <f t="shared" si="2"/>
        <v>0.39733200000000002</v>
      </c>
      <c r="AQ32" s="57">
        <f t="shared" si="3"/>
        <v>0.33619868260509023</v>
      </c>
      <c r="AR32" s="57">
        <f t="shared" si="5"/>
        <v>1</v>
      </c>
    </row>
    <row r="33" spans="1:48" x14ac:dyDescent="0.2">
      <c r="A33" s="12">
        <v>2027</v>
      </c>
      <c r="B33" s="100">
        <f t="shared" ref="B33:B35" si="30">B32+(B$36-B$31)*0.2</f>
        <v>1.1200000000000002E-2</v>
      </c>
      <c r="C33" s="183">
        <f t="shared" si="14"/>
        <v>0.89726670651272566</v>
      </c>
      <c r="D33" s="66">
        <f t="shared" si="28"/>
        <v>0</v>
      </c>
      <c r="E33" s="66">
        <f t="shared" si="28"/>
        <v>0</v>
      </c>
      <c r="F33" s="66">
        <f t="shared" si="28"/>
        <v>0</v>
      </c>
      <c r="G33" s="66">
        <f t="shared" si="28"/>
        <v>0</v>
      </c>
      <c r="H33" s="66">
        <v>0</v>
      </c>
      <c r="I33" s="183">
        <v>9.1533293487274375E-2</v>
      </c>
      <c r="J33" s="66">
        <v>0</v>
      </c>
      <c r="K33" s="69">
        <f t="shared" ref="K33:M33" si="31">K32+(K$36-K$31)*0.2</f>
        <v>0.42000000000000004</v>
      </c>
      <c r="L33" s="70">
        <f t="shared" si="31"/>
        <v>0.19</v>
      </c>
      <c r="M33" s="70">
        <f t="shared" si="31"/>
        <v>0.38999999999999996</v>
      </c>
      <c r="N33" s="69">
        <f t="shared" ref="N33:P33" si="32">N32+(N$36-N$31)*0.2</f>
        <v>0.25</v>
      </c>
      <c r="O33" s="70">
        <f t="shared" si="32"/>
        <v>0.4</v>
      </c>
      <c r="P33" s="70">
        <f t="shared" si="32"/>
        <v>0.35</v>
      </c>
      <c r="Q33" s="69">
        <v>0</v>
      </c>
      <c r="R33" s="70">
        <v>0</v>
      </c>
      <c r="S33" s="70">
        <v>0</v>
      </c>
      <c r="T33" s="69">
        <v>0</v>
      </c>
      <c r="U33" s="70">
        <v>0</v>
      </c>
      <c r="V33" s="70">
        <v>0</v>
      </c>
      <c r="W33" s="69">
        <v>0</v>
      </c>
      <c r="X33" s="70">
        <v>0</v>
      </c>
      <c r="Y33" s="154">
        <v>1</v>
      </c>
      <c r="Z33" s="69">
        <v>0.4</v>
      </c>
      <c r="AA33" s="70">
        <v>0.4</v>
      </c>
      <c r="AB33" s="70">
        <v>0.2</v>
      </c>
      <c r="AC33" s="69">
        <v>0.4</v>
      </c>
      <c r="AD33" s="70">
        <v>0.4</v>
      </c>
      <c r="AE33" s="70">
        <v>0.2</v>
      </c>
      <c r="AF33" s="69">
        <v>0.45</v>
      </c>
      <c r="AG33" s="70">
        <v>0.4</v>
      </c>
      <c r="AH33" s="70">
        <v>0.15</v>
      </c>
      <c r="AI33" s="69">
        <v>0</v>
      </c>
      <c r="AJ33" s="70">
        <v>0</v>
      </c>
      <c r="AK33" s="150">
        <v>1</v>
      </c>
      <c r="AL33" s="36">
        <f t="shared" si="0"/>
        <v>1</v>
      </c>
      <c r="AM33" s="36">
        <f t="shared" si="1"/>
        <v>7.0000000000000018</v>
      </c>
      <c r="AO33" s="57">
        <f t="shared" si="4"/>
        <v>0.27021065869745492</v>
      </c>
      <c r="AP33" s="57">
        <f t="shared" si="2"/>
        <v>0.39764800000000006</v>
      </c>
      <c r="AQ33" s="57">
        <f t="shared" si="3"/>
        <v>0.33214134130254513</v>
      </c>
      <c r="AR33" s="57">
        <f t="shared" si="5"/>
        <v>1</v>
      </c>
    </row>
    <row r="34" spans="1:48" x14ac:dyDescent="0.2">
      <c r="A34" s="12">
        <v>2028</v>
      </c>
      <c r="B34" s="100">
        <f t="shared" si="30"/>
        <v>1.0800000000000002E-2</v>
      </c>
      <c r="C34" s="183">
        <f t="shared" si="14"/>
        <v>0.87919999999999998</v>
      </c>
      <c r="D34" s="66">
        <f t="shared" si="28"/>
        <v>0</v>
      </c>
      <c r="E34" s="66">
        <f t="shared" si="28"/>
        <v>0</v>
      </c>
      <c r="F34" s="66">
        <f t="shared" si="28"/>
        <v>0</v>
      </c>
      <c r="G34" s="66">
        <f t="shared" si="28"/>
        <v>0</v>
      </c>
      <c r="H34" s="66">
        <v>0</v>
      </c>
      <c r="I34" s="183">
        <v>0.11</v>
      </c>
      <c r="J34" s="66">
        <v>0</v>
      </c>
      <c r="K34" s="69">
        <f t="shared" ref="K34:M34" si="33">K33+(K$36-K$31)*0.2</f>
        <v>0.43000000000000005</v>
      </c>
      <c r="L34" s="70">
        <f t="shared" si="33"/>
        <v>0.21000000000000002</v>
      </c>
      <c r="M34" s="70">
        <f t="shared" si="33"/>
        <v>0.35999999999999993</v>
      </c>
      <c r="N34" s="69">
        <f t="shared" ref="N34:P34" si="34">N33+(N$36-N$31)*0.2</f>
        <v>0.25</v>
      </c>
      <c r="O34" s="70">
        <f t="shared" si="34"/>
        <v>0.4</v>
      </c>
      <c r="P34" s="70">
        <f t="shared" si="34"/>
        <v>0.35</v>
      </c>
      <c r="Q34" s="69">
        <v>0</v>
      </c>
      <c r="R34" s="70">
        <v>0</v>
      </c>
      <c r="S34" s="70">
        <v>0</v>
      </c>
      <c r="T34" s="69">
        <v>0</v>
      </c>
      <c r="U34" s="70">
        <v>0</v>
      </c>
      <c r="V34" s="70">
        <v>0</v>
      </c>
      <c r="W34" s="69">
        <v>0</v>
      </c>
      <c r="X34" s="70">
        <v>0</v>
      </c>
      <c r="Y34" s="154">
        <v>1</v>
      </c>
      <c r="Z34" s="69">
        <v>0.4</v>
      </c>
      <c r="AA34" s="70">
        <v>0.4</v>
      </c>
      <c r="AB34" s="70">
        <v>0.2</v>
      </c>
      <c r="AC34" s="69">
        <v>0.4</v>
      </c>
      <c r="AD34" s="70">
        <v>0.4</v>
      </c>
      <c r="AE34" s="70">
        <v>0.2</v>
      </c>
      <c r="AF34" s="69">
        <v>0.45</v>
      </c>
      <c r="AG34" s="70">
        <v>0.4</v>
      </c>
      <c r="AH34" s="70">
        <v>0.15</v>
      </c>
      <c r="AI34" s="69">
        <v>0</v>
      </c>
      <c r="AJ34" s="70">
        <v>0</v>
      </c>
      <c r="AK34" s="150">
        <v>1</v>
      </c>
      <c r="AL34" s="36">
        <f t="shared" si="0"/>
        <v>1</v>
      </c>
      <c r="AM34" s="36">
        <f t="shared" si="1"/>
        <v>7.0000000000000018</v>
      </c>
      <c r="AO34" s="57">
        <f t="shared" si="4"/>
        <v>0.27394400000000002</v>
      </c>
      <c r="AP34" s="57">
        <f t="shared" si="2"/>
        <v>0.39794799999999997</v>
      </c>
      <c r="AQ34" s="57">
        <f t="shared" si="3"/>
        <v>0.32810800000000001</v>
      </c>
      <c r="AR34" s="57">
        <f t="shared" si="5"/>
        <v>1</v>
      </c>
    </row>
    <row r="35" spans="1:48" x14ac:dyDescent="0.2">
      <c r="A35" s="12">
        <v>2029</v>
      </c>
      <c r="B35" s="100">
        <f t="shared" si="30"/>
        <v>1.0400000000000003E-2</v>
      </c>
      <c r="C35" s="183">
        <f t="shared" si="14"/>
        <v>0.78960000000000008</v>
      </c>
      <c r="D35" s="66">
        <f t="shared" si="28"/>
        <v>0</v>
      </c>
      <c r="E35" s="66">
        <f t="shared" si="28"/>
        <v>0</v>
      </c>
      <c r="F35" s="66">
        <f t="shared" si="28"/>
        <v>0</v>
      </c>
      <c r="G35" s="66">
        <f t="shared" si="28"/>
        <v>0</v>
      </c>
      <c r="H35" s="66">
        <v>0</v>
      </c>
      <c r="I35" s="183">
        <v>0.2</v>
      </c>
      <c r="J35" s="66">
        <v>0</v>
      </c>
      <c r="K35" s="69">
        <f t="shared" ref="K35:M35" si="35">K34+(K$36-K$31)*0.2</f>
        <v>0.44000000000000006</v>
      </c>
      <c r="L35" s="70">
        <f t="shared" si="35"/>
        <v>0.23000000000000004</v>
      </c>
      <c r="M35" s="70">
        <f t="shared" si="35"/>
        <v>0.3299999999999999</v>
      </c>
      <c r="N35" s="69">
        <f t="shared" ref="N35:P35" si="36">N34+(N$36-N$31)*0.2</f>
        <v>0.25</v>
      </c>
      <c r="O35" s="70">
        <f t="shared" si="36"/>
        <v>0.4</v>
      </c>
      <c r="P35" s="70">
        <f t="shared" si="36"/>
        <v>0.35</v>
      </c>
      <c r="Q35" s="69">
        <v>0</v>
      </c>
      <c r="R35" s="70">
        <v>0</v>
      </c>
      <c r="S35" s="70">
        <v>0</v>
      </c>
      <c r="T35" s="69">
        <v>0</v>
      </c>
      <c r="U35" s="70">
        <v>0</v>
      </c>
      <c r="V35" s="70">
        <v>0</v>
      </c>
      <c r="W35" s="69">
        <v>0</v>
      </c>
      <c r="X35" s="70">
        <v>0</v>
      </c>
      <c r="Y35" s="154">
        <v>1</v>
      </c>
      <c r="Z35" s="69">
        <v>0.4</v>
      </c>
      <c r="AA35" s="70">
        <v>0.4</v>
      </c>
      <c r="AB35" s="70">
        <v>0.2</v>
      </c>
      <c r="AC35" s="69">
        <v>0.4</v>
      </c>
      <c r="AD35" s="70">
        <v>0.4</v>
      </c>
      <c r="AE35" s="70">
        <v>0.2</v>
      </c>
      <c r="AF35" s="69">
        <v>0.45</v>
      </c>
      <c r="AG35" s="70">
        <v>0.4</v>
      </c>
      <c r="AH35" s="70">
        <v>0.15</v>
      </c>
      <c r="AI35" s="69">
        <v>0</v>
      </c>
      <c r="AJ35" s="70">
        <v>0</v>
      </c>
      <c r="AK35" s="150">
        <v>1</v>
      </c>
      <c r="AL35" s="36">
        <f t="shared" si="0"/>
        <v>1</v>
      </c>
      <c r="AM35" s="36">
        <f t="shared" si="1"/>
        <v>7.0000000000000018</v>
      </c>
      <c r="AO35" s="57">
        <f t="shared" si="4"/>
        <v>0.29197600000000001</v>
      </c>
      <c r="AP35" s="57">
        <f t="shared" si="2"/>
        <v>0.39823200000000009</v>
      </c>
      <c r="AQ35" s="57">
        <f t="shared" si="3"/>
        <v>0.30979199999999996</v>
      </c>
      <c r="AR35" s="57">
        <f t="shared" si="5"/>
        <v>1</v>
      </c>
    </row>
    <row r="36" spans="1:48" s="55" customFormat="1" x14ac:dyDescent="0.2">
      <c r="A36" s="51">
        <v>2030</v>
      </c>
      <c r="B36" s="101">
        <v>0.01</v>
      </c>
      <c r="C36" s="183">
        <f t="shared" si="14"/>
        <v>0.87</v>
      </c>
      <c r="D36" s="65">
        <v>0</v>
      </c>
      <c r="E36" s="65">
        <v>0</v>
      </c>
      <c r="F36" s="65">
        <v>0</v>
      </c>
      <c r="G36" s="65">
        <v>0</v>
      </c>
      <c r="H36" s="74">
        <v>0</v>
      </c>
      <c r="I36" s="184">
        <v>0.12</v>
      </c>
      <c r="J36" s="74">
        <v>0</v>
      </c>
      <c r="K36" s="151">
        <v>0.45</v>
      </c>
      <c r="L36" s="152">
        <v>0.25</v>
      </c>
      <c r="M36" s="152">
        <v>0.3</v>
      </c>
      <c r="N36" s="151">
        <v>0.25</v>
      </c>
      <c r="O36" s="152">
        <v>0.4</v>
      </c>
      <c r="P36" s="152">
        <v>0.35</v>
      </c>
      <c r="Q36" s="71">
        <v>0</v>
      </c>
      <c r="R36" s="73">
        <v>0</v>
      </c>
      <c r="S36" s="73">
        <v>0</v>
      </c>
      <c r="T36" s="71">
        <v>0</v>
      </c>
      <c r="U36" s="73">
        <v>0</v>
      </c>
      <c r="V36" s="73">
        <v>0</v>
      </c>
      <c r="W36" s="71">
        <v>0</v>
      </c>
      <c r="X36" s="73">
        <v>0</v>
      </c>
      <c r="Y36" s="73">
        <v>1</v>
      </c>
      <c r="Z36" s="71">
        <v>0.4</v>
      </c>
      <c r="AA36" s="73">
        <v>0.4</v>
      </c>
      <c r="AB36" s="73">
        <v>0.2</v>
      </c>
      <c r="AC36" s="71">
        <v>0.4</v>
      </c>
      <c r="AD36" s="73">
        <v>0.4</v>
      </c>
      <c r="AE36" s="73">
        <v>0.2</v>
      </c>
      <c r="AF36" s="71">
        <v>0.45</v>
      </c>
      <c r="AG36" s="73">
        <v>0.4</v>
      </c>
      <c r="AH36" s="73">
        <v>0.15</v>
      </c>
      <c r="AI36" s="71">
        <v>0</v>
      </c>
      <c r="AJ36" s="73">
        <v>0</v>
      </c>
      <c r="AK36" s="153">
        <v>1</v>
      </c>
      <c r="AL36" s="52">
        <f t="shared" si="0"/>
        <v>1</v>
      </c>
      <c r="AM36" s="52">
        <f t="shared" si="1"/>
        <v>7.0000000000000018</v>
      </c>
      <c r="AO36" s="62">
        <f t="shared" si="4"/>
        <v>0.27600000000000002</v>
      </c>
      <c r="AP36" s="62">
        <f t="shared" si="2"/>
        <v>0.39850000000000002</v>
      </c>
      <c r="AQ36" s="62">
        <f t="shared" si="3"/>
        <v>0.32550000000000001</v>
      </c>
      <c r="AR36" s="62">
        <f t="shared" si="5"/>
        <v>1</v>
      </c>
    </row>
    <row r="37" spans="1:48" x14ac:dyDescent="0.2">
      <c r="A37" s="12">
        <v>2031</v>
      </c>
      <c r="B37" s="100">
        <f>B36+(B$41-B$36)*0.2</f>
        <v>0.01</v>
      </c>
      <c r="C37" s="173">
        <f t="shared" si="14"/>
        <v>0.81194721162057937</v>
      </c>
      <c r="D37" s="66">
        <f t="shared" ref="D37:K40" si="37">D36+(D$41-D$36)*0.2</f>
        <v>0</v>
      </c>
      <c r="E37" s="66">
        <f t="shared" si="37"/>
        <v>0</v>
      </c>
      <c r="F37" s="66">
        <f t="shared" si="37"/>
        <v>0</v>
      </c>
      <c r="G37" s="66">
        <f t="shared" si="37"/>
        <v>0</v>
      </c>
      <c r="H37" s="66">
        <v>0</v>
      </c>
      <c r="I37" s="66">
        <v>0.17805278837942065</v>
      </c>
      <c r="J37" s="66">
        <v>0</v>
      </c>
      <c r="K37" s="69">
        <f>K36+(K$41-K$36)*0.2</f>
        <v>0.45</v>
      </c>
      <c r="L37" s="70">
        <f t="shared" ref="L37:M37" si="38">L36+(L$41-L$36)*0.2</f>
        <v>0.25</v>
      </c>
      <c r="M37" s="70">
        <f t="shared" si="38"/>
        <v>0.3</v>
      </c>
      <c r="N37" s="69">
        <f>N36+(N$41-N$36)*0.2</f>
        <v>0.25</v>
      </c>
      <c r="O37" s="70">
        <f t="shared" ref="O37:O40" si="39">O36+(O$41-O$36)*0.2</f>
        <v>0.4</v>
      </c>
      <c r="P37" s="70">
        <f t="shared" ref="P37:P40" si="40">P36+(P$41-P$36)*0.2</f>
        <v>0.35</v>
      </c>
      <c r="Q37" s="69">
        <v>0</v>
      </c>
      <c r="R37" s="70">
        <v>0</v>
      </c>
      <c r="S37" s="70">
        <v>0</v>
      </c>
      <c r="T37" s="69">
        <v>0</v>
      </c>
      <c r="U37" s="70">
        <v>0</v>
      </c>
      <c r="V37" s="70">
        <v>0</v>
      </c>
      <c r="W37" s="69">
        <v>0</v>
      </c>
      <c r="X37" s="70">
        <v>0</v>
      </c>
      <c r="Y37" s="154">
        <v>1</v>
      </c>
      <c r="Z37" s="69">
        <v>0.4</v>
      </c>
      <c r="AA37" s="70">
        <v>0.4</v>
      </c>
      <c r="AB37" s="70">
        <v>0.2</v>
      </c>
      <c r="AC37" s="69">
        <v>0.4</v>
      </c>
      <c r="AD37" s="70">
        <v>0.4</v>
      </c>
      <c r="AE37" s="70">
        <v>0.2</v>
      </c>
      <c r="AF37" s="69">
        <v>0.45</v>
      </c>
      <c r="AG37" s="70">
        <v>0.4</v>
      </c>
      <c r="AH37" s="70">
        <v>0.15</v>
      </c>
      <c r="AI37" s="69">
        <v>0</v>
      </c>
      <c r="AJ37" s="70">
        <v>0</v>
      </c>
      <c r="AK37" s="150">
        <v>1</v>
      </c>
      <c r="AL37" s="36">
        <f t="shared" si="0"/>
        <v>1</v>
      </c>
      <c r="AM37" s="36">
        <f t="shared" si="1"/>
        <v>7.0000000000000018</v>
      </c>
      <c r="AO37" s="57">
        <f t="shared" si="4"/>
        <v>0.28761055767588417</v>
      </c>
      <c r="AP37" s="57">
        <f t="shared" si="2"/>
        <v>0.39850000000000008</v>
      </c>
      <c r="AQ37" s="57">
        <f t="shared" si="3"/>
        <v>0.31388944232411586</v>
      </c>
      <c r="AR37" s="57">
        <f t="shared" si="5"/>
        <v>1</v>
      </c>
    </row>
    <row r="38" spans="1:48" x14ac:dyDescent="0.2">
      <c r="A38" s="12">
        <v>2032</v>
      </c>
      <c r="B38" s="100">
        <f t="shared" ref="B38:B40" si="41">B37+(B$41-B$36)*0.2</f>
        <v>0.01</v>
      </c>
      <c r="C38" s="173">
        <f t="shared" si="14"/>
        <v>0.78640725291082914</v>
      </c>
      <c r="D38" s="66">
        <f t="shared" si="37"/>
        <v>0</v>
      </c>
      <c r="E38" s="66">
        <f t="shared" si="37"/>
        <v>0</v>
      </c>
      <c r="F38" s="66">
        <f t="shared" si="37"/>
        <v>0</v>
      </c>
      <c r="G38" s="66">
        <f t="shared" si="37"/>
        <v>0</v>
      </c>
      <c r="H38" s="66">
        <v>0</v>
      </c>
      <c r="I38" s="66">
        <v>0.20359274708917083</v>
      </c>
      <c r="J38" s="66">
        <v>0</v>
      </c>
      <c r="K38" s="69">
        <f t="shared" si="37"/>
        <v>0.45</v>
      </c>
      <c r="L38" s="70">
        <f t="shared" ref="L38:L40" si="42">L37+(L$41-L$36)*0.2</f>
        <v>0.25</v>
      </c>
      <c r="M38" s="70">
        <f t="shared" ref="M38:N40" si="43">M37+(M$41-M$36)*0.2</f>
        <v>0.3</v>
      </c>
      <c r="N38" s="69">
        <f t="shared" si="43"/>
        <v>0.25</v>
      </c>
      <c r="O38" s="70">
        <f t="shared" si="39"/>
        <v>0.4</v>
      </c>
      <c r="P38" s="70">
        <f t="shared" si="40"/>
        <v>0.35</v>
      </c>
      <c r="Q38" s="69">
        <v>0</v>
      </c>
      <c r="R38" s="70">
        <v>0</v>
      </c>
      <c r="S38" s="70">
        <v>0</v>
      </c>
      <c r="T38" s="69">
        <v>0</v>
      </c>
      <c r="U38" s="70">
        <v>0</v>
      </c>
      <c r="V38" s="70">
        <v>0</v>
      </c>
      <c r="W38" s="69">
        <v>0</v>
      </c>
      <c r="X38" s="70">
        <v>0</v>
      </c>
      <c r="Y38" s="154">
        <v>1</v>
      </c>
      <c r="Z38" s="69">
        <v>0.4</v>
      </c>
      <c r="AA38" s="70">
        <v>0.4</v>
      </c>
      <c r="AB38" s="70">
        <v>0.2</v>
      </c>
      <c r="AC38" s="69">
        <v>0.4</v>
      </c>
      <c r="AD38" s="70">
        <v>0.4</v>
      </c>
      <c r="AE38" s="70">
        <v>0.2</v>
      </c>
      <c r="AF38" s="69">
        <v>0.45</v>
      </c>
      <c r="AG38" s="70">
        <v>0.4</v>
      </c>
      <c r="AH38" s="70">
        <v>0.15</v>
      </c>
      <c r="AI38" s="69">
        <v>0</v>
      </c>
      <c r="AJ38" s="70">
        <v>0</v>
      </c>
      <c r="AK38" s="150">
        <v>1</v>
      </c>
      <c r="AL38" s="36">
        <f t="shared" si="0"/>
        <v>1</v>
      </c>
      <c r="AM38" s="36">
        <f t="shared" si="1"/>
        <v>7.0000000000000018</v>
      </c>
      <c r="AO38" s="57">
        <f t="shared" si="4"/>
        <v>0.29271854941783415</v>
      </c>
      <c r="AP38" s="57">
        <f t="shared" si="2"/>
        <v>0.39850000000000002</v>
      </c>
      <c r="AQ38" s="57">
        <f t="shared" si="3"/>
        <v>0.30878145058216577</v>
      </c>
      <c r="AR38" s="57">
        <f t="shared" si="5"/>
        <v>1</v>
      </c>
    </row>
    <row r="39" spans="1:48" x14ac:dyDescent="0.2">
      <c r="A39" s="12">
        <v>2033</v>
      </c>
      <c r="B39" s="100">
        <f t="shared" si="41"/>
        <v>0.01</v>
      </c>
      <c r="C39" s="173">
        <f t="shared" si="14"/>
        <v>0.75766548330356021</v>
      </c>
      <c r="D39" s="66">
        <f t="shared" si="37"/>
        <v>0</v>
      </c>
      <c r="E39" s="66">
        <f t="shared" si="37"/>
        <v>0</v>
      </c>
      <c r="F39" s="66">
        <f t="shared" si="37"/>
        <v>0</v>
      </c>
      <c r="G39" s="66">
        <f t="shared" si="37"/>
        <v>0</v>
      </c>
      <c r="H39" s="66">
        <v>0</v>
      </c>
      <c r="I39" s="66">
        <v>0.23233451669643976</v>
      </c>
      <c r="J39" s="66">
        <v>0</v>
      </c>
      <c r="K39" s="69">
        <f t="shared" si="37"/>
        <v>0.45</v>
      </c>
      <c r="L39" s="70">
        <f t="shared" si="42"/>
        <v>0.25</v>
      </c>
      <c r="M39" s="70">
        <f t="shared" si="43"/>
        <v>0.3</v>
      </c>
      <c r="N39" s="69">
        <f t="shared" si="43"/>
        <v>0.25</v>
      </c>
      <c r="O39" s="70">
        <f t="shared" si="39"/>
        <v>0.4</v>
      </c>
      <c r="P39" s="70">
        <f t="shared" si="40"/>
        <v>0.35</v>
      </c>
      <c r="Q39" s="69">
        <v>0</v>
      </c>
      <c r="R39" s="70">
        <v>0</v>
      </c>
      <c r="S39" s="70">
        <v>0</v>
      </c>
      <c r="T39" s="69">
        <v>0</v>
      </c>
      <c r="U39" s="70">
        <v>0</v>
      </c>
      <c r="V39" s="70">
        <v>0</v>
      </c>
      <c r="W39" s="69">
        <v>0</v>
      </c>
      <c r="X39" s="70">
        <v>0</v>
      </c>
      <c r="Y39" s="154">
        <v>1</v>
      </c>
      <c r="Z39" s="69">
        <v>0.4</v>
      </c>
      <c r="AA39" s="70">
        <v>0.4</v>
      </c>
      <c r="AB39" s="70">
        <v>0.2</v>
      </c>
      <c r="AC39" s="69">
        <v>0.4</v>
      </c>
      <c r="AD39" s="70">
        <v>0.4</v>
      </c>
      <c r="AE39" s="70">
        <v>0.2</v>
      </c>
      <c r="AF39" s="69">
        <v>0.45</v>
      </c>
      <c r="AG39" s="70">
        <v>0.4</v>
      </c>
      <c r="AH39" s="70">
        <v>0.15</v>
      </c>
      <c r="AI39" s="69">
        <v>0</v>
      </c>
      <c r="AJ39" s="70">
        <v>0</v>
      </c>
      <c r="AK39" s="150">
        <v>1</v>
      </c>
      <c r="AL39" s="36">
        <f t="shared" si="0"/>
        <v>1</v>
      </c>
      <c r="AM39" s="36">
        <f t="shared" si="1"/>
        <v>7.0000000000000018</v>
      </c>
      <c r="AO39" s="57">
        <f t="shared" si="4"/>
        <v>0.29846690333928794</v>
      </c>
      <c r="AP39" s="57">
        <f t="shared" si="2"/>
        <v>0.39850000000000002</v>
      </c>
      <c r="AQ39" s="57">
        <f t="shared" si="3"/>
        <v>0.30303309666071199</v>
      </c>
      <c r="AR39" s="57">
        <f t="shared" si="5"/>
        <v>1</v>
      </c>
    </row>
    <row r="40" spans="1:48" x14ac:dyDescent="0.2">
      <c r="A40" s="12">
        <v>2034</v>
      </c>
      <c r="B40" s="100">
        <f t="shared" si="41"/>
        <v>0.01</v>
      </c>
      <c r="C40" s="173">
        <f t="shared" si="14"/>
        <v>0.72764742791783077</v>
      </c>
      <c r="D40" s="66">
        <f t="shared" si="37"/>
        <v>0</v>
      </c>
      <c r="E40" s="66">
        <f t="shared" si="37"/>
        <v>0</v>
      </c>
      <c r="F40" s="66">
        <f t="shared" si="37"/>
        <v>0</v>
      </c>
      <c r="G40" s="66">
        <f t="shared" si="37"/>
        <v>0</v>
      </c>
      <c r="H40" s="66">
        <v>0</v>
      </c>
      <c r="I40" s="66">
        <v>0.26235257208216922</v>
      </c>
      <c r="J40" s="66">
        <v>0</v>
      </c>
      <c r="K40" s="69">
        <f t="shared" si="37"/>
        <v>0.45</v>
      </c>
      <c r="L40" s="70">
        <f t="shared" si="42"/>
        <v>0.25</v>
      </c>
      <c r="M40" s="70">
        <f t="shared" si="43"/>
        <v>0.3</v>
      </c>
      <c r="N40" s="69">
        <f t="shared" si="43"/>
        <v>0.25</v>
      </c>
      <c r="O40" s="70">
        <f t="shared" si="39"/>
        <v>0.4</v>
      </c>
      <c r="P40" s="70">
        <f t="shared" si="40"/>
        <v>0.35</v>
      </c>
      <c r="Q40" s="69">
        <v>0</v>
      </c>
      <c r="R40" s="70">
        <v>0</v>
      </c>
      <c r="S40" s="70">
        <v>0</v>
      </c>
      <c r="T40" s="69">
        <v>0</v>
      </c>
      <c r="U40" s="70">
        <v>0</v>
      </c>
      <c r="V40" s="70">
        <v>0</v>
      </c>
      <c r="W40" s="69">
        <v>0</v>
      </c>
      <c r="X40" s="70">
        <v>0</v>
      </c>
      <c r="Y40" s="154">
        <v>1</v>
      </c>
      <c r="Z40" s="69">
        <v>0.4</v>
      </c>
      <c r="AA40" s="70">
        <v>0.4</v>
      </c>
      <c r="AB40" s="70">
        <v>0.2</v>
      </c>
      <c r="AC40" s="69">
        <v>0.4</v>
      </c>
      <c r="AD40" s="70">
        <v>0.4</v>
      </c>
      <c r="AE40" s="70">
        <v>0.2</v>
      </c>
      <c r="AF40" s="69">
        <v>0.45</v>
      </c>
      <c r="AG40" s="70">
        <v>0.4</v>
      </c>
      <c r="AH40" s="70">
        <v>0.15</v>
      </c>
      <c r="AI40" s="69">
        <v>0</v>
      </c>
      <c r="AJ40" s="70">
        <v>0</v>
      </c>
      <c r="AK40" s="150">
        <v>1</v>
      </c>
      <c r="AL40" s="36">
        <f t="shared" si="0"/>
        <v>1</v>
      </c>
      <c r="AM40" s="36">
        <f t="shared" si="1"/>
        <v>7.0000000000000018</v>
      </c>
      <c r="AO40" s="57">
        <f t="shared" si="4"/>
        <v>0.30447051441643386</v>
      </c>
      <c r="AP40" s="57">
        <f t="shared" si="2"/>
        <v>0.39850000000000002</v>
      </c>
      <c r="AQ40" s="57">
        <f t="shared" si="3"/>
        <v>0.29702948558356612</v>
      </c>
      <c r="AR40" s="57">
        <f t="shared" si="5"/>
        <v>1</v>
      </c>
    </row>
    <row r="41" spans="1:48" s="55" customFormat="1" x14ac:dyDescent="0.2">
      <c r="A41" s="51">
        <v>2035</v>
      </c>
      <c r="B41" s="101">
        <v>0.01</v>
      </c>
      <c r="C41" s="74">
        <f t="shared" si="14"/>
        <v>0.69572924594855157</v>
      </c>
      <c r="D41" s="65">
        <v>0</v>
      </c>
      <c r="E41" s="65">
        <v>0</v>
      </c>
      <c r="F41" s="65">
        <v>0</v>
      </c>
      <c r="G41" s="65">
        <v>0</v>
      </c>
      <c r="H41" s="74">
        <v>0</v>
      </c>
      <c r="I41" s="65">
        <v>0.29427075405144848</v>
      </c>
      <c r="J41" s="74">
        <v>0</v>
      </c>
      <c r="K41" s="151">
        <v>0.45</v>
      </c>
      <c r="L41" s="153">
        <v>0.25</v>
      </c>
      <c r="M41" s="152">
        <v>0.3</v>
      </c>
      <c r="N41" s="151">
        <v>0.25</v>
      </c>
      <c r="O41" s="152">
        <v>0.4</v>
      </c>
      <c r="P41" s="152">
        <v>0.35</v>
      </c>
      <c r="Q41" s="71">
        <v>0</v>
      </c>
      <c r="R41" s="73">
        <v>0</v>
      </c>
      <c r="S41" s="73">
        <v>0</v>
      </c>
      <c r="T41" s="71">
        <v>0</v>
      </c>
      <c r="U41" s="73">
        <v>0</v>
      </c>
      <c r="V41" s="73">
        <v>0</v>
      </c>
      <c r="W41" s="71">
        <v>0</v>
      </c>
      <c r="X41" s="73">
        <v>0</v>
      </c>
      <c r="Y41" s="73">
        <v>1</v>
      </c>
      <c r="Z41" s="71">
        <v>0.4</v>
      </c>
      <c r="AA41" s="73">
        <v>0.4</v>
      </c>
      <c r="AB41" s="73">
        <v>0.2</v>
      </c>
      <c r="AC41" s="71">
        <v>0.4</v>
      </c>
      <c r="AD41" s="73">
        <v>0.4</v>
      </c>
      <c r="AE41" s="73">
        <v>0.2</v>
      </c>
      <c r="AF41" s="71">
        <v>0.45</v>
      </c>
      <c r="AG41" s="73">
        <v>0.4</v>
      </c>
      <c r="AH41" s="73">
        <v>0.15</v>
      </c>
      <c r="AI41" s="71">
        <v>0</v>
      </c>
      <c r="AJ41" s="73">
        <v>0</v>
      </c>
      <c r="AK41" s="153">
        <v>1</v>
      </c>
      <c r="AL41" s="52">
        <f t="shared" si="0"/>
        <v>1</v>
      </c>
      <c r="AM41" s="52">
        <f t="shared" si="1"/>
        <v>7.0000000000000018</v>
      </c>
      <c r="AO41" s="62">
        <f t="shared" si="4"/>
        <v>0.31085415081028972</v>
      </c>
      <c r="AP41" s="62">
        <f t="shared" si="2"/>
        <v>0.39850000000000002</v>
      </c>
      <c r="AQ41" s="62">
        <f t="shared" si="3"/>
        <v>0.29064584918971031</v>
      </c>
      <c r="AR41" s="62">
        <f t="shared" si="5"/>
        <v>1</v>
      </c>
    </row>
    <row r="42" spans="1:48" x14ac:dyDescent="0.2">
      <c r="A42" s="12">
        <v>2036</v>
      </c>
      <c r="B42" s="100">
        <f>B41+(B$46-B$41)*0.2</f>
        <v>9.0000000000000011E-3</v>
      </c>
      <c r="C42" s="173">
        <f t="shared" si="14"/>
        <v>0.66186715158926535</v>
      </c>
      <c r="D42" s="66">
        <f t="shared" ref="D42:K45" si="44">D41+(D$46-D$41)*0.2</f>
        <v>0</v>
      </c>
      <c r="E42" s="66">
        <f t="shared" si="44"/>
        <v>0</v>
      </c>
      <c r="F42" s="66">
        <f t="shared" si="44"/>
        <v>0</v>
      </c>
      <c r="G42" s="66">
        <f t="shared" si="44"/>
        <v>0</v>
      </c>
      <c r="H42" s="66">
        <v>0</v>
      </c>
      <c r="I42" s="66">
        <v>0.32913284841073465</v>
      </c>
      <c r="J42" s="66">
        <v>0</v>
      </c>
      <c r="K42" s="69">
        <f>K41+(K$46-K$41)*0.2</f>
        <v>0.45</v>
      </c>
      <c r="L42" s="70">
        <f t="shared" ref="L42:M42" si="45">L41+(L$46-L$41)*0.2</f>
        <v>0.25</v>
      </c>
      <c r="M42" s="70">
        <f t="shared" si="45"/>
        <v>0.3</v>
      </c>
      <c r="N42" s="69">
        <f>N41+(N$46-N$41)*0.2</f>
        <v>0.25</v>
      </c>
      <c r="O42" s="70">
        <f t="shared" ref="O42:O45" si="46">O41+(O$46-O$41)*0.2</f>
        <v>0.4</v>
      </c>
      <c r="P42" s="70">
        <f t="shared" ref="P42:P45" si="47">P41+(P$46-P$41)*0.2</f>
        <v>0.35</v>
      </c>
      <c r="Q42" s="69">
        <v>0</v>
      </c>
      <c r="R42" s="70">
        <v>0</v>
      </c>
      <c r="S42" s="70">
        <v>0</v>
      </c>
      <c r="T42" s="69">
        <v>0</v>
      </c>
      <c r="U42" s="70">
        <v>0</v>
      </c>
      <c r="V42" s="70">
        <v>0</v>
      </c>
      <c r="W42" s="69">
        <v>0</v>
      </c>
      <c r="X42" s="70">
        <v>0</v>
      </c>
      <c r="Y42" s="154">
        <v>1</v>
      </c>
      <c r="Z42" s="69">
        <v>0.4</v>
      </c>
      <c r="AA42" s="70">
        <v>0.4</v>
      </c>
      <c r="AB42" s="70">
        <v>0.2</v>
      </c>
      <c r="AC42" s="69">
        <v>0.4</v>
      </c>
      <c r="AD42" s="70">
        <v>0.4</v>
      </c>
      <c r="AE42" s="70">
        <v>0.2</v>
      </c>
      <c r="AF42" s="69">
        <v>0.45</v>
      </c>
      <c r="AG42" s="70">
        <v>0.4</v>
      </c>
      <c r="AH42" s="70">
        <v>0.15</v>
      </c>
      <c r="AI42" s="69">
        <v>0</v>
      </c>
      <c r="AJ42" s="70">
        <v>0</v>
      </c>
      <c r="AK42" s="150">
        <v>1</v>
      </c>
      <c r="AL42" s="36">
        <f t="shared" si="0"/>
        <v>1</v>
      </c>
      <c r="AM42" s="36">
        <f t="shared" si="1"/>
        <v>7.0000000000000018</v>
      </c>
      <c r="AO42" s="57">
        <f t="shared" si="4"/>
        <v>0.31762656968214692</v>
      </c>
      <c r="AP42" s="57">
        <f t="shared" si="2"/>
        <v>0.39864999999999995</v>
      </c>
      <c r="AQ42" s="57">
        <f t="shared" si="3"/>
        <v>0.28372343031785308</v>
      </c>
      <c r="AR42" s="57">
        <f t="shared" si="5"/>
        <v>1</v>
      </c>
    </row>
    <row r="43" spans="1:48" x14ac:dyDescent="0.2">
      <c r="A43" s="12">
        <v>2037</v>
      </c>
      <c r="B43" s="100">
        <f t="shared" ref="B43:B45" si="48">B42+(B$46-B$41)*0.2</f>
        <v>8.0000000000000002E-3</v>
      </c>
      <c r="C43" s="173">
        <f t="shared" si="14"/>
        <v>0.62641077422614666</v>
      </c>
      <c r="D43" s="66">
        <f t="shared" si="44"/>
        <v>0</v>
      </c>
      <c r="E43" s="66">
        <f t="shared" si="44"/>
        <v>0</v>
      </c>
      <c r="F43" s="66">
        <f t="shared" si="44"/>
        <v>0</v>
      </c>
      <c r="G43" s="66">
        <f t="shared" si="44"/>
        <v>0</v>
      </c>
      <c r="H43" s="66">
        <v>0</v>
      </c>
      <c r="I43" s="66">
        <v>0.36558922577385328</v>
      </c>
      <c r="J43" s="66">
        <v>0</v>
      </c>
      <c r="K43" s="69">
        <f t="shared" si="44"/>
        <v>0.45</v>
      </c>
      <c r="L43" s="70">
        <f t="shared" ref="L43:L45" si="49">L42+(L$46-L$41)*0.2</f>
        <v>0.25</v>
      </c>
      <c r="M43" s="70">
        <f t="shared" ref="M43:N45" si="50">M42+(M$46-M$41)*0.2</f>
        <v>0.3</v>
      </c>
      <c r="N43" s="69">
        <f t="shared" si="50"/>
        <v>0.25</v>
      </c>
      <c r="O43" s="70">
        <f t="shared" si="46"/>
        <v>0.4</v>
      </c>
      <c r="P43" s="70">
        <f t="shared" si="47"/>
        <v>0.35</v>
      </c>
      <c r="Q43" s="69">
        <v>0</v>
      </c>
      <c r="R43" s="70">
        <v>0</v>
      </c>
      <c r="S43" s="70">
        <v>0</v>
      </c>
      <c r="T43" s="69">
        <v>0</v>
      </c>
      <c r="U43" s="70">
        <v>0</v>
      </c>
      <c r="V43" s="70">
        <v>0</v>
      </c>
      <c r="W43" s="69">
        <v>0</v>
      </c>
      <c r="X43" s="70">
        <v>0</v>
      </c>
      <c r="Y43" s="154">
        <v>1</v>
      </c>
      <c r="Z43" s="69">
        <v>0.4</v>
      </c>
      <c r="AA43" s="70">
        <v>0.4</v>
      </c>
      <c r="AB43" s="70">
        <v>0.2</v>
      </c>
      <c r="AC43" s="69">
        <v>0.4</v>
      </c>
      <c r="AD43" s="70">
        <v>0.4</v>
      </c>
      <c r="AE43" s="70">
        <v>0.2</v>
      </c>
      <c r="AF43" s="69">
        <v>0.45</v>
      </c>
      <c r="AG43" s="70">
        <v>0.4</v>
      </c>
      <c r="AH43" s="70">
        <v>0.15</v>
      </c>
      <c r="AI43" s="69">
        <v>0</v>
      </c>
      <c r="AJ43" s="70">
        <v>0</v>
      </c>
      <c r="AK43" s="150">
        <v>1</v>
      </c>
      <c r="AL43" s="36">
        <f t="shared" si="0"/>
        <v>1</v>
      </c>
      <c r="AM43" s="36">
        <f t="shared" si="1"/>
        <v>7.0000000000000018</v>
      </c>
      <c r="AO43" s="57">
        <f t="shared" si="4"/>
        <v>0.32471784515477065</v>
      </c>
      <c r="AP43" s="57">
        <f t="shared" si="2"/>
        <v>0.39879999999999999</v>
      </c>
      <c r="AQ43" s="57">
        <f t="shared" si="3"/>
        <v>0.27648215484522931</v>
      </c>
      <c r="AR43" s="57">
        <f t="shared" si="5"/>
        <v>0.99999999999999989</v>
      </c>
    </row>
    <row r="44" spans="1:48" x14ac:dyDescent="0.2">
      <c r="A44" s="12">
        <v>2038</v>
      </c>
      <c r="B44" s="100">
        <f t="shared" si="48"/>
        <v>7.0000000000000001E-3</v>
      </c>
      <c r="C44" s="173">
        <f t="shared" si="14"/>
        <v>0.58972246374083093</v>
      </c>
      <c r="D44" s="66">
        <f t="shared" si="44"/>
        <v>0</v>
      </c>
      <c r="E44" s="66">
        <f t="shared" si="44"/>
        <v>0</v>
      </c>
      <c r="F44" s="66">
        <f t="shared" si="44"/>
        <v>0</v>
      </c>
      <c r="G44" s="66">
        <f t="shared" si="44"/>
        <v>0</v>
      </c>
      <c r="H44" s="66">
        <v>0</v>
      </c>
      <c r="I44" s="66">
        <v>0.40327753625916901</v>
      </c>
      <c r="J44" s="66">
        <v>0</v>
      </c>
      <c r="K44" s="69">
        <f t="shared" si="44"/>
        <v>0.45</v>
      </c>
      <c r="L44" s="70">
        <f t="shared" si="49"/>
        <v>0.25</v>
      </c>
      <c r="M44" s="70">
        <f t="shared" si="50"/>
        <v>0.3</v>
      </c>
      <c r="N44" s="69">
        <f t="shared" si="50"/>
        <v>0.25</v>
      </c>
      <c r="O44" s="70">
        <f t="shared" si="46"/>
        <v>0.4</v>
      </c>
      <c r="P44" s="70">
        <f t="shared" si="47"/>
        <v>0.35</v>
      </c>
      <c r="Q44" s="69">
        <v>0</v>
      </c>
      <c r="R44" s="70">
        <v>0</v>
      </c>
      <c r="S44" s="70">
        <v>0</v>
      </c>
      <c r="T44" s="69">
        <v>0</v>
      </c>
      <c r="U44" s="70">
        <v>0</v>
      </c>
      <c r="V44" s="70">
        <v>0</v>
      </c>
      <c r="W44" s="69">
        <v>0</v>
      </c>
      <c r="X44" s="70">
        <v>0</v>
      </c>
      <c r="Y44" s="154">
        <v>1</v>
      </c>
      <c r="Z44" s="69">
        <v>0.4</v>
      </c>
      <c r="AA44" s="70">
        <v>0.4</v>
      </c>
      <c r="AB44" s="70">
        <v>0.2</v>
      </c>
      <c r="AC44" s="69">
        <v>0.4</v>
      </c>
      <c r="AD44" s="70">
        <v>0.4</v>
      </c>
      <c r="AE44" s="70">
        <v>0.2</v>
      </c>
      <c r="AF44" s="69">
        <v>0.45</v>
      </c>
      <c r="AG44" s="70">
        <v>0.4</v>
      </c>
      <c r="AH44" s="70">
        <v>0.15</v>
      </c>
      <c r="AI44" s="69">
        <v>0</v>
      </c>
      <c r="AJ44" s="70">
        <v>0</v>
      </c>
      <c r="AK44" s="150">
        <v>1</v>
      </c>
      <c r="AL44" s="36">
        <f t="shared" si="0"/>
        <v>1</v>
      </c>
      <c r="AM44" s="36">
        <f t="shared" si="1"/>
        <v>7.0000000000000018</v>
      </c>
      <c r="AO44" s="57">
        <f t="shared" si="4"/>
        <v>0.33205550725183375</v>
      </c>
      <c r="AP44" s="57">
        <f t="shared" si="2"/>
        <v>0.39895000000000003</v>
      </c>
      <c r="AQ44" s="57">
        <f t="shared" si="3"/>
        <v>0.26899449274816617</v>
      </c>
      <c r="AR44" s="57">
        <f t="shared" si="5"/>
        <v>1</v>
      </c>
    </row>
    <row r="45" spans="1:48" x14ac:dyDescent="0.2">
      <c r="A45" s="12">
        <v>2039</v>
      </c>
      <c r="B45" s="100">
        <f t="shared" si="48"/>
        <v>6.0000000000000001E-3</v>
      </c>
      <c r="C45" s="173">
        <f t="shared" si="14"/>
        <v>0.55188714803890426</v>
      </c>
      <c r="D45" s="66">
        <f t="shared" si="44"/>
        <v>0</v>
      </c>
      <c r="E45" s="66">
        <f t="shared" si="44"/>
        <v>0</v>
      </c>
      <c r="F45" s="66">
        <f t="shared" si="44"/>
        <v>0</v>
      </c>
      <c r="G45" s="66">
        <f t="shared" si="44"/>
        <v>0</v>
      </c>
      <c r="H45" s="66">
        <v>0</v>
      </c>
      <c r="I45" s="66">
        <v>0.44211285196109573</v>
      </c>
      <c r="J45" s="66">
        <v>0</v>
      </c>
      <c r="K45" s="69">
        <f t="shared" si="44"/>
        <v>0.45</v>
      </c>
      <c r="L45" s="70">
        <f t="shared" si="49"/>
        <v>0.25</v>
      </c>
      <c r="M45" s="70">
        <f t="shared" si="50"/>
        <v>0.3</v>
      </c>
      <c r="N45" s="69">
        <f t="shared" si="50"/>
        <v>0.25</v>
      </c>
      <c r="O45" s="70">
        <f t="shared" si="46"/>
        <v>0.4</v>
      </c>
      <c r="P45" s="70">
        <f t="shared" si="47"/>
        <v>0.35</v>
      </c>
      <c r="Q45" s="69">
        <v>0</v>
      </c>
      <c r="R45" s="70">
        <v>0</v>
      </c>
      <c r="S45" s="70">
        <v>0</v>
      </c>
      <c r="T45" s="69">
        <v>0</v>
      </c>
      <c r="U45" s="70">
        <v>0</v>
      </c>
      <c r="V45" s="70">
        <v>0</v>
      </c>
      <c r="W45" s="69">
        <v>0</v>
      </c>
      <c r="X45" s="70">
        <v>0</v>
      </c>
      <c r="Y45" s="154">
        <v>1</v>
      </c>
      <c r="Z45" s="69">
        <v>0.4</v>
      </c>
      <c r="AA45" s="70">
        <v>0.4</v>
      </c>
      <c r="AB45" s="70">
        <v>0.2</v>
      </c>
      <c r="AC45" s="69">
        <v>0.4</v>
      </c>
      <c r="AD45" s="70">
        <v>0.4</v>
      </c>
      <c r="AE45" s="70">
        <v>0.2</v>
      </c>
      <c r="AF45" s="69">
        <v>0.45</v>
      </c>
      <c r="AG45" s="70">
        <v>0.4</v>
      </c>
      <c r="AH45" s="70">
        <v>0.15</v>
      </c>
      <c r="AI45" s="69">
        <v>0</v>
      </c>
      <c r="AJ45" s="70">
        <v>0</v>
      </c>
      <c r="AK45" s="150">
        <v>1</v>
      </c>
      <c r="AL45" s="36">
        <f t="shared" si="0"/>
        <v>1</v>
      </c>
      <c r="AM45" s="36">
        <f t="shared" si="1"/>
        <v>7.0000000000000018</v>
      </c>
      <c r="AO45" s="57">
        <f t="shared" si="4"/>
        <v>0.33962257039221916</v>
      </c>
      <c r="AP45" s="57">
        <f t="shared" si="2"/>
        <v>0.39910000000000001</v>
      </c>
      <c r="AQ45" s="57">
        <f t="shared" si="3"/>
        <v>0.26127742960778083</v>
      </c>
      <c r="AR45" s="57">
        <f t="shared" si="5"/>
        <v>1</v>
      </c>
    </row>
    <row r="46" spans="1:48" s="55" customFormat="1" x14ac:dyDescent="0.2">
      <c r="A46" s="51">
        <v>2040</v>
      </c>
      <c r="B46" s="101">
        <v>5.0000000000000001E-3</v>
      </c>
      <c r="C46" s="74">
        <f t="shared" si="14"/>
        <v>0.51365102837215926</v>
      </c>
      <c r="D46" s="65">
        <v>0</v>
      </c>
      <c r="E46" s="65">
        <v>0</v>
      </c>
      <c r="F46" s="65">
        <v>0</v>
      </c>
      <c r="G46" s="65">
        <v>0</v>
      </c>
      <c r="H46" s="74">
        <v>0</v>
      </c>
      <c r="I46" s="65">
        <v>0.48134897162784074</v>
      </c>
      <c r="J46" s="74">
        <v>0</v>
      </c>
      <c r="K46" s="151">
        <v>0.45</v>
      </c>
      <c r="L46" s="153">
        <v>0.25</v>
      </c>
      <c r="M46" s="152">
        <v>0.3</v>
      </c>
      <c r="N46" s="151">
        <v>0.25</v>
      </c>
      <c r="O46" s="152">
        <v>0.4</v>
      </c>
      <c r="P46" s="152">
        <v>0.35</v>
      </c>
      <c r="Q46" s="71">
        <v>0</v>
      </c>
      <c r="R46" s="73">
        <v>0</v>
      </c>
      <c r="S46" s="73">
        <v>0</v>
      </c>
      <c r="T46" s="71">
        <v>0</v>
      </c>
      <c r="U46" s="73">
        <v>0</v>
      </c>
      <c r="V46" s="73">
        <v>0</v>
      </c>
      <c r="W46" s="71">
        <v>0</v>
      </c>
      <c r="X46" s="73">
        <v>0</v>
      </c>
      <c r="Y46" s="73">
        <v>1</v>
      </c>
      <c r="Z46" s="71">
        <v>0.4</v>
      </c>
      <c r="AA46" s="73">
        <v>0.4</v>
      </c>
      <c r="AB46" s="73">
        <v>0.2</v>
      </c>
      <c r="AC46" s="71">
        <v>0.4</v>
      </c>
      <c r="AD46" s="73">
        <v>0.4</v>
      </c>
      <c r="AE46" s="73">
        <v>0.2</v>
      </c>
      <c r="AF46" s="71">
        <v>0.45</v>
      </c>
      <c r="AG46" s="73">
        <v>0.4</v>
      </c>
      <c r="AH46" s="73">
        <v>0.15</v>
      </c>
      <c r="AI46" s="71">
        <v>0</v>
      </c>
      <c r="AJ46" s="73">
        <v>0</v>
      </c>
      <c r="AK46" s="153">
        <v>1</v>
      </c>
      <c r="AL46" s="52">
        <f t="shared" si="0"/>
        <v>1</v>
      </c>
      <c r="AM46" s="52">
        <f t="shared" si="1"/>
        <v>7.0000000000000018</v>
      </c>
      <c r="AO46" s="62">
        <f t="shared" si="4"/>
        <v>0.34726979432556815</v>
      </c>
      <c r="AP46" s="62">
        <f t="shared" si="2"/>
        <v>0.39924999999999999</v>
      </c>
      <c r="AQ46" s="62">
        <f t="shared" si="3"/>
        <v>0.25348020567443186</v>
      </c>
      <c r="AR46" s="62">
        <f t="shared" si="5"/>
        <v>1</v>
      </c>
    </row>
    <row r="47" spans="1:48" s="38" customFormat="1" x14ac:dyDescent="0.2">
      <c r="A47" s="12">
        <v>2041</v>
      </c>
      <c r="B47" s="100">
        <f>MAX(B46+(B$51-B$46)*0.2,0)</f>
        <v>4.0000000000000001E-3</v>
      </c>
      <c r="C47" s="173">
        <f t="shared" si="14"/>
        <v>0.48755007478742896</v>
      </c>
      <c r="D47" s="66">
        <f t="shared" ref="D47:G61" si="51">MAX(D46+(D$46-D$41)*0.2,0)</f>
        <v>0</v>
      </c>
      <c r="E47" s="66">
        <f t="shared" si="51"/>
        <v>0</v>
      </c>
      <c r="F47" s="66">
        <f t="shared" si="51"/>
        <v>0</v>
      </c>
      <c r="G47" s="66">
        <f t="shared" si="51"/>
        <v>0</v>
      </c>
      <c r="H47" s="66">
        <v>0</v>
      </c>
      <c r="I47" s="66">
        <v>0.50844992521257104</v>
      </c>
      <c r="J47" s="66">
        <v>0</v>
      </c>
      <c r="K47" s="69">
        <f>K46+(K$51-K$46)*0.2</f>
        <v>0.45</v>
      </c>
      <c r="L47" s="70">
        <f t="shared" ref="L47:M47" si="52">L46+(L$51-L$46)*0.2</f>
        <v>0.25</v>
      </c>
      <c r="M47" s="70">
        <f t="shared" si="52"/>
        <v>0.3</v>
      </c>
      <c r="N47" s="69">
        <f>N46+(N$51-N$46)*0.2</f>
        <v>0.25</v>
      </c>
      <c r="O47" s="70">
        <f t="shared" ref="O47:O50" si="53">O46+(O$51-O$46)*0.2</f>
        <v>0.4</v>
      </c>
      <c r="P47" s="70">
        <f t="shared" ref="P47:P50" si="54">P46+(P$51-P$46)*0.2</f>
        <v>0.35</v>
      </c>
      <c r="Q47" s="69">
        <v>0</v>
      </c>
      <c r="R47" s="70">
        <v>0</v>
      </c>
      <c r="S47" s="70">
        <v>0</v>
      </c>
      <c r="T47" s="69">
        <v>0</v>
      </c>
      <c r="U47" s="70">
        <v>0</v>
      </c>
      <c r="V47" s="70">
        <v>0</v>
      </c>
      <c r="W47" s="69">
        <v>0</v>
      </c>
      <c r="X47" s="70">
        <v>0</v>
      </c>
      <c r="Y47" s="154">
        <v>1</v>
      </c>
      <c r="Z47" s="69">
        <v>0.4</v>
      </c>
      <c r="AA47" s="70">
        <v>0.4</v>
      </c>
      <c r="AB47" s="70">
        <v>0.2</v>
      </c>
      <c r="AC47" s="69">
        <v>0.4</v>
      </c>
      <c r="AD47" s="70">
        <v>0.4</v>
      </c>
      <c r="AE47" s="70">
        <v>0.2</v>
      </c>
      <c r="AF47" s="69">
        <v>0.45</v>
      </c>
      <c r="AG47" s="70">
        <v>0.4</v>
      </c>
      <c r="AH47" s="70">
        <v>0.15</v>
      </c>
      <c r="AI47" s="69">
        <v>0</v>
      </c>
      <c r="AJ47" s="70">
        <v>0</v>
      </c>
      <c r="AK47" s="150">
        <v>1</v>
      </c>
      <c r="AL47" s="36">
        <f t="shared" ref="AL47:AL61" si="55">SUM(B47:J47)</f>
        <v>1</v>
      </c>
      <c r="AM47" s="36">
        <f t="shared" ref="AM47:AM61" si="56">SUM(K47:AK47)</f>
        <v>7.0000000000000018</v>
      </c>
      <c r="AN47" s="84"/>
      <c r="AO47" s="84"/>
      <c r="AP47" s="84"/>
      <c r="AQ47" s="84"/>
      <c r="AR47" s="84"/>
      <c r="AS47" s="84"/>
      <c r="AT47" s="84"/>
      <c r="AU47" s="88"/>
      <c r="AV47" s="88"/>
    </row>
    <row r="48" spans="1:48" s="38" customFormat="1" x14ac:dyDescent="0.2">
      <c r="A48" s="12">
        <v>2042</v>
      </c>
      <c r="B48" s="100">
        <f t="shared" ref="B48:B50" si="57">MAX(B47+(B$51-B$46)*0.2,0)</f>
        <v>3.0000000000000001E-3</v>
      </c>
      <c r="C48" s="173">
        <f t="shared" si="14"/>
        <v>0.46157292111068216</v>
      </c>
      <c r="D48" s="66">
        <f t="shared" si="51"/>
        <v>0</v>
      </c>
      <c r="E48" s="66">
        <f t="shared" si="51"/>
        <v>0</v>
      </c>
      <c r="F48" s="66">
        <f t="shared" si="51"/>
        <v>0</v>
      </c>
      <c r="G48" s="66">
        <f t="shared" si="51"/>
        <v>0</v>
      </c>
      <c r="H48" s="66">
        <v>0</v>
      </c>
      <c r="I48" s="66">
        <v>0.53542707888931784</v>
      </c>
      <c r="J48" s="66">
        <v>0</v>
      </c>
      <c r="K48" s="69">
        <f t="shared" ref="K48:K50" si="58">K47+(K$51-K$46)*0.2</f>
        <v>0.45</v>
      </c>
      <c r="L48" s="70">
        <f t="shared" ref="L48:L50" si="59">L47+(L$51-L$46)*0.2</f>
        <v>0.25</v>
      </c>
      <c r="M48" s="70">
        <f t="shared" ref="M48:M50" si="60">M47+(M$51-M$46)*0.2</f>
        <v>0.3</v>
      </c>
      <c r="N48" s="69">
        <f t="shared" ref="N48:N50" si="61">N47+(N$51-N$46)*0.2</f>
        <v>0.25</v>
      </c>
      <c r="O48" s="70">
        <f t="shared" si="53"/>
        <v>0.4</v>
      </c>
      <c r="P48" s="70">
        <f t="shared" si="54"/>
        <v>0.35</v>
      </c>
      <c r="Q48" s="69">
        <v>0</v>
      </c>
      <c r="R48" s="70">
        <v>0</v>
      </c>
      <c r="S48" s="70">
        <v>0</v>
      </c>
      <c r="T48" s="69">
        <v>0</v>
      </c>
      <c r="U48" s="70">
        <v>0</v>
      </c>
      <c r="V48" s="70">
        <v>0</v>
      </c>
      <c r="W48" s="69">
        <v>0</v>
      </c>
      <c r="X48" s="70">
        <v>0</v>
      </c>
      <c r="Y48" s="154">
        <v>1</v>
      </c>
      <c r="Z48" s="69">
        <v>0.4</v>
      </c>
      <c r="AA48" s="70">
        <v>0.4</v>
      </c>
      <c r="AB48" s="70">
        <v>0.2</v>
      </c>
      <c r="AC48" s="69">
        <v>0.4</v>
      </c>
      <c r="AD48" s="70">
        <v>0.4</v>
      </c>
      <c r="AE48" s="70">
        <v>0.2</v>
      </c>
      <c r="AF48" s="69">
        <v>0.45</v>
      </c>
      <c r="AG48" s="70">
        <v>0.4</v>
      </c>
      <c r="AH48" s="70">
        <v>0.15</v>
      </c>
      <c r="AI48" s="69">
        <v>0</v>
      </c>
      <c r="AJ48" s="70">
        <v>0</v>
      </c>
      <c r="AK48" s="150">
        <v>1</v>
      </c>
      <c r="AL48" s="36">
        <f t="shared" si="55"/>
        <v>1</v>
      </c>
      <c r="AM48" s="36">
        <f t="shared" si="56"/>
        <v>7.0000000000000018</v>
      </c>
      <c r="AN48" s="84"/>
      <c r="AO48" s="84"/>
      <c r="AP48" s="84"/>
      <c r="AQ48" s="84"/>
      <c r="AR48" s="84"/>
      <c r="AS48" s="84"/>
      <c r="AT48" s="84"/>
      <c r="AU48" s="88"/>
      <c r="AV48" s="88"/>
    </row>
    <row r="49" spans="1:48" s="38" customFormat="1" x14ac:dyDescent="0.2">
      <c r="A49" s="12">
        <v>2043</v>
      </c>
      <c r="B49" s="100">
        <f t="shared" si="57"/>
        <v>2E-3</v>
      </c>
      <c r="C49" s="173">
        <f t="shared" si="14"/>
        <v>0.43586219681708083</v>
      </c>
      <c r="D49" s="66">
        <f t="shared" si="51"/>
        <v>0</v>
      </c>
      <c r="E49" s="66">
        <f t="shared" si="51"/>
        <v>0</v>
      </c>
      <c r="F49" s="66">
        <f t="shared" si="51"/>
        <v>0</v>
      </c>
      <c r="G49" s="66">
        <f t="shared" si="51"/>
        <v>0</v>
      </c>
      <c r="H49" s="66">
        <v>0</v>
      </c>
      <c r="I49" s="66">
        <v>0.56213780318291917</v>
      </c>
      <c r="J49" s="66">
        <v>0</v>
      </c>
      <c r="K49" s="69">
        <f t="shared" si="58"/>
        <v>0.45</v>
      </c>
      <c r="L49" s="70">
        <f t="shared" si="59"/>
        <v>0.25</v>
      </c>
      <c r="M49" s="70">
        <f t="shared" si="60"/>
        <v>0.3</v>
      </c>
      <c r="N49" s="69">
        <f t="shared" si="61"/>
        <v>0.25</v>
      </c>
      <c r="O49" s="70">
        <f t="shared" si="53"/>
        <v>0.4</v>
      </c>
      <c r="P49" s="70">
        <f t="shared" si="54"/>
        <v>0.35</v>
      </c>
      <c r="Q49" s="69">
        <v>0</v>
      </c>
      <c r="R49" s="70">
        <v>0</v>
      </c>
      <c r="S49" s="70">
        <v>0</v>
      </c>
      <c r="T49" s="69">
        <v>0</v>
      </c>
      <c r="U49" s="70">
        <v>0</v>
      </c>
      <c r="V49" s="70">
        <v>0</v>
      </c>
      <c r="W49" s="69">
        <v>0</v>
      </c>
      <c r="X49" s="70">
        <v>0</v>
      </c>
      <c r="Y49" s="154">
        <v>1</v>
      </c>
      <c r="Z49" s="69">
        <v>0.4</v>
      </c>
      <c r="AA49" s="70">
        <v>0.4</v>
      </c>
      <c r="AB49" s="70">
        <v>0.2</v>
      </c>
      <c r="AC49" s="69">
        <v>0.4</v>
      </c>
      <c r="AD49" s="70">
        <v>0.4</v>
      </c>
      <c r="AE49" s="70">
        <v>0.2</v>
      </c>
      <c r="AF49" s="69">
        <v>0.45</v>
      </c>
      <c r="AG49" s="70">
        <v>0.4</v>
      </c>
      <c r="AH49" s="70">
        <v>0.15</v>
      </c>
      <c r="AI49" s="69">
        <v>0</v>
      </c>
      <c r="AJ49" s="70">
        <v>0</v>
      </c>
      <c r="AK49" s="150">
        <v>1</v>
      </c>
      <c r="AL49" s="36">
        <f t="shared" si="55"/>
        <v>1</v>
      </c>
      <c r="AM49" s="36">
        <f t="shared" si="56"/>
        <v>7.0000000000000018</v>
      </c>
      <c r="AN49" s="84"/>
      <c r="AO49" s="84"/>
      <c r="AP49" s="84"/>
      <c r="AQ49" s="84"/>
      <c r="AR49" s="84"/>
      <c r="AS49" s="84"/>
      <c r="AT49" s="84"/>
      <c r="AU49" s="88"/>
      <c r="AV49" s="88"/>
    </row>
    <row r="50" spans="1:48" s="38" customFormat="1" x14ac:dyDescent="0.2">
      <c r="A50" s="12">
        <v>2044</v>
      </c>
      <c r="B50" s="100">
        <f t="shared" si="57"/>
        <v>1E-3</v>
      </c>
      <c r="C50" s="173">
        <f t="shared" si="14"/>
        <v>0.41055552088626224</v>
      </c>
      <c r="D50" s="66">
        <f t="shared" si="51"/>
        <v>0</v>
      </c>
      <c r="E50" s="66">
        <f t="shared" si="51"/>
        <v>0</v>
      </c>
      <c r="F50" s="66">
        <f t="shared" si="51"/>
        <v>0</v>
      </c>
      <c r="G50" s="66">
        <f t="shared" si="51"/>
        <v>0</v>
      </c>
      <c r="H50" s="66">
        <v>0</v>
      </c>
      <c r="I50" s="66">
        <v>0.58844447911373776</v>
      </c>
      <c r="J50" s="66">
        <v>0</v>
      </c>
      <c r="K50" s="69">
        <f t="shared" si="58"/>
        <v>0.45</v>
      </c>
      <c r="L50" s="70">
        <f t="shared" si="59"/>
        <v>0.25</v>
      </c>
      <c r="M50" s="70">
        <f t="shared" si="60"/>
        <v>0.3</v>
      </c>
      <c r="N50" s="69">
        <f t="shared" si="61"/>
        <v>0.25</v>
      </c>
      <c r="O50" s="70">
        <f t="shared" si="53"/>
        <v>0.4</v>
      </c>
      <c r="P50" s="70">
        <f t="shared" si="54"/>
        <v>0.35</v>
      </c>
      <c r="Q50" s="69">
        <v>0</v>
      </c>
      <c r="R50" s="70">
        <v>0</v>
      </c>
      <c r="S50" s="70">
        <v>0</v>
      </c>
      <c r="T50" s="69">
        <v>0</v>
      </c>
      <c r="U50" s="70">
        <v>0</v>
      </c>
      <c r="V50" s="70">
        <v>0</v>
      </c>
      <c r="W50" s="69">
        <v>0</v>
      </c>
      <c r="X50" s="70">
        <v>0</v>
      </c>
      <c r="Y50" s="154">
        <v>1</v>
      </c>
      <c r="Z50" s="69">
        <v>0.4</v>
      </c>
      <c r="AA50" s="70">
        <v>0.4</v>
      </c>
      <c r="AB50" s="70">
        <v>0.2</v>
      </c>
      <c r="AC50" s="69">
        <v>0.4</v>
      </c>
      <c r="AD50" s="70">
        <v>0.4</v>
      </c>
      <c r="AE50" s="70">
        <v>0.2</v>
      </c>
      <c r="AF50" s="69">
        <v>0.45</v>
      </c>
      <c r="AG50" s="70">
        <v>0.4</v>
      </c>
      <c r="AH50" s="70">
        <v>0.15</v>
      </c>
      <c r="AI50" s="69">
        <v>0</v>
      </c>
      <c r="AJ50" s="70">
        <v>0</v>
      </c>
      <c r="AK50" s="150">
        <v>1</v>
      </c>
      <c r="AL50" s="36">
        <f t="shared" si="55"/>
        <v>1</v>
      </c>
      <c r="AM50" s="36">
        <f t="shared" si="56"/>
        <v>7.0000000000000018</v>
      </c>
      <c r="AN50" s="84"/>
      <c r="AO50" s="84"/>
      <c r="AP50" s="84"/>
      <c r="AQ50" s="84"/>
      <c r="AR50" s="84"/>
      <c r="AS50" s="84"/>
      <c r="AT50" s="84"/>
      <c r="AU50" s="88"/>
      <c r="AV50" s="88"/>
    </row>
    <row r="51" spans="1:48" s="38" customFormat="1" x14ac:dyDescent="0.2">
      <c r="A51" s="51">
        <v>2045</v>
      </c>
      <c r="B51" s="101">
        <v>0</v>
      </c>
      <c r="C51" s="74">
        <f t="shared" si="14"/>
        <v>0.38577494703184745</v>
      </c>
      <c r="D51" s="74">
        <f t="shared" si="51"/>
        <v>0</v>
      </c>
      <c r="E51" s="74">
        <f t="shared" si="51"/>
        <v>0</v>
      </c>
      <c r="F51" s="74">
        <f t="shared" si="51"/>
        <v>0</v>
      </c>
      <c r="G51" s="74">
        <f t="shared" si="51"/>
        <v>0</v>
      </c>
      <c r="H51" s="74">
        <v>0</v>
      </c>
      <c r="I51" s="74">
        <v>0.61422505296815255</v>
      </c>
      <c r="J51" s="74">
        <v>0</v>
      </c>
      <c r="K51" s="151">
        <v>0.45</v>
      </c>
      <c r="L51" s="153">
        <v>0.25</v>
      </c>
      <c r="M51" s="152">
        <v>0.3</v>
      </c>
      <c r="N51" s="151">
        <v>0.25</v>
      </c>
      <c r="O51" s="152">
        <v>0.4</v>
      </c>
      <c r="P51" s="152">
        <v>0.35</v>
      </c>
      <c r="Q51" s="71">
        <v>0</v>
      </c>
      <c r="R51" s="73">
        <v>0</v>
      </c>
      <c r="S51" s="73">
        <v>0</v>
      </c>
      <c r="T51" s="71">
        <v>0</v>
      </c>
      <c r="U51" s="73">
        <v>0</v>
      </c>
      <c r="V51" s="73">
        <v>0</v>
      </c>
      <c r="W51" s="71">
        <v>0</v>
      </c>
      <c r="X51" s="73">
        <v>0</v>
      </c>
      <c r="Y51" s="73">
        <v>1</v>
      </c>
      <c r="Z51" s="71">
        <v>0.4</v>
      </c>
      <c r="AA51" s="73">
        <v>0.4</v>
      </c>
      <c r="AB51" s="73">
        <v>0.2</v>
      </c>
      <c r="AC51" s="71">
        <v>0.4</v>
      </c>
      <c r="AD51" s="73">
        <v>0.4</v>
      </c>
      <c r="AE51" s="73">
        <v>0.2</v>
      </c>
      <c r="AF51" s="71">
        <v>0.45</v>
      </c>
      <c r="AG51" s="73">
        <v>0.4</v>
      </c>
      <c r="AH51" s="73">
        <v>0.15</v>
      </c>
      <c r="AI51" s="71">
        <v>0</v>
      </c>
      <c r="AJ51" s="73">
        <v>0</v>
      </c>
      <c r="AK51" s="153">
        <v>1</v>
      </c>
      <c r="AL51" s="52">
        <f t="shared" si="55"/>
        <v>1</v>
      </c>
      <c r="AM51" s="52">
        <f t="shared" si="56"/>
        <v>7.0000000000000018</v>
      </c>
      <c r="AN51" s="84"/>
      <c r="AO51" s="84"/>
      <c r="AP51" s="84"/>
      <c r="AQ51" s="84"/>
      <c r="AR51" s="84"/>
      <c r="AS51" s="84"/>
      <c r="AT51" s="84"/>
      <c r="AU51" s="88"/>
      <c r="AV51" s="88"/>
    </row>
    <row r="52" spans="1:48" s="38" customFormat="1" x14ac:dyDescent="0.2">
      <c r="A52" s="12">
        <v>2046</v>
      </c>
      <c r="B52" s="100">
        <f>MAX(B51+(B$56-B$51)*0.2,0)</f>
        <v>0</v>
      </c>
      <c r="C52" s="173">
        <f t="shared" si="14"/>
        <v>0.36489682397006762</v>
      </c>
      <c r="D52" s="66">
        <f t="shared" si="51"/>
        <v>0</v>
      </c>
      <c r="E52" s="66">
        <f t="shared" si="51"/>
        <v>0</v>
      </c>
      <c r="F52" s="66">
        <f t="shared" si="51"/>
        <v>0</v>
      </c>
      <c r="G52" s="66">
        <f t="shared" si="51"/>
        <v>0</v>
      </c>
      <c r="H52" s="66">
        <v>0</v>
      </c>
      <c r="I52" s="66">
        <v>0.63510317602993238</v>
      </c>
      <c r="J52" s="66">
        <v>0</v>
      </c>
      <c r="K52" s="69">
        <f>K51+(K$56-K$51)*0.2</f>
        <v>0.45</v>
      </c>
      <c r="L52" s="70">
        <f t="shared" ref="L52:M52" si="62">L51+(L$56-L$51)*0.2</f>
        <v>0.25</v>
      </c>
      <c r="M52" s="70">
        <f t="shared" si="62"/>
        <v>0.3</v>
      </c>
      <c r="N52" s="69">
        <f>N51+(N$56-N$51)*0.2</f>
        <v>0.25</v>
      </c>
      <c r="O52" s="70">
        <f t="shared" ref="O52:O55" si="63">O51+(O$56-O$51)*0.2</f>
        <v>0.4</v>
      </c>
      <c r="P52" s="70">
        <f t="shared" ref="P52:P55" si="64">P51+(P$56-P$51)*0.2</f>
        <v>0.35</v>
      </c>
      <c r="Q52" s="69">
        <v>0</v>
      </c>
      <c r="R52" s="70">
        <v>0</v>
      </c>
      <c r="S52" s="70">
        <v>0</v>
      </c>
      <c r="T52" s="69">
        <v>0</v>
      </c>
      <c r="U52" s="70">
        <v>0</v>
      </c>
      <c r="V52" s="70">
        <v>0</v>
      </c>
      <c r="W52" s="69">
        <v>0</v>
      </c>
      <c r="X52" s="70">
        <v>0</v>
      </c>
      <c r="Y52" s="154">
        <v>1</v>
      </c>
      <c r="Z52" s="69">
        <v>0.4</v>
      </c>
      <c r="AA52" s="70">
        <v>0.4</v>
      </c>
      <c r="AB52" s="70">
        <v>0.2</v>
      </c>
      <c r="AC52" s="69">
        <v>0.4</v>
      </c>
      <c r="AD52" s="70">
        <v>0.4</v>
      </c>
      <c r="AE52" s="70">
        <v>0.2</v>
      </c>
      <c r="AF52" s="69">
        <v>0.45</v>
      </c>
      <c r="AG52" s="70">
        <v>0.4</v>
      </c>
      <c r="AH52" s="70">
        <v>0.15</v>
      </c>
      <c r="AI52" s="69">
        <v>0</v>
      </c>
      <c r="AJ52" s="70">
        <v>0</v>
      </c>
      <c r="AK52" s="150">
        <v>1</v>
      </c>
      <c r="AL52" s="36">
        <f t="shared" si="55"/>
        <v>1</v>
      </c>
      <c r="AM52" s="36">
        <f t="shared" si="56"/>
        <v>7.0000000000000018</v>
      </c>
      <c r="AN52" s="84"/>
      <c r="AO52" s="84"/>
      <c r="AP52" s="84"/>
      <c r="AQ52" s="84"/>
      <c r="AR52" s="84"/>
      <c r="AS52" s="84"/>
      <c r="AT52" s="84"/>
      <c r="AU52" s="88"/>
      <c r="AV52" s="88"/>
    </row>
    <row r="53" spans="1:48" s="38" customFormat="1" x14ac:dyDescent="0.2">
      <c r="A53" s="12">
        <v>2047</v>
      </c>
      <c r="B53" s="100">
        <f t="shared" ref="B53:B55" si="65">MAX(B52+(B$56-B$51)*0.2,0)</f>
        <v>0</v>
      </c>
      <c r="C53" s="173">
        <f t="shared" si="14"/>
        <v>0.34601329984164331</v>
      </c>
      <c r="D53" s="66">
        <f t="shared" si="51"/>
        <v>0</v>
      </c>
      <c r="E53" s="66">
        <f t="shared" si="51"/>
        <v>0</v>
      </c>
      <c r="F53" s="66">
        <f t="shared" si="51"/>
        <v>0</v>
      </c>
      <c r="G53" s="66">
        <f t="shared" si="51"/>
        <v>0</v>
      </c>
      <c r="H53" s="66">
        <v>0</v>
      </c>
      <c r="I53" s="66">
        <v>0.65398670015835669</v>
      </c>
      <c r="J53" s="66">
        <v>0</v>
      </c>
      <c r="K53" s="69">
        <f t="shared" ref="K53:K55" si="66">K52+(K$56-K$51)*0.2</f>
        <v>0.45</v>
      </c>
      <c r="L53" s="70">
        <f t="shared" ref="L53:L55" si="67">L52+(L$56-L$51)*0.2</f>
        <v>0.25</v>
      </c>
      <c r="M53" s="70">
        <f t="shared" ref="M53:M55" si="68">M52+(M$56-M$51)*0.2</f>
        <v>0.3</v>
      </c>
      <c r="N53" s="69">
        <f t="shared" ref="N53:N55" si="69">N52+(N$56-N$51)*0.2</f>
        <v>0.25</v>
      </c>
      <c r="O53" s="70">
        <f t="shared" si="63"/>
        <v>0.4</v>
      </c>
      <c r="P53" s="70">
        <f t="shared" si="64"/>
        <v>0.35</v>
      </c>
      <c r="Q53" s="69">
        <v>0</v>
      </c>
      <c r="R53" s="70">
        <v>0</v>
      </c>
      <c r="S53" s="70">
        <v>0</v>
      </c>
      <c r="T53" s="69">
        <v>0</v>
      </c>
      <c r="U53" s="70">
        <v>0</v>
      </c>
      <c r="V53" s="70">
        <v>0</v>
      </c>
      <c r="W53" s="69">
        <v>0</v>
      </c>
      <c r="X53" s="70">
        <v>0</v>
      </c>
      <c r="Y53" s="154">
        <v>1</v>
      </c>
      <c r="Z53" s="69">
        <v>0.4</v>
      </c>
      <c r="AA53" s="70">
        <v>0.4</v>
      </c>
      <c r="AB53" s="70">
        <v>0.2</v>
      </c>
      <c r="AC53" s="69">
        <v>0.4</v>
      </c>
      <c r="AD53" s="70">
        <v>0.4</v>
      </c>
      <c r="AE53" s="70">
        <v>0.2</v>
      </c>
      <c r="AF53" s="69">
        <v>0.45</v>
      </c>
      <c r="AG53" s="70">
        <v>0.4</v>
      </c>
      <c r="AH53" s="70">
        <v>0.15</v>
      </c>
      <c r="AI53" s="69">
        <v>0</v>
      </c>
      <c r="AJ53" s="70">
        <v>0</v>
      </c>
      <c r="AK53" s="150">
        <v>1</v>
      </c>
      <c r="AL53" s="36">
        <f t="shared" si="55"/>
        <v>1</v>
      </c>
      <c r="AM53" s="36">
        <f t="shared" si="56"/>
        <v>7.0000000000000018</v>
      </c>
      <c r="AN53" s="84"/>
      <c r="AO53" s="84"/>
      <c r="AP53" s="84"/>
      <c r="AQ53" s="84"/>
      <c r="AR53" s="84"/>
      <c r="AS53" s="84"/>
      <c r="AT53" s="84"/>
      <c r="AU53" s="88"/>
      <c r="AV53" s="88"/>
    </row>
    <row r="54" spans="1:48" s="38" customFormat="1" x14ac:dyDescent="0.2">
      <c r="A54" s="12">
        <v>2048</v>
      </c>
      <c r="B54" s="100">
        <f t="shared" si="65"/>
        <v>0</v>
      </c>
      <c r="C54" s="173">
        <f t="shared" si="14"/>
        <v>0.32227960218284268</v>
      </c>
      <c r="D54" s="66">
        <f t="shared" si="51"/>
        <v>0</v>
      </c>
      <c r="E54" s="66">
        <f t="shared" si="51"/>
        <v>0</v>
      </c>
      <c r="F54" s="66">
        <f t="shared" si="51"/>
        <v>0</v>
      </c>
      <c r="G54" s="66">
        <f t="shared" si="51"/>
        <v>0</v>
      </c>
      <c r="H54" s="66">
        <v>0</v>
      </c>
      <c r="I54" s="66">
        <v>0.67772039781715732</v>
      </c>
      <c r="J54" s="66">
        <v>0</v>
      </c>
      <c r="K54" s="69">
        <f t="shared" si="66"/>
        <v>0.45</v>
      </c>
      <c r="L54" s="70">
        <f t="shared" si="67"/>
        <v>0.25</v>
      </c>
      <c r="M54" s="70">
        <f t="shared" si="68"/>
        <v>0.3</v>
      </c>
      <c r="N54" s="69">
        <f t="shared" si="69"/>
        <v>0.25</v>
      </c>
      <c r="O54" s="70">
        <f t="shared" si="63"/>
        <v>0.4</v>
      </c>
      <c r="P54" s="70">
        <f t="shared" si="64"/>
        <v>0.35</v>
      </c>
      <c r="Q54" s="69">
        <v>0</v>
      </c>
      <c r="R54" s="70">
        <v>0</v>
      </c>
      <c r="S54" s="70">
        <v>0</v>
      </c>
      <c r="T54" s="69">
        <v>0</v>
      </c>
      <c r="U54" s="70">
        <v>0</v>
      </c>
      <c r="V54" s="70">
        <v>0</v>
      </c>
      <c r="W54" s="69">
        <v>0</v>
      </c>
      <c r="X54" s="70">
        <v>0</v>
      </c>
      <c r="Y54" s="154">
        <v>1</v>
      </c>
      <c r="Z54" s="69">
        <v>0.4</v>
      </c>
      <c r="AA54" s="70">
        <v>0.4</v>
      </c>
      <c r="AB54" s="70">
        <v>0.2</v>
      </c>
      <c r="AC54" s="69">
        <v>0.4</v>
      </c>
      <c r="AD54" s="70">
        <v>0.4</v>
      </c>
      <c r="AE54" s="70">
        <v>0.2</v>
      </c>
      <c r="AF54" s="69">
        <v>0.45</v>
      </c>
      <c r="AG54" s="70">
        <v>0.4</v>
      </c>
      <c r="AH54" s="70">
        <v>0.15</v>
      </c>
      <c r="AI54" s="69">
        <v>0</v>
      </c>
      <c r="AJ54" s="70">
        <v>0</v>
      </c>
      <c r="AK54" s="150">
        <v>1</v>
      </c>
      <c r="AL54" s="36">
        <f t="shared" si="55"/>
        <v>1</v>
      </c>
      <c r="AM54" s="36">
        <f t="shared" si="56"/>
        <v>7.0000000000000018</v>
      </c>
      <c r="AN54" s="84"/>
      <c r="AO54" s="84"/>
      <c r="AP54" s="84"/>
      <c r="AQ54" s="84"/>
      <c r="AR54" s="84"/>
      <c r="AS54" s="84"/>
      <c r="AT54" s="84"/>
      <c r="AU54" s="88"/>
      <c r="AV54" s="88"/>
    </row>
    <row r="55" spans="1:48" s="38" customFormat="1" x14ac:dyDescent="0.2">
      <c r="A55" s="12">
        <v>2049</v>
      </c>
      <c r="B55" s="100">
        <f t="shared" si="65"/>
        <v>0</v>
      </c>
      <c r="C55" s="173">
        <f t="shared" si="14"/>
        <v>0.29894943511756378</v>
      </c>
      <c r="D55" s="66">
        <f t="shared" si="51"/>
        <v>0</v>
      </c>
      <c r="E55" s="66">
        <f t="shared" si="51"/>
        <v>0</v>
      </c>
      <c r="F55" s="66">
        <f t="shared" si="51"/>
        <v>0</v>
      </c>
      <c r="G55" s="66">
        <f t="shared" si="51"/>
        <v>0</v>
      </c>
      <c r="H55" s="66">
        <v>0</v>
      </c>
      <c r="I55" s="66">
        <v>0.70105056488243622</v>
      </c>
      <c r="J55" s="66">
        <v>0</v>
      </c>
      <c r="K55" s="69">
        <f t="shared" si="66"/>
        <v>0.45</v>
      </c>
      <c r="L55" s="70">
        <f t="shared" si="67"/>
        <v>0.25</v>
      </c>
      <c r="M55" s="70">
        <f t="shared" si="68"/>
        <v>0.3</v>
      </c>
      <c r="N55" s="69">
        <f t="shared" si="69"/>
        <v>0.25</v>
      </c>
      <c r="O55" s="70">
        <f t="shared" si="63"/>
        <v>0.4</v>
      </c>
      <c r="P55" s="70">
        <f t="shared" si="64"/>
        <v>0.35</v>
      </c>
      <c r="Q55" s="69">
        <v>0</v>
      </c>
      <c r="R55" s="70">
        <v>0</v>
      </c>
      <c r="S55" s="70">
        <v>0</v>
      </c>
      <c r="T55" s="69">
        <v>0</v>
      </c>
      <c r="U55" s="70">
        <v>0</v>
      </c>
      <c r="V55" s="70">
        <v>0</v>
      </c>
      <c r="W55" s="69">
        <v>0</v>
      </c>
      <c r="X55" s="70">
        <v>0</v>
      </c>
      <c r="Y55" s="154">
        <v>1</v>
      </c>
      <c r="Z55" s="69">
        <v>0.4</v>
      </c>
      <c r="AA55" s="70">
        <v>0.4</v>
      </c>
      <c r="AB55" s="70">
        <v>0.2</v>
      </c>
      <c r="AC55" s="69">
        <v>0.4</v>
      </c>
      <c r="AD55" s="70">
        <v>0.4</v>
      </c>
      <c r="AE55" s="70">
        <v>0.2</v>
      </c>
      <c r="AF55" s="69">
        <v>0.45</v>
      </c>
      <c r="AG55" s="70">
        <v>0.4</v>
      </c>
      <c r="AH55" s="70">
        <v>0.15</v>
      </c>
      <c r="AI55" s="69">
        <v>0</v>
      </c>
      <c r="AJ55" s="70">
        <v>0</v>
      </c>
      <c r="AK55" s="150">
        <v>1</v>
      </c>
      <c r="AL55" s="36">
        <f t="shared" si="55"/>
        <v>1</v>
      </c>
      <c r="AM55" s="36">
        <f t="shared" si="56"/>
        <v>7.0000000000000018</v>
      </c>
      <c r="AN55" s="84"/>
      <c r="AO55" s="84"/>
      <c r="AP55" s="84"/>
      <c r="AQ55" s="84"/>
      <c r="AR55" s="84"/>
      <c r="AS55" s="84"/>
      <c r="AT55" s="84"/>
      <c r="AU55" s="88"/>
      <c r="AV55" s="88"/>
    </row>
    <row r="56" spans="1:48" s="38" customFormat="1" x14ac:dyDescent="0.2">
      <c r="A56" s="51">
        <v>2050</v>
      </c>
      <c r="B56" s="101">
        <v>0</v>
      </c>
      <c r="C56" s="74">
        <f t="shared" si="14"/>
        <v>0.27661456309540722</v>
      </c>
      <c r="D56" s="74">
        <f t="shared" si="51"/>
        <v>0</v>
      </c>
      <c r="E56" s="74">
        <f t="shared" si="51"/>
        <v>0</v>
      </c>
      <c r="F56" s="74">
        <f t="shared" si="51"/>
        <v>0</v>
      </c>
      <c r="G56" s="74">
        <f t="shared" si="51"/>
        <v>0</v>
      </c>
      <c r="H56" s="74">
        <v>0</v>
      </c>
      <c r="I56" s="74">
        <v>0.72338543690459278</v>
      </c>
      <c r="J56" s="74">
        <v>0</v>
      </c>
      <c r="K56" s="151">
        <v>0.45</v>
      </c>
      <c r="L56" s="153">
        <v>0.25</v>
      </c>
      <c r="M56" s="152">
        <v>0.3</v>
      </c>
      <c r="N56" s="151">
        <v>0.25</v>
      </c>
      <c r="O56" s="152">
        <v>0.4</v>
      </c>
      <c r="P56" s="152">
        <v>0.35</v>
      </c>
      <c r="Q56" s="71">
        <v>0</v>
      </c>
      <c r="R56" s="73">
        <v>0</v>
      </c>
      <c r="S56" s="73">
        <v>0</v>
      </c>
      <c r="T56" s="71">
        <v>0</v>
      </c>
      <c r="U56" s="73">
        <v>0</v>
      </c>
      <c r="V56" s="73">
        <v>0</v>
      </c>
      <c r="W56" s="71">
        <v>0</v>
      </c>
      <c r="X56" s="73">
        <v>0</v>
      </c>
      <c r="Y56" s="73">
        <v>1</v>
      </c>
      <c r="Z56" s="71">
        <v>0.4</v>
      </c>
      <c r="AA56" s="73">
        <v>0.4</v>
      </c>
      <c r="AB56" s="73">
        <v>0.2</v>
      </c>
      <c r="AC56" s="71">
        <v>0.4</v>
      </c>
      <c r="AD56" s="73">
        <v>0.4</v>
      </c>
      <c r="AE56" s="73">
        <v>0.2</v>
      </c>
      <c r="AF56" s="71">
        <v>0.45</v>
      </c>
      <c r="AG56" s="73">
        <v>0.4</v>
      </c>
      <c r="AH56" s="73">
        <v>0.15</v>
      </c>
      <c r="AI56" s="71">
        <v>0</v>
      </c>
      <c r="AJ56" s="73">
        <v>0</v>
      </c>
      <c r="AK56" s="153">
        <v>1</v>
      </c>
      <c r="AL56" s="52">
        <f t="shared" si="55"/>
        <v>1</v>
      </c>
      <c r="AM56" s="52">
        <f t="shared" si="56"/>
        <v>7.0000000000000018</v>
      </c>
      <c r="AN56" s="84"/>
      <c r="AO56" s="84"/>
      <c r="AP56" s="84"/>
      <c r="AQ56" s="84"/>
      <c r="AR56" s="84"/>
      <c r="AS56" s="84"/>
      <c r="AT56" s="84"/>
      <c r="AU56" s="88"/>
      <c r="AV56" s="88"/>
    </row>
    <row r="57" spans="1:48" s="38" customFormat="1" x14ac:dyDescent="0.2">
      <c r="A57" s="12">
        <v>2051</v>
      </c>
      <c r="B57" s="100">
        <f>MAX(B56+(B$61-B$56)*0.2,0)</f>
        <v>0</v>
      </c>
      <c r="C57" s="173">
        <f t="shared" si="14"/>
        <v>0.25536278576973948</v>
      </c>
      <c r="D57" s="66">
        <f t="shared" si="51"/>
        <v>0</v>
      </c>
      <c r="E57" s="66">
        <f t="shared" si="51"/>
        <v>0</v>
      </c>
      <c r="F57" s="66">
        <f t="shared" si="51"/>
        <v>0</v>
      </c>
      <c r="G57" s="66">
        <f t="shared" si="51"/>
        <v>0</v>
      </c>
      <c r="H57" s="66">
        <v>0</v>
      </c>
      <c r="I57" s="66">
        <v>0.74463721423026052</v>
      </c>
      <c r="J57" s="66">
        <v>0</v>
      </c>
      <c r="K57" s="69">
        <f>K56+(K$61-K$56)*0.2</f>
        <v>0.45</v>
      </c>
      <c r="L57" s="70">
        <f t="shared" ref="L57:M57" si="70">L56+(L$61-L$56)*0.2</f>
        <v>0.25</v>
      </c>
      <c r="M57" s="70">
        <f t="shared" si="70"/>
        <v>0.3</v>
      </c>
      <c r="N57" s="69">
        <f>N56+(N$61-N$56)*0.2</f>
        <v>0.25</v>
      </c>
      <c r="O57" s="70">
        <f t="shared" ref="O57:O60" si="71">O56+(O$61-O$56)*0.2</f>
        <v>0.4</v>
      </c>
      <c r="P57" s="70">
        <f t="shared" ref="P57:P60" si="72">P56+(P$61-P$56)*0.2</f>
        <v>0.35</v>
      </c>
      <c r="Q57" s="69">
        <v>0</v>
      </c>
      <c r="R57" s="70">
        <v>0</v>
      </c>
      <c r="S57" s="70">
        <v>0</v>
      </c>
      <c r="T57" s="69">
        <v>0</v>
      </c>
      <c r="U57" s="70">
        <v>0</v>
      </c>
      <c r="V57" s="70">
        <v>0</v>
      </c>
      <c r="W57" s="69">
        <v>0</v>
      </c>
      <c r="X57" s="70">
        <v>0</v>
      </c>
      <c r="Y57" s="154">
        <v>1</v>
      </c>
      <c r="Z57" s="69">
        <v>0.4</v>
      </c>
      <c r="AA57" s="70">
        <v>0.4</v>
      </c>
      <c r="AB57" s="70">
        <v>0.2</v>
      </c>
      <c r="AC57" s="69">
        <v>0.4</v>
      </c>
      <c r="AD57" s="70">
        <v>0.4</v>
      </c>
      <c r="AE57" s="70">
        <v>0.2</v>
      </c>
      <c r="AF57" s="69">
        <v>0.45</v>
      </c>
      <c r="AG57" s="70">
        <v>0.4</v>
      </c>
      <c r="AH57" s="70">
        <v>0.15</v>
      </c>
      <c r="AI57" s="69">
        <v>0</v>
      </c>
      <c r="AJ57" s="70">
        <v>0</v>
      </c>
      <c r="AK57" s="150">
        <v>1</v>
      </c>
      <c r="AL57" s="36">
        <f t="shared" si="55"/>
        <v>1</v>
      </c>
      <c r="AM57" s="36">
        <f t="shared" si="56"/>
        <v>7.0000000000000018</v>
      </c>
      <c r="AN57" s="84"/>
      <c r="AO57" s="84"/>
      <c r="AP57" s="84"/>
      <c r="AQ57" s="84"/>
      <c r="AR57" s="84"/>
      <c r="AS57" s="84"/>
      <c r="AT57" s="84"/>
      <c r="AU57" s="88"/>
      <c r="AV57" s="88"/>
    </row>
    <row r="58" spans="1:48" s="38" customFormat="1" x14ac:dyDescent="0.2">
      <c r="A58" s="12">
        <v>2052</v>
      </c>
      <c r="B58" s="100">
        <f t="shared" ref="B58:B59" si="73">MAX(B57+(B$61-B$56)*0.2,0)</f>
        <v>0</v>
      </c>
      <c r="C58" s="173">
        <f t="shared" si="14"/>
        <v>0.2352012928032815</v>
      </c>
      <c r="D58" s="66">
        <f t="shared" si="51"/>
        <v>0</v>
      </c>
      <c r="E58" s="66">
        <f t="shared" si="51"/>
        <v>0</v>
      </c>
      <c r="F58" s="66">
        <f t="shared" si="51"/>
        <v>0</v>
      </c>
      <c r="G58" s="66">
        <f t="shared" si="51"/>
        <v>0</v>
      </c>
      <c r="H58" s="66">
        <v>0</v>
      </c>
      <c r="I58" s="66">
        <v>0.7647987071967185</v>
      </c>
      <c r="J58" s="66">
        <v>0</v>
      </c>
      <c r="K58" s="69">
        <f t="shared" ref="K58:K60" si="74">K57+(K$61-K$56)*0.2</f>
        <v>0.45</v>
      </c>
      <c r="L58" s="70">
        <f t="shared" ref="L58:L60" si="75">L57+(L$61-L$56)*0.2</f>
        <v>0.25</v>
      </c>
      <c r="M58" s="70">
        <f t="shared" ref="M58:M60" si="76">M57+(M$61-M$56)*0.2</f>
        <v>0.3</v>
      </c>
      <c r="N58" s="69">
        <f t="shared" ref="N58:N60" si="77">N57+(N$61-N$56)*0.2</f>
        <v>0.25</v>
      </c>
      <c r="O58" s="70">
        <f t="shared" si="71"/>
        <v>0.4</v>
      </c>
      <c r="P58" s="70">
        <f t="shared" si="72"/>
        <v>0.35</v>
      </c>
      <c r="Q58" s="69">
        <v>0</v>
      </c>
      <c r="R58" s="70">
        <v>0</v>
      </c>
      <c r="S58" s="70">
        <v>0</v>
      </c>
      <c r="T58" s="69">
        <v>0</v>
      </c>
      <c r="U58" s="70">
        <v>0</v>
      </c>
      <c r="V58" s="70">
        <v>0</v>
      </c>
      <c r="W58" s="69">
        <v>0</v>
      </c>
      <c r="X58" s="70">
        <v>0</v>
      </c>
      <c r="Y58" s="154">
        <v>1</v>
      </c>
      <c r="Z58" s="69">
        <v>0.4</v>
      </c>
      <c r="AA58" s="70">
        <v>0.4</v>
      </c>
      <c r="AB58" s="70">
        <v>0.2</v>
      </c>
      <c r="AC58" s="69">
        <v>0.4</v>
      </c>
      <c r="AD58" s="70">
        <v>0.4</v>
      </c>
      <c r="AE58" s="70">
        <v>0.2</v>
      </c>
      <c r="AF58" s="69">
        <v>0.45</v>
      </c>
      <c r="AG58" s="70">
        <v>0.4</v>
      </c>
      <c r="AH58" s="70">
        <v>0.15</v>
      </c>
      <c r="AI58" s="69">
        <v>0</v>
      </c>
      <c r="AJ58" s="70">
        <v>0</v>
      </c>
      <c r="AK58" s="150">
        <v>1</v>
      </c>
      <c r="AL58" s="36">
        <f t="shared" si="55"/>
        <v>1</v>
      </c>
      <c r="AM58" s="36">
        <f t="shared" si="56"/>
        <v>7.0000000000000018</v>
      </c>
      <c r="AN58" s="84"/>
      <c r="AO58" s="84"/>
      <c r="AP58" s="84"/>
      <c r="AQ58" s="84"/>
      <c r="AR58" s="84"/>
      <c r="AS58" s="84"/>
      <c r="AT58" s="84"/>
      <c r="AU58" s="88"/>
      <c r="AV58" s="88"/>
    </row>
    <row r="59" spans="1:48" s="38" customFormat="1" x14ac:dyDescent="0.2">
      <c r="A59" s="12">
        <v>2053</v>
      </c>
      <c r="B59" s="100">
        <f t="shared" si="73"/>
        <v>0</v>
      </c>
      <c r="C59" s="173">
        <f t="shared" si="14"/>
        <v>0.21615577871153491</v>
      </c>
      <c r="D59" s="66">
        <f t="shared" si="51"/>
        <v>0</v>
      </c>
      <c r="E59" s="66">
        <f t="shared" si="51"/>
        <v>0</v>
      </c>
      <c r="F59" s="66">
        <f t="shared" si="51"/>
        <v>0</v>
      </c>
      <c r="G59" s="66">
        <f t="shared" si="51"/>
        <v>0</v>
      </c>
      <c r="H59" s="66">
        <v>0</v>
      </c>
      <c r="I59" s="66">
        <v>0.78384422128846509</v>
      </c>
      <c r="J59" s="66">
        <v>0</v>
      </c>
      <c r="K59" s="69">
        <f t="shared" si="74"/>
        <v>0.45</v>
      </c>
      <c r="L59" s="70">
        <f t="shared" si="75"/>
        <v>0.25</v>
      </c>
      <c r="M59" s="70">
        <f t="shared" si="76"/>
        <v>0.3</v>
      </c>
      <c r="N59" s="69">
        <f t="shared" si="77"/>
        <v>0.25</v>
      </c>
      <c r="O59" s="70">
        <f t="shared" si="71"/>
        <v>0.4</v>
      </c>
      <c r="P59" s="70">
        <f t="shared" si="72"/>
        <v>0.35</v>
      </c>
      <c r="Q59" s="69">
        <v>0</v>
      </c>
      <c r="R59" s="70">
        <v>0</v>
      </c>
      <c r="S59" s="70">
        <v>0</v>
      </c>
      <c r="T59" s="69">
        <v>0</v>
      </c>
      <c r="U59" s="70">
        <v>0</v>
      </c>
      <c r="V59" s="70">
        <v>0</v>
      </c>
      <c r="W59" s="69">
        <v>0</v>
      </c>
      <c r="X59" s="70">
        <v>0</v>
      </c>
      <c r="Y59" s="154">
        <v>1</v>
      </c>
      <c r="Z59" s="69">
        <v>0.4</v>
      </c>
      <c r="AA59" s="70">
        <v>0.4</v>
      </c>
      <c r="AB59" s="70">
        <v>0.2</v>
      </c>
      <c r="AC59" s="69">
        <v>0.4</v>
      </c>
      <c r="AD59" s="70">
        <v>0.4</v>
      </c>
      <c r="AE59" s="70">
        <v>0.2</v>
      </c>
      <c r="AF59" s="69">
        <v>0.45</v>
      </c>
      <c r="AG59" s="70">
        <v>0.4</v>
      </c>
      <c r="AH59" s="70">
        <v>0.15</v>
      </c>
      <c r="AI59" s="69">
        <v>0</v>
      </c>
      <c r="AJ59" s="70">
        <v>0</v>
      </c>
      <c r="AK59" s="150">
        <v>1</v>
      </c>
      <c r="AL59" s="36">
        <f t="shared" si="55"/>
        <v>1</v>
      </c>
      <c r="AM59" s="36">
        <f t="shared" si="56"/>
        <v>7.0000000000000018</v>
      </c>
      <c r="AN59" s="84"/>
      <c r="AO59" s="84"/>
      <c r="AP59" s="84"/>
      <c r="AQ59" s="84"/>
      <c r="AR59" s="84"/>
      <c r="AS59" s="84"/>
      <c r="AT59" s="84"/>
      <c r="AU59" s="88"/>
      <c r="AV59" s="88"/>
    </row>
    <row r="60" spans="1:48" s="38" customFormat="1" x14ac:dyDescent="0.2">
      <c r="A60" s="12">
        <v>2054</v>
      </c>
      <c r="B60" s="100">
        <f>MAX(B59+(B$61-B$56)*0.2,0)</f>
        <v>0</v>
      </c>
      <c r="C60" s="173">
        <f t="shared" si="14"/>
        <v>0.19823770979542077</v>
      </c>
      <c r="D60" s="66">
        <f t="shared" si="51"/>
        <v>0</v>
      </c>
      <c r="E60" s="66">
        <f t="shared" si="51"/>
        <v>0</v>
      </c>
      <c r="F60" s="66">
        <f t="shared" si="51"/>
        <v>0</v>
      </c>
      <c r="G60" s="66">
        <f t="shared" si="51"/>
        <v>0</v>
      </c>
      <c r="H60" s="66">
        <v>0</v>
      </c>
      <c r="I60" s="66">
        <v>0.80176229020457923</v>
      </c>
      <c r="J60" s="66">
        <v>0</v>
      </c>
      <c r="K60" s="69">
        <f t="shared" si="74"/>
        <v>0.45</v>
      </c>
      <c r="L60" s="70">
        <f t="shared" si="75"/>
        <v>0.25</v>
      </c>
      <c r="M60" s="70">
        <f t="shared" si="76"/>
        <v>0.3</v>
      </c>
      <c r="N60" s="69">
        <f t="shared" si="77"/>
        <v>0.25</v>
      </c>
      <c r="O60" s="70">
        <f t="shared" si="71"/>
        <v>0.4</v>
      </c>
      <c r="P60" s="70">
        <f t="shared" si="72"/>
        <v>0.35</v>
      </c>
      <c r="Q60" s="69">
        <v>0</v>
      </c>
      <c r="R60" s="70">
        <v>0</v>
      </c>
      <c r="S60" s="70">
        <v>0</v>
      </c>
      <c r="T60" s="69">
        <v>0</v>
      </c>
      <c r="U60" s="70">
        <v>0</v>
      </c>
      <c r="V60" s="70">
        <v>0</v>
      </c>
      <c r="W60" s="69">
        <v>0</v>
      </c>
      <c r="X60" s="70">
        <v>0</v>
      </c>
      <c r="Y60" s="154">
        <v>1</v>
      </c>
      <c r="Z60" s="69">
        <v>0.4</v>
      </c>
      <c r="AA60" s="70">
        <v>0.4</v>
      </c>
      <c r="AB60" s="70">
        <v>0.2</v>
      </c>
      <c r="AC60" s="69">
        <v>0.4</v>
      </c>
      <c r="AD60" s="70">
        <v>0.4</v>
      </c>
      <c r="AE60" s="70">
        <v>0.2</v>
      </c>
      <c r="AF60" s="69">
        <v>0.45</v>
      </c>
      <c r="AG60" s="70">
        <v>0.4</v>
      </c>
      <c r="AH60" s="70">
        <v>0.15</v>
      </c>
      <c r="AI60" s="69">
        <v>0</v>
      </c>
      <c r="AJ60" s="70">
        <v>0</v>
      </c>
      <c r="AK60" s="150">
        <v>1</v>
      </c>
      <c r="AL60" s="36">
        <f t="shared" si="55"/>
        <v>1</v>
      </c>
      <c r="AM60" s="36">
        <f t="shared" si="56"/>
        <v>7.0000000000000018</v>
      </c>
      <c r="AN60" s="84"/>
      <c r="AO60" s="84"/>
      <c r="AP60" s="84"/>
      <c r="AQ60" s="84"/>
      <c r="AR60" s="84"/>
      <c r="AS60" s="84"/>
      <c r="AT60" s="84"/>
      <c r="AU60" s="88"/>
      <c r="AV60" s="88"/>
    </row>
    <row r="61" spans="1:48" s="38" customFormat="1" x14ac:dyDescent="0.2">
      <c r="A61" s="51">
        <v>2055</v>
      </c>
      <c r="B61" s="101">
        <v>0</v>
      </c>
      <c r="C61" s="74">
        <f t="shared" si="14"/>
        <v>0.18146636222471901</v>
      </c>
      <c r="D61" s="74">
        <f t="shared" si="51"/>
        <v>0</v>
      </c>
      <c r="E61" s="74">
        <f t="shared" si="51"/>
        <v>0</v>
      </c>
      <c r="F61" s="74">
        <f t="shared" si="51"/>
        <v>0</v>
      </c>
      <c r="G61" s="74">
        <f t="shared" si="51"/>
        <v>0</v>
      </c>
      <c r="H61" s="74">
        <v>0</v>
      </c>
      <c r="I61" s="74">
        <v>0.81853363777528099</v>
      </c>
      <c r="J61" s="74">
        <v>0</v>
      </c>
      <c r="K61" s="151">
        <v>0.45</v>
      </c>
      <c r="L61" s="152">
        <v>0.25</v>
      </c>
      <c r="M61" s="152">
        <v>0.3</v>
      </c>
      <c r="N61" s="151">
        <v>0.25</v>
      </c>
      <c r="O61" s="152">
        <v>0.4</v>
      </c>
      <c r="P61" s="152">
        <v>0.35</v>
      </c>
      <c r="Q61" s="71">
        <v>0</v>
      </c>
      <c r="R61" s="73">
        <v>0</v>
      </c>
      <c r="S61" s="73">
        <v>0</v>
      </c>
      <c r="T61" s="71">
        <v>0</v>
      </c>
      <c r="U61" s="73">
        <v>0</v>
      </c>
      <c r="V61" s="73">
        <v>0</v>
      </c>
      <c r="W61" s="71">
        <v>0</v>
      </c>
      <c r="X61" s="73">
        <v>0</v>
      </c>
      <c r="Y61" s="73">
        <v>1</v>
      </c>
      <c r="Z61" s="71">
        <v>0.4</v>
      </c>
      <c r="AA61" s="73">
        <v>0.4</v>
      </c>
      <c r="AB61" s="73">
        <v>0.2</v>
      </c>
      <c r="AC61" s="71">
        <v>0.4</v>
      </c>
      <c r="AD61" s="73">
        <v>0.4</v>
      </c>
      <c r="AE61" s="73">
        <v>0.2</v>
      </c>
      <c r="AF61" s="71">
        <v>0.45</v>
      </c>
      <c r="AG61" s="73">
        <v>0.4</v>
      </c>
      <c r="AH61" s="73">
        <v>0.15</v>
      </c>
      <c r="AI61" s="71">
        <v>0</v>
      </c>
      <c r="AJ61" s="73">
        <v>0</v>
      </c>
      <c r="AK61" s="153">
        <v>1</v>
      </c>
      <c r="AL61" s="52">
        <f t="shared" si="55"/>
        <v>1</v>
      </c>
      <c r="AM61" s="52">
        <f t="shared" si="56"/>
        <v>7.0000000000000018</v>
      </c>
      <c r="AN61" s="84"/>
      <c r="AO61" s="84"/>
      <c r="AP61" s="84"/>
      <c r="AQ61" s="84"/>
      <c r="AR61" s="84"/>
      <c r="AS61" s="84"/>
      <c r="AT61" s="84"/>
      <c r="AU61" s="88"/>
      <c r="AV61" s="88"/>
    </row>
    <row r="62" spans="1:48" x14ac:dyDescent="0.2">
      <c r="B62" s="57"/>
      <c r="K62" s="63">
        <f>SUM(K46:M46)</f>
        <v>1</v>
      </c>
      <c r="N62" s="63">
        <f>SUM(N46:P46)</f>
        <v>1</v>
      </c>
      <c r="Q62" s="63">
        <f>SUM(Q46:S46)</f>
        <v>0</v>
      </c>
      <c r="T62" s="63">
        <f>SUM(T46:V46)</f>
        <v>0</v>
      </c>
      <c r="W62" s="63">
        <f>SUM(W46:Y46)</f>
        <v>1</v>
      </c>
      <c r="Z62" s="57">
        <f>SUM(Z46:AB46)</f>
        <v>1</v>
      </c>
      <c r="AC62" s="63">
        <f>SUM(AC46:AE46)</f>
        <v>1</v>
      </c>
      <c r="AF62" s="63">
        <f>SUM(AF46:AH46)</f>
        <v>1</v>
      </c>
      <c r="AI62" s="57">
        <f>SUM(AI46:AK46)</f>
        <v>1</v>
      </c>
    </row>
    <row r="63" spans="1:48" s="93" customFormat="1" x14ac:dyDescent="0.2">
      <c r="B63" s="91"/>
      <c r="I63" s="90">
        <f>A6</f>
        <v>2000</v>
      </c>
      <c r="J63" s="91">
        <f>SUM(B6:J6)</f>
        <v>0.99999999999999989</v>
      </c>
    </row>
    <row r="64" spans="1:48" x14ac:dyDescent="0.2">
      <c r="B64" s="57"/>
      <c r="I64" s="90">
        <f t="shared" ref="I64:I118" si="78">A7</f>
        <v>2001</v>
      </c>
      <c r="J64" s="91">
        <f t="shared" ref="J64:J118" si="79">SUM(B7:J7)</f>
        <v>0.99999999999999989</v>
      </c>
      <c r="K64" s="63"/>
    </row>
    <row r="65" spans="2:11" x14ac:dyDescent="0.2">
      <c r="B65" s="57"/>
      <c r="I65" s="90">
        <f t="shared" si="78"/>
        <v>2002</v>
      </c>
      <c r="J65" s="91">
        <f t="shared" si="79"/>
        <v>0.99999999999999989</v>
      </c>
      <c r="K65" s="63"/>
    </row>
    <row r="66" spans="2:11" x14ac:dyDescent="0.2">
      <c r="B66" s="57"/>
      <c r="I66" s="90">
        <f t="shared" si="78"/>
        <v>2003</v>
      </c>
      <c r="J66" s="91">
        <f t="shared" si="79"/>
        <v>0.99999999989999999</v>
      </c>
      <c r="K66" s="63"/>
    </row>
    <row r="67" spans="2:11" x14ac:dyDescent="0.2">
      <c r="B67" s="57"/>
      <c r="I67" s="90">
        <f t="shared" si="78"/>
        <v>2004</v>
      </c>
      <c r="J67" s="91">
        <f t="shared" si="79"/>
        <v>0.9999999999000001</v>
      </c>
      <c r="K67" s="63"/>
    </row>
    <row r="68" spans="2:11" x14ac:dyDescent="0.2">
      <c r="B68" s="57"/>
      <c r="I68" s="90">
        <f t="shared" si="78"/>
        <v>2005</v>
      </c>
      <c r="J68" s="91">
        <f t="shared" si="79"/>
        <v>1</v>
      </c>
      <c r="K68" s="63"/>
    </row>
    <row r="69" spans="2:11" x14ac:dyDescent="0.2">
      <c r="B69" s="57"/>
      <c r="I69" s="90">
        <f t="shared" si="78"/>
        <v>2006</v>
      </c>
      <c r="J69" s="91">
        <f t="shared" si="79"/>
        <v>1</v>
      </c>
      <c r="K69" s="63"/>
    </row>
    <row r="70" spans="2:11" x14ac:dyDescent="0.2">
      <c r="B70" s="57"/>
      <c r="I70" s="90">
        <f t="shared" si="78"/>
        <v>2007</v>
      </c>
      <c r="J70" s="91">
        <f t="shared" si="79"/>
        <v>0.99999999989999999</v>
      </c>
      <c r="K70" s="63"/>
    </row>
    <row r="71" spans="2:11" x14ac:dyDescent="0.2">
      <c r="B71" s="57"/>
      <c r="I71" s="90">
        <f t="shared" si="78"/>
        <v>2008</v>
      </c>
      <c r="J71" s="91">
        <f t="shared" si="79"/>
        <v>0.99999999989999999</v>
      </c>
      <c r="K71" s="63"/>
    </row>
    <row r="72" spans="2:11" x14ac:dyDescent="0.2">
      <c r="B72" s="57"/>
      <c r="I72" s="90">
        <f t="shared" si="78"/>
        <v>2009</v>
      </c>
      <c r="J72" s="91">
        <f t="shared" si="79"/>
        <v>1</v>
      </c>
      <c r="K72" s="63"/>
    </row>
    <row r="73" spans="2:11" x14ac:dyDescent="0.2">
      <c r="B73" s="57"/>
      <c r="I73" s="90">
        <f t="shared" si="78"/>
        <v>2010</v>
      </c>
      <c r="J73" s="91">
        <f t="shared" si="79"/>
        <v>1</v>
      </c>
      <c r="K73" s="63"/>
    </row>
    <row r="74" spans="2:11" x14ac:dyDescent="0.2">
      <c r="B74" s="57"/>
      <c r="I74" s="90">
        <f t="shared" si="78"/>
        <v>2011</v>
      </c>
      <c r="J74" s="91">
        <f t="shared" si="79"/>
        <v>1</v>
      </c>
      <c r="K74" s="63"/>
    </row>
    <row r="75" spans="2:11" x14ac:dyDescent="0.2">
      <c r="B75" s="57"/>
      <c r="I75" s="90">
        <f t="shared" si="78"/>
        <v>2012</v>
      </c>
      <c r="J75" s="91">
        <f t="shared" si="79"/>
        <v>1.0000000001</v>
      </c>
      <c r="K75" s="63"/>
    </row>
    <row r="76" spans="2:11" x14ac:dyDescent="0.2">
      <c r="B76" s="57"/>
      <c r="I76" s="90">
        <f t="shared" si="78"/>
        <v>2013</v>
      </c>
      <c r="J76" s="91">
        <f t="shared" si="79"/>
        <v>1.0000000001</v>
      </c>
      <c r="K76" s="63"/>
    </row>
    <row r="77" spans="2:11" x14ac:dyDescent="0.2">
      <c r="B77" s="57"/>
      <c r="I77" s="90">
        <f t="shared" si="78"/>
        <v>2014</v>
      </c>
      <c r="J77" s="91">
        <f t="shared" si="79"/>
        <v>1</v>
      </c>
      <c r="K77" s="63"/>
    </row>
    <row r="78" spans="2:11" x14ac:dyDescent="0.2">
      <c r="B78" s="57"/>
      <c r="I78" s="90">
        <f t="shared" si="78"/>
        <v>2015</v>
      </c>
      <c r="J78" s="91">
        <f t="shared" si="79"/>
        <v>0.99999999999999989</v>
      </c>
      <c r="K78" s="63"/>
    </row>
    <row r="79" spans="2:11" x14ac:dyDescent="0.2">
      <c r="B79" s="57"/>
      <c r="I79" s="90">
        <f t="shared" si="78"/>
        <v>2016</v>
      </c>
      <c r="J79" s="91">
        <f t="shared" si="79"/>
        <v>0.99999999989999999</v>
      </c>
      <c r="K79" s="63"/>
    </row>
    <row r="80" spans="2:11" x14ac:dyDescent="0.2">
      <c r="B80" s="57"/>
      <c r="I80" s="90">
        <f t="shared" si="78"/>
        <v>2017</v>
      </c>
      <c r="J80" s="91">
        <f t="shared" si="79"/>
        <v>0.99999999989999999</v>
      </c>
      <c r="K80" s="63"/>
    </row>
    <row r="81" spans="1:37" x14ac:dyDescent="0.2">
      <c r="A81">
        <v>1</v>
      </c>
      <c r="B81">
        <v>2</v>
      </c>
      <c r="C81">
        <v>3</v>
      </c>
      <c r="D81">
        <v>4</v>
      </c>
      <c r="E81">
        <v>5</v>
      </c>
      <c r="F81">
        <v>6</v>
      </c>
      <c r="G81">
        <v>7</v>
      </c>
      <c r="H81">
        <v>8</v>
      </c>
      <c r="I81" s="90">
        <f t="shared" si="78"/>
        <v>2018</v>
      </c>
      <c r="J81" s="91">
        <f t="shared" si="79"/>
        <v>1</v>
      </c>
      <c r="K81">
        <v>11</v>
      </c>
      <c r="L81">
        <v>12</v>
      </c>
      <c r="M81">
        <v>13</v>
      </c>
      <c r="N81">
        <v>14</v>
      </c>
      <c r="O81">
        <v>15</v>
      </c>
      <c r="P81">
        <v>16</v>
      </c>
      <c r="Q81">
        <v>17</v>
      </c>
      <c r="R81">
        <v>18</v>
      </c>
      <c r="S81">
        <v>19</v>
      </c>
      <c r="T81">
        <v>20</v>
      </c>
      <c r="U81">
        <v>21</v>
      </c>
      <c r="V81">
        <v>22</v>
      </c>
      <c r="W81">
        <v>23</v>
      </c>
      <c r="X81">
        <v>24</v>
      </c>
      <c r="Y81">
        <v>25</v>
      </c>
      <c r="Z81">
        <v>26</v>
      </c>
      <c r="AA81">
        <v>27</v>
      </c>
      <c r="AB81">
        <v>28</v>
      </c>
      <c r="AC81">
        <v>29</v>
      </c>
      <c r="AD81">
        <v>30</v>
      </c>
      <c r="AE81">
        <v>31</v>
      </c>
      <c r="AF81">
        <v>32</v>
      </c>
      <c r="AG81">
        <v>33</v>
      </c>
      <c r="AH81">
        <v>34</v>
      </c>
      <c r="AI81">
        <v>35</v>
      </c>
      <c r="AJ81">
        <v>36</v>
      </c>
      <c r="AK81">
        <v>37</v>
      </c>
    </row>
    <row r="82" spans="1:37" x14ac:dyDescent="0.2">
      <c r="I82" s="90">
        <f t="shared" si="78"/>
        <v>2019</v>
      </c>
      <c r="J82" s="91">
        <f t="shared" si="79"/>
        <v>1</v>
      </c>
    </row>
    <row r="83" spans="1:37" x14ac:dyDescent="0.2">
      <c r="I83" s="90">
        <f t="shared" si="78"/>
        <v>2020</v>
      </c>
      <c r="J83" s="91">
        <f t="shared" si="79"/>
        <v>1</v>
      </c>
    </row>
    <row r="84" spans="1:37" x14ac:dyDescent="0.2">
      <c r="I84" s="90">
        <f t="shared" si="78"/>
        <v>2021</v>
      </c>
      <c r="J84" s="91">
        <f t="shared" si="79"/>
        <v>1</v>
      </c>
    </row>
    <row r="85" spans="1:37" x14ac:dyDescent="0.2">
      <c r="I85" s="90">
        <f t="shared" si="78"/>
        <v>2022</v>
      </c>
      <c r="J85" s="91">
        <f t="shared" si="79"/>
        <v>1</v>
      </c>
    </row>
    <row r="86" spans="1:37" x14ac:dyDescent="0.2">
      <c r="I86" s="90">
        <f t="shared" si="78"/>
        <v>2023</v>
      </c>
      <c r="J86" s="91">
        <f t="shared" si="79"/>
        <v>1</v>
      </c>
    </row>
    <row r="87" spans="1:37" x14ac:dyDescent="0.2">
      <c r="I87" s="90">
        <f t="shared" si="78"/>
        <v>2024</v>
      </c>
      <c r="J87" s="91">
        <f t="shared" si="79"/>
        <v>1</v>
      </c>
    </row>
    <row r="88" spans="1:37" x14ac:dyDescent="0.2">
      <c r="I88" s="90">
        <f t="shared" si="78"/>
        <v>2025</v>
      </c>
      <c r="J88" s="91">
        <f t="shared" si="79"/>
        <v>1</v>
      </c>
    </row>
    <row r="89" spans="1:37" x14ac:dyDescent="0.2">
      <c r="I89" s="90">
        <f t="shared" si="78"/>
        <v>2026</v>
      </c>
      <c r="J89" s="91">
        <f t="shared" si="79"/>
        <v>1</v>
      </c>
    </row>
    <row r="90" spans="1:37" x14ac:dyDescent="0.2">
      <c r="I90" s="90">
        <f t="shared" si="78"/>
        <v>2027</v>
      </c>
      <c r="J90" s="91">
        <f t="shared" si="79"/>
        <v>1</v>
      </c>
    </row>
    <row r="91" spans="1:37" x14ac:dyDescent="0.2">
      <c r="I91" s="90">
        <f t="shared" si="78"/>
        <v>2028</v>
      </c>
      <c r="J91" s="91">
        <f t="shared" si="79"/>
        <v>1</v>
      </c>
    </row>
    <row r="92" spans="1:37" x14ac:dyDescent="0.2">
      <c r="I92" s="90">
        <f t="shared" si="78"/>
        <v>2029</v>
      </c>
      <c r="J92" s="91">
        <f t="shared" si="79"/>
        <v>1</v>
      </c>
    </row>
    <row r="93" spans="1:37" x14ac:dyDescent="0.2">
      <c r="I93" s="90">
        <f t="shared" si="78"/>
        <v>2030</v>
      </c>
      <c r="J93" s="91">
        <f t="shared" si="79"/>
        <v>1</v>
      </c>
    </row>
    <row r="94" spans="1:37" x14ac:dyDescent="0.2">
      <c r="I94" s="90">
        <f t="shared" si="78"/>
        <v>2031</v>
      </c>
      <c r="J94" s="91">
        <f t="shared" si="79"/>
        <v>1</v>
      </c>
    </row>
    <row r="95" spans="1:37" x14ac:dyDescent="0.2">
      <c r="I95" s="90">
        <f t="shared" si="78"/>
        <v>2032</v>
      </c>
      <c r="J95" s="91">
        <f t="shared" si="79"/>
        <v>1</v>
      </c>
    </row>
    <row r="96" spans="1:37" x14ac:dyDescent="0.2">
      <c r="I96" s="90">
        <f t="shared" si="78"/>
        <v>2033</v>
      </c>
      <c r="J96" s="91">
        <f t="shared" si="79"/>
        <v>1</v>
      </c>
    </row>
    <row r="97" spans="9:10" x14ac:dyDescent="0.2">
      <c r="I97" s="90">
        <f t="shared" si="78"/>
        <v>2034</v>
      </c>
      <c r="J97" s="91">
        <f t="shared" si="79"/>
        <v>1</v>
      </c>
    </row>
    <row r="98" spans="9:10" x14ac:dyDescent="0.2">
      <c r="I98" s="90">
        <f t="shared" si="78"/>
        <v>2035</v>
      </c>
      <c r="J98" s="91">
        <f t="shared" si="79"/>
        <v>1</v>
      </c>
    </row>
    <row r="99" spans="9:10" x14ac:dyDescent="0.2">
      <c r="I99" s="90">
        <f t="shared" si="78"/>
        <v>2036</v>
      </c>
      <c r="J99" s="91">
        <f t="shared" si="79"/>
        <v>1</v>
      </c>
    </row>
    <row r="100" spans="9:10" x14ac:dyDescent="0.2">
      <c r="I100" s="90">
        <f t="shared" si="78"/>
        <v>2037</v>
      </c>
      <c r="J100" s="91">
        <f t="shared" si="79"/>
        <v>1</v>
      </c>
    </row>
    <row r="101" spans="9:10" x14ac:dyDescent="0.2">
      <c r="I101" s="90">
        <f t="shared" si="78"/>
        <v>2038</v>
      </c>
      <c r="J101" s="91">
        <f t="shared" si="79"/>
        <v>1</v>
      </c>
    </row>
    <row r="102" spans="9:10" x14ac:dyDescent="0.2">
      <c r="I102" s="90">
        <f t="shared" si="78"/>
        <v>2039</v>
      </c>
      <c r="J102" s="91">
        <f t="shared" si="79"/>
        <v>1</v>
      </c>
    </row>
    <row r="103" spans="9:10" x14ac:dyDescent="0.2">
      <c r="I103" s="90">
        <f t="shared" si="78"/>
        <v>2040</v>
      </c>
      <c r="J103" s="91">
        <f t="shared" si="79"/>
        <v>1</v>
      </c>
    </row>
    <row r="104" spans="9:10" x14ac:dyDescent="0.2">
      <c r="I104" s="90">
        <f t="shared" si="78"/>
        <v>2041</v>
      </c>
      <c r="J104" s="91">
        <f t="shared" si="79"/>
        <v>1</v>
      </c>
    </row>
    <row r="105" spans="9:10" x14ac:dyDescent="0.2">
      <c r="I105" s="90">
        <f t="shared" si="78"/>
        <v>2042</v>
      </c>
      <c r="J105" s="91">
        <f t="shared" si="79"/>
        <v>1</v>
      </c>
    </row>
    <row r="106" spans="9:10" x14ac:dyDescent="0.2">
      <c r="I106" s="90">
        <f t="shared" si="78"/>
        <v>2043</v>
      </c>
      <c r="J106" s="91">
        <f t="shared" si="79"/>
        <v>1</v>
      </c>
    </row>
    <row r="107" spans="9:10" x14ac:dyDescent="0.2">
      <c r="I107" s="90">
        <f t="shared" si="78"/>
        <v>2044</v>
      </c>
      <c r="J107" s="91">
        <f t="shared" si="79"/>
        <v>1</v>
      </c>
    </row>
    <row r="108" spans="9:10" x14ac:dyDescent="0.2">
      <c r="I108" s="90">
        <f t="shared" si="78"/>
        <v>2045</v>
      </c>
      <c r="J108" s="91">
        <f t="shared" si="79"/>
        <v>1</v>
      </c>
    </row>
    <row r="109" spans="9:10" x14ac:dyDescent="0.2">
      <c r="I109" s="90">
        <f t="shared" si="78"/>
        <v>2046</v>
      </c>
      <c r="J109" s="91">
        <f t="shared" si="79"/>
        <v>1</v>
      </c>
    </row>
    <row r="110" spans="9:10" x14ac:dyDescent="0.2">
      <c r="I110" s="90">
        <f t="shared" si="78"/>
        <v>2047</v>
      </c>
      <c r="J110" s="91">
        <f t="shared" si="79"/>
        <v>1</v>
      </c>
    </row>
    <row r="111" spans="9:10" x14ac:dyDescent="0.2">
      <c r="I111" s="90">
        <f t="shared" si="78"/>
        <v>2048</v>
      </c>
      <c r="J111" s="91">
        <f t="shared" si="79"/>
        <v>1</v>
      </c>
    </row>
    <row r="112" spans="9:10" x14ac:dyDescent="0.2">
      <c r="I112" s="90">
        <f t="shared" si="78"/>
        <v>2049</v>
      </c>
      <c r="J112" s="91">
        <f t="shared" si="79"/>
        <v>1</v>
      </c>
    </row>
    <row r="113" spans="9:10" x14ac:dyDescent="0.2">
      <c r="I113" s="90">
        <f t="shared" si="78"/>
        <v>2050</v>
      </c>
      <c r="J113" s="91">
        <f t="shared" si="79"/>
        <v>1</v>
      </c>
    </row>
    <row r="114" spans="9:10" x14ac:dyDescent="0.2">
      <c r="I114" s="90">
        <f t="shared" si="78"/>
        <v>2051</v>
      </c>
      <c r="J114" s="91">
        <f t="shared" si="79"/>
        <v>1</v>
      </c>
    </row>
    <row r="115" spans="9:10" x14ac:dyDescent="0.2">
      <c r="I115" s="90">
        <f t="shared" si="78"/>
        <v>2052</v>
      </c>
      <c r="J115" s="91">
        <f t="shared" si="79"/>
        <v>1</v>
      </c>
    </row>
    <row r="116" spans="9:10" x14ac:dyDescent="0.2">
      <c r="I116" s="90">
        <f t="shared" si="78"/>
        <v>2053</v>
      </c>
      <c r="J116" s="91">
        <f t="shared" si="79"/>
        <v>1</v>
      </c>
    </row>
    <row r="117" spans="9:10" x14ac:dyDescent="0.2">
      <c r="I117" s="90">
        <f t="shared" si="78"/>
        <v>2054</v>
      </c>
      <c r="J117" s="91">
        <f t="shared" si="79"/>
        <v>1</v>
      </c>
    </row>
    <row r="118" spans="9:10" x14ac:dyDescent="0.2">
      <c r="I118" s="90">
        <f t="shared" si="78"/>
        <v>2055</v>
      </c>
      <c r="J118" s="91">
        <f t="shared" si="79"/>
        <v>1</v>
      </c>
    </row>
    <row r="119" spans="9:10" x14ac:dyDescent="0.2">
      <c r="I119" s="1"/>
    </row>
    <row r="120" spans="9:10" x14ac:dyDescent="0.2">
      <c r="I120" s="1"/>
    </row>
    <row r="121" spans="9:10" x14ac:dyDescent="0.2">
      <c r="I121" s="1"/>
    </row>
    <row r="122" spans="9:10" x14ac:dyDescent="0.2">
      <c r="I122" s="1"/>
    </row>
    <row r="123" spans="9:10" x14ac:dyDescent="0.2">
      <c r="I123" s="1"/>
    </row>
  </sheetData>
  <conditionalFormatting sqref="Q22:S46 W22:W46 B26 B31 B36 B41 B46 AF22:AK24 AF31:AJ46 AI27:AJ30 AF25:AJ26 AK25:AK61 Z22:AB60 I46 I41 I36 I31 D31:G31 D26:I26 D46:G46 D41:G41 D36:G36">
    <cfRule type="expression" dxfId="20" priority="39">
      <formula>"&lt;0"</formula>
    </cfRule>
  </conditionalFormatting>
  <conditionalFormatting sqref="X22:Y26 X27:X46 Y27:Y61">
    <cfRule type="expression" dxfId="19" priority="38">
      <formula>"&lt;0"</formula>
    </cfRule>
  </conditionalFormatting>
  <conditionalFormatting sqref="K22:M23 K26:M26 K31:M31 K36:M36 K41:M41 K46:M46">
    <cfRule type="expression" dxfId="18" priority="37">
      <formula>"&lt;0"</formula>
    </cfRule>
  </conditionalFormatting>
  <conditionalFormatting sqref="N22:P23 N26:P26 N31:P31 N36:P36 N41:P41 N46:P46">
    <cfRule type="expression" dxfId="17" priority="36">
      <formula>"&lt;0"</formula>
    </cfRule>
  </conditionalFormatting>
  <conditionalFormatting sqref="T22:V46">
    <cfRule type="expression" dxfId="16" priority="29">
      <formula>"&lt;0"</formula>
    </cfRule>
  </conditionalFormatting>
  <conditionalFormatting sqref="AC22:AE46">
    <cfRule type="expression" dxfId="15" priority="28">
      <formula>"&lt;0"</formula>
    </cfRule>
  </conditionalFormatting>
  <conditionalFormatting sqref="AN47:AT51">
    <cfRule type="expression" dxfId="14" priority="27">
      <formula>"&lt;0"</formula>
    </cfRule>
  </conditionalFormatting>
  <conditionalFormatting sqref="AN57:AT61">
    <cfRule type="expression" dxfId="13" priority="17">
      <formula>"&lt;0"</formula>
    </cfRule>
  </conditionalFormatting>
  <conditionalFormatting sqref="AN52:AT56">
    <cfRule type="expression" dxfId="12" priority="22">
      <formula>"&lt;0"</formula>
    </cfRule>
  </conditionalFormatting>
  <conditionalFormatting sqref="Z61:AB61 AF47:AJ61 Q47:S61 W47:W61">
    <cfRule type="expression" dxfId="11" priority="12">
      <formula>"&lt;0"</formula>
    </cfRule>
  </conditionalFormatting>
  <conditionalFormatting sqref="T47:V61">
    <cfRule type="expression" dxfId="10" priority="8">
      <formula>"&lt;0"</formula>
    </cfRule>
  </conditionalFormatting>
  <conditionalFormatting sqref="AC47:AE61">
    <cfRule type="expression" dxfId="9" priority="7">
      <formula>"&lt;0"</formula>
    </cfRule>
  </conditionalFormatting>
  <conditionalFormatting sqref="X47:X61">
    <cfRule type="expression" dxfId="8" priority="11">
      <formula>"&lt;0"</formula>
    </cfRule>
  </conditionalFormatting>
  <conditionalFormatting sqref="K51:M51">
    <cfRule type="expression" dxfId="7" priority="6">
      <formula>"&lt;0"</formula>
    </cfRule>
  </conditionalFormatting>
  <conditionalFormatting sqref="K56:M56">
    <cfRule type="expression" dxfId="6" priority="5">
      <formula>"&lt;0"</formula>
    </cfRule>
  </conditionalFormatting>
  <conditionalFormatting sqref="K61:M61">
    <cfRule type="expression" dxfId="5" priority="4">
      <formula>"&lt;0"</formula>
    </cfRule>
  </conditionalFormatting>
  <conditionalFormatting sqref="N51:P51">
    <cfRule type="expression" dxfId="4" priority="3">
      <formula>"&lt;0"</formula>
    </cfRule>
  </conditionalFormatting>
  <conditionalFormatting sqref="N56:P56">
    <cfRule type="expression" dxfId="3" priority="2">
      <formula>"&lt;0"</formula>
    </cfRule>
  </conditionalFormatting>
  <conditionalFormatting sqref="N61:P61">
    <cfRule type="expression" dxfId="2" priority="1">
      <formula>"&lt;0"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BL118"/>
  <sheetViews>
    <sheetView topLeftCell="A10" workbookViewId="0">
      <selection activeCell="I27" sqref="I27"/>
    </sheetView>
  </sheetViews>
  <sheetFormatPr defaultRowHeight="12.75" x14ac:dyDescent="0.2"/>
  <cols>
    <col min="3" max="3" width="10.140625" customWidth="1"/>
    <col min="4" max="4" width="10.7109375" customWidth="1"/>
    <col min="11" max="11" width="11" customWidth="1"/>
    <col min="16" max="16" width="8.5703125" customWidth="1"/>
    <col min="21" max="21" width="11.42578125" customWidth="1"/>
    <col min="36" max="36" width="10.42578125" customWidth="1"/>
  </cols>
  <sheetData>
    <row r="1" spans="1:64" x14ac:dyDescent="0.2">
      <c r="A1" s="18" t="s">
        <v>242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20"/>
      <c r="AV1" s="20"/>
      <c r="AW1" s="20"/>
      <c r="AX1" s="20"/>
      <c r="AY1" s="19"/>
      <c r="AZ1" s="19"/>
      <c r="BA1" s="19"/>
      <c r="BB1" s="19"/>
      <c r="BC1" s="19"/>
      <c r="BD1" s="31"/>
      <c r="BE1" s="22"/>
      <c r="BF1" s="22"/>
      <c r="BG1" s="1"/>
      <c r="BH1" s="1"/>
      <c r="BI1" s="1"/>
      <c r="BJ1" s="1"/>
      <c r="BK1" s="1"/>
      <c r="BL1" s="1"/>
    </row>
    <row r="2" spans="1:64" x14ac:dyDescent="0.2">
      <c r="A2" s="6"/>
      <c r="B2" s="29" t="s">
        <v>11</v>
      </c>
      <c r="C2" s="3"/>
      <c r="D2" s="3"/>
      <c r="E2" s="3"/>
      <c r="F2" s="3"/>
      <c r="G2" s="3"/>
      <c r="H2" s="3"/>
      <c r="I2" s="3"/>
      <c r="J2" s="3"/>
      <c r="K2" s="30" t="s">
        <v>10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8"/>
      <c r="AV2" s="8"/>
      <c r="AW2" s="8"/>
      <c r="AX2" s="8"/>
      <c r="AY2" s="7"/>
      <c r="AZ2" s="7"/>
      <c r="BA2" s="7"/>
      <c r="BB2" s="7"/>
      <c r="BC2" s="7"/>
      <c r="BD2" s="21"/>
      <c r="BE2" s="1"/>
      <c r="BF2" s="1"/>
      <c r="BG2" s="1"/>
      <c r="BH2" s="1"/>
      <c r="BI2" s="1"/>
      <c r="BJ2" s="1"/>
      <c r="BK2" s="1"/>
      <c r="BL2" s="1"/>
    </row>
    <row r="3" spans="1:64" x14ac:dyDescent="0.2">
      <c r="A3" s="1"/>
      <c r="B3" s="17"/>
      <c r="C3" s="16"/>
      <c r="D3" s="16"/>
      <c r="E3" s="16"/>
      <c r="F3" s="16"/>
      <c r="G3" s="16"/>
      <c r="H3" s="16"/>
      <c r="I3" s="16"/>
      <c r="J3" s="16"/>
      <c r="K3" s="9" t="s">
        <v>0</v>
      </c>
      <c r="L3" s="10"/>
      <c r="M3" s="10"/>
      <c r="N3" s="10"/>
      <c r="O3" s="10"/>
      <c r="P3" s="9" t="s">
        <v>1</v>
      </c>
      <c r="Q3" s="10"/>
      <c r="R3" s="10"/>
      <c r="S3" s="10"/>
      <c r="T3" s="10"/>
      <c r="U3" s="9" t="s">
        <v>3</v>
      </c>
      <c r="V3" s="10"/>
      <c r="W3" s="10"/>
      <c r="X3" s="10"/>
      <c r="Y3" s="10"/>
      <c r="Z3" s="9" t="s">
        <v>4</v>
      </c>
      <c r="AA3" s="10"/>
      <c r="AB3" s="10"/>
      <c r="AC3" s="10"/>
      <c r="AD3" s="10"/>
      <c r="AE3" s="9" t="s">
        <v>5</v>
      </c>
      <c r="AF3" s="10"/>
      <c r="AG3" s="10"/>
      <c r="AH3" s="10"/>
      <c r="AI3" s="10"/>
      <c r="AJ3" s="9" t="s">
        <v>6</v>
      </c>
      <c r="AK3" s="10"/>
      <c r="AL3" s="10"/>
      <c r="AM3" s="10"/>
      <c r="AN3" s="10"/>
      <c r="AO3" s="9" t="s">
        <v>7</v>
      </c>
      <c r="AP3" s="10"/>
      <c r="AQ3" s="10"/>
      <c r="AR3" s="10"/>
      <c r="AS3" s="10"/>
      <c r="AT3" s="9" t="s">
        <v>2</v>
      </c>
      <c r="AU3" s="11"/>
      <c r="AV3" s="11"/>
      <c r="AW3" s="11"/>
      <c r="AX3" s="11"/>
      <c r="AY3" s="9" t="s">
        <v>8</v>
      </c>
      <c r="AZ3" s="10"/>
      <c r="BA3" s="10"/>
      <c r="BB3" s="10"/>
      <c r="BC3" s="10"/>
      <c r="BD3" s="22"/>
      <c r="BE3" s="1"/>
      <c r="BF3" s="1"/>
      <c r="BG3" s="1"/>
      <c r="BH3" s="1"/>
      <c r="BI3" s="1"/>
      <c r="BJ3" s="1"/>
      <c r="BK3" s="1"/>
      <c r="BL3" s="1"/>
    </row>
    <row r="4" spans="1:64" ht="87.75" x14ac:dyDescent="0.2">
      <c r="A4" s="24" t="s">
        <v>60</v>
      </c>
      <c r="B4" s="25" t="s">
        <v>0</v>
      </c>
      <c r="C4" s="26" t="s">
        <v>1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2</v>
      </c>
      <c r="J4" s="26" t="s">
        <v>8</v>
      </c>
      <c r="K4" s="27" t="s">
        <v>17</v>
      </c>
      <c r="L4" s="28" t="s">
        <v>18</v>
      </c>
      <c r="M4" s="28" t="s">
        <v>19</v>
      </c>
      <c r="N4" s="28" t="s">
        <v>20</v>
      </c>
      <c r="O4" s="28" t="s">
        <v>21</v>
      </c>
      <c r="P4" s="27" t="s">
        <v>22</v>
      </c>
      <c r="Q4" s="28" t="s">
        <v>23</v>
      </c>
      <c r="R4" s="28" t="s">
        <v>24</v>
      </c>
      <c r="S4" s="28" t="s">
        <v>25</v>
      </c>
      <c r="T4" s="28" t="s">
        <v>26</v>
      </c>
      <c r="U4" s="27" t="s">
        <v>27</v>
      </c>
      <c r="V4" s="28" t="s">
        <v>28</v>
      </c>
      <c r="W4" s="28" t="s">
        <v>29</v>
      </c>
      <c r="X4" s="28" t="s">
        <v>30</v>
      </c>
      <c r="Y4" s="28" t="s">
        <v>31</v>
      </c>
      <c r="Z4" s="27" t="s">
        <v>32</v>
      </c>
      <c r="AA4" s="28" t="s">
        <v>33</v>
      </c>
      <c r="AB4" s="28" t="s">
        <v>34</v>
      </c>
      <c r="AC4" s="28" t="s">
        <v>35</v>
      </c>
      <c r="AD4" s="28" t="s">
        <v>36</v>
      </c>
      <c r="AE4" s="27" t="s">
        <v>37</v>
      </c>
      <c r="AF4" s="28" t="s">
        <v>38</v>
      </c>
      <c r="AG4" s="28" t="s">
        <v>39</v>
      </c>
      <c r="AH4" s="28" t="s">
        <v>40</v>
      </c>
      <c r="AI4" s="28" t="s">
        <v>41</v>
      </c>
      <c r="AJ4" s="27" t="s">
        <v>42</v>
      </c>
      <c r="AK4" s="28" t="s">
        <v>43</v>
      </c>
      <c r="AL4" s="28" t="s">
        <v>44</v>
      </c>
      <c r="AM4" s="28" t="s">
        <v>45</v>
      </c>
      <c r="AN4" s="28" t="s">
        <v>46</v>
      </c>
      <c r="AO4" s="27" t="s">
        <v>47</v>
      </c>
      <c r="AP4" s="28" t="s">
        <v>48</v>
      </c>
      <c r="AQ4" s="28" t="s">
        <v>49</v>
      </c>
      <c r="AR4" s="28" t="s">
        <v>50</v>
      </c>
      <c r="AS4" s="28" t="s">
        <v>51</v>
      </c>
      <c r="AT4" s="27" t="s">
        <v>52</v>
      </c>
      <c r="AU4" s="28" t="s">
        <v>53</v>
      </c>
      <c r="AV4" s="28" t="s">
        <v>54</v>
      </c>
      <c r="AW4" s="28" t="s">
        <v>55</v>
      </c>
      <c r="AX4" s="28" t="s">
        <v>160</v>
      </c>
      <c r="AY4" s="27" t="s">
        <v>161</v>
      </c>
      <c r="AZ4" s="28" t="s">
        <v>57</v>
      </c>
      <c r="BA4" s="28" t="s">
        <v>58</v>
      </c>
      <c r="BB4" s="28" t="s">
        <v>59</v>
      </c>
      <c r="BC4" s="28" t="s">
        <v>56</v>
      </c>
      <c r="BD4" s="35" t="s">
        <v>15</v>
      </c>
      <c r="BE4" s="35" t="s">
        <v>16</v>
      </c>
      <c r="BF4" s="4"/>
      <c r="BG4" s="27" t="s">
        <v>224</v>
      </c>
      <c r="BH4" s="28" t="s">
        <v>225</v>
      </c>
      <c r="BI4" s="28" t="s">
        <v>226</v>
      </c>
      <c r="BJ4" s="28" t="s">
        <v>227</v>
      </c>
      <c r="BK4" s="28" t="s">
        <v>228</v>
      </c>
      <c r="BL4" s="4"/>
    </row>
    <row r="5" spans="1:64" x14ac:dyDescent="0.2">
      <c r="A5" s="49" t="s">
        <v>60</v>
      </c>
      <c r="B5" s="43" t="s">
        <v>163</v>
      </c>
      <c r="C5" s="44" t="s">
        <v>164</v>
      </c>
      <c r="D5" s="44" t="s">
        <v>165</v>
      </c>
      <c r="E5" s="44" t="s">
        <v>166</v>
      </c>
      <c r="F5" s="44" t="s">
        <v>167</v>
      </c>
      <c r="G5" s="44" t="s">
        <v>168</v>
      </c>
      <c r="H5" s="44" t="s">
        <v>169</v>
      </c>
      <c r="I5" s="44" t="s">
        <v>170</v>
      </c>
      <c r="J5" s="44" t="s">
        <v>171</v>
      </c>
      <c r="K5" s="45" t="s">
        <v>172</v>
      </c>
      <c r="L5" s="46" t="s">
        <v>173</v>
      </c>
      <c r="M5" s="46" t="s">
        <v>174</v>
      </c>
      <c r="N5" s="46" t="s">
        <v>175</v>
      </c>
      <c r="O5" s="46" t="s">
        <v>176</v>
      </c>
      <c r="P5" s="45" t="s">
        <v>177</v>
      </c>
      <c r="Q5" s="46" t="s">
        <v>178</v>
      </c>
      <c r="R5" s="46" t="s">
        <v>179</v>
      </c>
      <c r="S5" s="46" t="s">
        <v>180</v>
      </c>
      <c r="T5" s="46" t="s">
        <v>181</v>
      </c>
      <c r="U5" s="45" t="s">
        <v>182</v>
      </c>
      <c r="V5" s="46" t="s">
        <v>183</v>
      </c>
      <c r="W5" s="46" t="s">
        <v>184</v>
      </c>
      <c r="X5" s="46" t="s">
        <v>185</v>
      </c>
      <c r="Y5" s="46" t="s">
        <v>186</v>
      </c>
      <c r="Z5" s="45" t="s">
        <v>187</v>
      </c>
      <c r="AA5" s="46" t="s">
        <v>188</v>
      </c>
      <c r="AB5" s="46" t="s">
        <v>189</v>
      </c>
      <c r="AC5" s="46" t="s">
        <v>190</v>
      </c>
      <c r="AD5" s="46" t="s">
        <v>191</v>
      </c>
      <c r="AE5" s="45" t="s">
        <v>192</v>
      </c>
      <c r="AF5" s="46" t="s">
        <v>193</v>
      </c>
      <c r="AG5" s="46" t="s">
        <v>194</v>
      </c>
      <c r="AH5" s="46" t="s">
        <v>195</v>
      </c>
      <c r="AI5" s="46" t="s">
        <v>196</v>
      </c>
      <c r="AJ5" s="45" t="s">
        <v>197</v>
      </c>
      <c r="AK5" s="46" t="s">
        <v>198</v>
      </c>
      <c r="AL5" s="46" t="s">
        <v>199</v>
      </c>
      <c r="AM5" s="46" t="s">
        <v>200</v>
      </c>
      <c r="AN5" s="46" t="s">
        <v>201</v>
      </c>
      <c r="AO5" s="45" t="s">
        <v>202</v>
      </c>
      <c r="AP5" s="46" t="s">
        <v>203</v>
      </c>
      <c r="AQ5" s="46" t="s">
        <v>204</v>
      </c>
      <c r="AR5" s="46" t="s">
        <v>205</v>
      </c>
      <c r="AS5" s="46" t="s">
        <v>206</v>
      </c>
      <c r="AT5" s="45" t="s">
        <v>207</v>
      </c>
      <c r="AU5" s="46" t="s">
        <v>208</v>
      </c>
      <c r="AV5" s="46" t="s">
        <v>209</v>
      </c>
      <c r="AW5" s="46" t="s">
        <v>210</v>
      </c>
      <c r="AX5" s="46" t="s">
        <v>211</v>
      </c>
      <c r="AY5" s="45" t="s">
        <v>212</v>
      </c>
      <c r="AZ5" s="46" t="s">
        <v>213</v>
      </c>
      <c r="BA5" s="46" t="s">
        <v>214</v>
      </c>
      <c r="BB5" s="46" t="s">
        <v>215</v>
      </c>
      <c r="BC5" s="46" t="s">
        <v>216</v>
      </c>
      <c r="BD5" s="41"/>
      <c r="BE5" s="41"/>
      <c r="BF5" s="4"/>
      <c r="BG5" s="4"/>
      <c r="BH5" s="4"/>
      <c r="BI5" s="4"/>
      <c r="BJ5" s="4"/>
      <c r="BK5" s="4"/>
      <c r="BL5" s="4"/>
    </row>
    <row r="6" spans="1:64" x14ac:dyDescent="0.2">
      <c r="A6" s="2">
        <v>2000</v>
      </c>
      <c r="B6" s="95">
        <f>feedin_new_car!B6</f>
        <v>0.94872720399999999</v>
      </c>
      <c r="C6" s="80">
        <f>feedin_new_car!C6</f>
        <v>5.0293061100000001E-2</v>
      </c>
      <c r="D6" s="80">
        <f>feedin_new_car!D6</f>
        <v>0</v>
      </c>
      <c r="E6" s="80">
        <f>feedin_new_car!E6</f>
        <v>0</v>
      </c>
      <c r="F6" s="80">
        <f>feedin_new_car!F6</f>
        <v>9.4535829999999998E-4</v>
      </c>
      <c r="G6" s="80">
        <f>feedin_new_car!G6</f>
        <v>0</v>
      </c>
      <c r="H6" s="80">
        <f>feedin_new_car!H6</f>
        <v>0</v>
      </c>
      <c r="I6" s="80">
        <f>feedin_new_car!I6</f>
        <v>3.4376699999999999E-5</v>
      </c>
      <c r="J6" s="80">
        <f>feedin_new_car!J6</f>
        <v>0</v>
      </c>
      <c r="K6" s="81">
        <f>feedin_new_car!K6</f>
        <v>7.3030654400000006E-2</v>
      </c>
      <c r="L6" s="98">
        <f>feedin_new_car!L6</f>
        <v>0.2021342126</v>
      </c>
      <c r="M6" s="98">
        <f>feedin_new_car!M6</f>
        <v>0.28339010069999998</v>
      </c>
      <c r="N6" s="98">
        <f>feedin_new_car!N6</f>
        <v>0.2034567722</v>
      </c>
      <c r="O6" s="98">
        <f>feedin_new_car!O6</f>
        <v>0.23798826000000001</v>
      </c>
      <c r="P6" s="81">
        <f>feedin_new_car!P6</f>
        <v>0</v>
      </c>
      <c r="Q6" s="98">
        <f>feedin_new_car!Q6</f>
        <v>3.4176349999999998E-4</v>
      </c>
      <c r="R6" s="98">
        <f>feedin_new_car!R6</f>
        <v>0.15789473679999999</v>
      </c>
      <c r="S6" s="98">
        <f>feedin_new_car!S6</f>
        <v>0.53861927549999999</v>
      </c>
      <c r="T6" s="98">
        <f>feedin_new_car!T6</f>
        <v>0.30314422419999998</v>
      </c>
      <c r="U6" s="81">
        <f>feedin_new_car!U6</f>
        <v>0</v>
      </c>
      <c r="V6" s="98">
        <f>feedin_new_car!V6</f>
        <v>0</v>
      </c>
      <c r="W6" s="98">
        <f>feedin_new_car!W6</f>
        <v>0</v>
      </c>
      <c r="X6" s="98">
        <f>feedin_new_car!X6</f>
        <v>0</v>
      </c>
      <c r="Y6" s="98">
        <f>feedin_new_car!Y6</f>
        <v>0</v>
      </c>
      <c r="Z6" s="81">
        <f>feedin_new_car!Z6</f>
        <v>0</v>
      </c>
      <c r="AA6" s="98">
        <f>feedin_new_car!AA6</f>
        <v>0</v>
      </c>
      <c r="AB6" s="98">
        <f>feedin_new_car!AB6</f>
        <v>0</v>
      </c>
      <c r="AC6" s="98">
        <f>feedin_new_car!AC6</f>
        <v>0</v>
      </c>
      <c r="AD6" s="98">
        <f>feedin_new_car!AD6</f>
        <v>0</v>
      </c>
      <c r="AE6" s="81">
        <f>feedin_new_car!AE6</f>
        <v>0</v>
      </c>
      <c r="AF6" s="98">
        <f>feedin_new_car!AF6</f>
        <v>0</v>
      </c>
      <c r="AG6" s="98">
        <f>feedin_new_car!AG6</f>
        <v>0</v>
      </c>
      <c r="AH6" s="98">
        <f>feedin_new_car!AH6</f>
        <v>0</v>
      </c>
      <c r="AI6" s="98">
        <f>feedin_new_car!AI6</f>
        <v>1</v>
      </c>
      <c r="AJ6" s="81">
        <f>feedin_new_car!AJ6</f>
        <v>0</v>
      </c>
      <c r="AK6" s="98">
        <f>feedin_new_car!AK6</f>
        <v>0</v>
      </c>
      <c r="AL6" s="98">
        <f>feedin_new_car!AL6</f>
        <v>0</v>
      </c>
      <c r="AM6" s="98">
        <f>feedin_new_car!AM6</f>
        <v>0</v>
      </c>
      <c r="AN6" s="98">
        <f>feedin_new_car!AN6</f>
        <v>0</v>
      </c>
      <c r="AO6" s="81">
        <f>feedin_new_car!AO6</f>
        <v>0</v>
      </c>
      <c r="AP6" s="98">
        <f>feedin_new_car!AP6</f>
        <v>0</v>
      </c>
      <c r="AQ6" s="98">
        <f>feedin_new_car!AQ6</f>
        <v>0</v>
      </c>
      <c r="AR6" s="98">
        <f>feedin_new_car!AR6</f>
        <v>0</v>
      </c>
      <c r="AS6" s="98">
        <f>feedin_new_car!AS6</f>
        <v>0</v>
      </c>
      <c r="AT6" s="81">
        <f>feedin_new_car!AT6</f>
        <v>1</v>
      </c>
      <c r="AU6" s="98">
        <f>feedin_new_car!AU6</f>
        <v>0</v>
      </c>
      <c r="AV6" s="98">
        <f>feedin_new_car!AV6</f>
        <v>0</v>
      </c>
      <c r="AW6" s="98">
        <f>feedin_new_car!AW6</f>
        <v>0</v>
      </c>
      <c r="AX6" s="98">
        <f>feedin_new_car!AX6</f>
        <v>0</v>
      </c>
      <c r="AY6" s="81">
        <f>feedin_new_car!AY6</f>
        <v>0</v>
      </c>
      <c r="AZ6" s="98">
        <f>feedin_new_car!AZ6</f>
        <v>0</v>
      </c>
      <c r="BA6" s="98">
        <f>feedin_new_car!BA6</f>
        <v>0</v>
      </c>
      <c r="BB6" s="98">
        <f>feedin_new_car!BB6</f>
        <v>0</v>
      </c>
      <c r="BC6" s="98">
        <f>feedin_new_car!BC6</f>
        <v>0</v>
      </c>
      <c r="BD6" s="36">
        <f>SUM(B6:J6)</f>
        <v>1.0000000001</v>
      </c>
      <c r="BE6" s="36">
        <f>SUM(K6:BC6)</f>
        <v>3.9999999999</v>
      </c>
      <c r="BF6" s="4"/>
      <c r="BG6" s="60">
        <f>$B6*K6+$C6*P6+$D6*U6+$E6*Z6+$F6*AE6+$G6*AJ6+$H6*AO6+$I6*AT6+$J6*AY6</f>
        <v>6.9320545255202301E-2</v>
      </c>
      <c r="BH6" s="60">
        <f t="shared" ref="BH6:BK46" si="0">$B6*L6+$C6*Q6+$D6*V6+$E6*AA6+$F6*AF6+$G6*AK6+$H6*AP6+$I6*AU6+$J6*AZ6</f>
        <v>0.19178741468532681</v>
      </c>
      <c r="BI6" s="60">
        <f t="shared" si="0"/>
        <v>0.27680090752364023</v>
      </c>
      <c r="BJ6" s="60">
        <f t="shared" si="0"/>
        <v>0.22011378675653015</v>
      </c>
      <c r="BK6" s="60">
        <f t="shared" si="0"/>
        <v>0.24197734578442776</v>
      </c>
      <c r="BL6" s="57">
        <f t="shared" ref="BL6:BL46" si="1">SUM(BG6:BK6)</f>
        <v>1.0000000000051272</v>
      </c>
    </row>
    <row r="7" spans="1:64" x14ac:dyDescent="0.2">
      <c r="A7" s="2">
        <v>2001</v>
      </c>
      <c r="B7" s="95">
        <f>feedin_new_car!B7</f>
        <v>0.95235502309999998</v>
      </c>
      <c r="C7" s="80">
        <f>feedin_new_car!C7</f>
        <v>4.4956438899999999E-2</v>
      </c>
      <c r="D7" s="80">
        <f>feedin_new_car!D7</f>
        <v>0</v>
      </c>
      <c r="E7" s="80">
        <f>feedin_new_car!E7</f>
        <v>0</v>
      </c>
      <c r="F7" s="80">
        <f>feedin_new_car!F7</f>
        <v>2.6885379999999999E-3</v>
      </c>
      <c r="G7" s="80">
        <f>feedin_new_car!G7</f>
        <v>0</v>
      </c>
      <c r="H7" s="80">
        <f>feedin_new_car!H7</f>
        <v>0</v>
      </c>
      <c r="I7" s="80">
        <f>feedin_new_car!I7</f>
        <v>0</v>
      </c>
      <c r="J7" s="80">
        <f>feedin_new_car!J7</f>
        <v>0</v>
      </c>
      <c r="K7" s="81">
        <f>feedin_new_car!K7</f>
        <v>5.0100057199999999E-2</v>
      </c>
      <c r="L7" s="98">
        <f>feedin_new_car!L7</f>
        <v>0.1517474271</v>
      </c>
      <c r="M7" s="98">
        <f>feedin_new_car!M7</f>
        <v>0.30578187540000001</v>
      </c>
      <c r="N7" s="98">
        <f>feedin_new_car!N7</f>
        <v>0.24151300740000001</v>
      </c>
      <c r="O7" s="98">
        <f>feedin_new_car!O7</f>
        <v>0.25085763290000002</v>
      </c>
      <c r="P7" s="81">
        <f>feedin_new_car!P7</f>
        <v>0</v>
      </c>
      <c r="Q7" s="98">
        <f>feedin_new_car!Q7</f>
        <v>3.7850109999999998E-4</v>
      </c>
      <c r="R7" s="98">
        <f>feedin_new_car!R7</f>
        <v>0.24489023469999999</v>
      </c>
      <c r="S7" s="98">
        <f>feedin_new_car!S7</f>
        <v>0.46479939440000001</v>
      </c>
      <c r="T7" s="98">
        <f>feedin_new_car!T7</f>
        <v>0.28993186980000002</v>
      </c>
      <c r="U7" s="81">
        <f>feedin_new_car!U7</f>
        <v>0</v>
      </c>
      <c r="V7" s="98">
        <f>feedin_new_car!V7</f>
        <v>0</v>
      </c>
      <c r="W7" s="98">
        <f>feedin_new_car!W7</f>
        <v>0</v>
      </c>
      <c r="X7" s="98">
        <f>feedin_new_car!X7</f>
        <v>0</v>
      </c>
      <c r="Y7" s="98">
        <f>feedin_new_car!Y7</f>
        <v>0</v>
      </c>
      <c r="Z7" s="81">
        <f>feedin_new_car!Z7</f>
        <v>0</v>
      </c>
      <c r="AA7" s="98">
        <f>feedin_new_car!AA7</f>
        <v>0</v>
      </c>
      <c r="AB7" s="98">
        <f>feedin_new_car!AB7</f>
        <v>0</v>
      </c>
      <c r="AC7" s="98">
        <f>feedin_new_car!AC7</f>
        <v>0</v>
      </c>
      <c r="AD7" s="98">
        <f>feedin_new_car!AD7</f>
        <v>0</v>
      </c>
      <c r="AE7" s="81">
        <f>feedin_new_car!AE7</f>
        <v>0</v>
      </c>
      <c r="AF7" s="98">
        <f>feedin_new_car!AF7</f>
        <v>0</v>
      </c>
      <c r="AG7" s="98">
        <f>feedin_new_car!AG7</f>
        <v>0</v>
      </c>
      <c r="AH7" s="98">
        <f>feedin_new_car!AH7</f>
        <v>0</v>
      </c>
      <c r="AI7" s="98">
        <f>feedin_new_car!AI7</f>
        <v>1</v>
      </c>
      <c r="AJ7" s="81">
        <f>feedin_new_car!AJ7</f>
        <v>0</v>
      </c>
      <c r="AK7" s="98">
        <f>feedin_new_car!AK7</f>
        <v>0</v>
      </c>
      <c r="AL7" s="98">
        <f>feedin_new_car!AL7</f>
        <v>0</v>
      </c>
      <c r="AM7" s="98">
        <f>feedin_new_car!AM7</f>
        <v>0</v>
      </c>
      <c r="AN7" s="98">
        <f>feedin_new_car!AN7</f>
        <v>0</v>
      </c>
      <c r="AO7" s="81">
        <f>feedin_new_car!AO7</f>
        <v>0</v>
      </c>
      <c r="AP7" s="98">
        <f>feedin_new_car!AP7</f>
        <v>0</v>
      </c>
      <c r="AQ7" s="98">
        <f>feedin_new_car!AQ7</f>
        <v>0</v>
      </c>
      <c r="AR7" s="98">
        <f>feedin_new_car!AR7</f>
        <v>0</v>
      </c>
      <c r="AS7" s="98">
        <f>feedin_new_car!AS7</f>
        <v>0</v>
      </c>
      <c r="AT7" s="81">
        <f>feedin_new_car!AT7</f>
        <v>0</v>
      </c>
      <c r="AU7" s="98">
        <f>feedin_new_car!AU7</f>
        <v>0</v>
      </c>
      <c r="AV7" s="98">
        <f>feedin_new_car!AV7</f>
        <v>0</v>
      </c>
      <c r="AW7" s="98">
        <f>feedin_new_car!AW7</f>
        <v>0</v>
      </c>
      <c r="AX7" s="98">
        <f>feedin_new_car!AX7</f>
        <v>0</v>
      </c>
      <c r="AY7" s="81">
        <f>feedin_new_car!AY7</f>
        <v>0</v>
      </c>
      <c r="AZ7" s="98">
        <f>feedin_new_car!AZ7</f>
        <v>0</v>
      </c>
      <c r="BA7" s="98">
        <f>feedin_new_car!BA7</f>
        <v>0</v>
      </c>
      <c r="BB7" s="98">
        <f>feedin_new_car!BB7</f>
        <v>0</v>
      </c>
      <c r="BC7" s="98">
        <f>feedin_new_car!BC7</f>
        <v>0</v>
      </c>
      <c r="BD7" s="36">
        <f t="shared" ref="BD7:BD46" si="2">SUM(B7:J7)</f>
        <v>1</v>
      </c>
      <c r="BE7" s="36">
        <f t="shared" ref="BE7:BE46" si="3">SUM(K7:BC7)</f>
        <v>3</v>
      </c>
      <c r="BF7" s="4"/>
      <c r="BG7" s="60">
        <f t="shared" ref="BG7:BG46" si="4">$B7*K7+$C7*P7+$D7*U7+$E7*Z7+$F7*AE7+$G7*AJ7+$H7*AO7+$I7*AT7+$J7*AY7</f>
        <v>4.7713041132017318E-2</v>
      </c>
      <c r="BH7" s="60">
        <f t="shared" si="0"/>
        <v>0.14453444050276179</v>
      </c>
      <c r="BI7" s="60">
        <f t="shared" si="0"/>
        <v>0.30222229788362553</v>
      </c>
      <c r="BJ7" s="60">
        <f t="shared" si="0"/>
        <v>0.25090185131647808</v>
      </c>
      <c r="BK7" s="60">
        <f t="shared" si="0"/>
        <v>0.25462836916511733</v>
      </c>
      <c r="BL7" s="57">
        <f t="shared" si="1"/>
        <v>1</v>
      </c>
    </row>
    <row r="8" spans="1:64" x14ac:dyDescent="0.2">
      <c r="A8" s="2">
        <v>2002</v>
      </c>
      <c r="B8" s="95">
        <f>feedin_new_car!B8</f>
        <v>0.95770906060000005</v>
      </c>
      <c r="C8" s="80">
        <f>feedin_new_car!C8</f>
        <v>4.0360198899999998E-2</v>
      </c>
      <c r="D8" s="80">
        <f>feedin_new_car!D8</f>
        <v>3.0891800000000001E-5</v>
      </c>
      <c r="E8" s="80">
        <f>feedin_new_car!E8</f>
        <v>0</v>
      </c>
      <c r="F8" s="80">
        <f>feedin_new_car!F8</f>
        <v>1.8998486E-3</v>
      </c>
      <c r="G8" s="80">
        <f>feedin_new_car!G8</f>
        <v>0</v>
      </c>
      <c r="H8" s="80">
        <f>feedin_new_car!H8</f>
        <v>0</v>
      </c>
      <c r="I8" s="80">
        <f>feedin_new_car!I8</f>
        <v>0</v>
      </c>
      <c r="J8" s="80">
        <f>feedin_new_car!J8</f>
        <v>0</v>
      </c>
      <c r="K8" s="81">
        <f>feedin_new_car!K8</f>
        <v>6.0044513299999998E-2</v>
      </c>
      <c r="L8" s="98">
        <f>feedin_new_car!L8</f>
        <v>8.7026643400000006E-2</v>
      </c>
      <c r="M8" s="98">
        <f>feedin_new_car!M8</f>
        <v>0.33739758730000002</v>
      </c>
      <c r="N8" s="98">
        <f>feedin_new_car!N8</f>
        <v>0.25416102190000001</v>
      </c>
      <c r="O8" s="98">
        <f>feedin_new_car!O8</f>
        <v>0.2613702342</v>
      </c>
      <c r="P8" s="81">
        <f>feedin_new_car!P8</f>
        <v>0</v>
      </c>
      <c r="Q8" s="98">
        <f>feedin_new_car!Q8</f>
        <v>0</v>
      </c>
      <c r="R8" s="98">
        <f>feedin_new_car!R8</f>
        <v>0.24186758520000001</v>
      </c>
      <c r="S8" s="98">
        <f>feedin_new_car!S8</f>
        <v>0.50554917720000003</v>
      </c>
      <c r="T8" s="98">
        <f>feedin_new_car!T8</f>
        <v>0.25258323770000002</v>
      </c>
      <c r="U8" s="81">
        <f>feedin_new_car!U8</f>
        <v>1</v>
      </c>
      <c r="V8" s="98">
        <f>feedin_new_car!V8</f>
        <v>0</v>
      </c>
      <c r="W8" s="98">
        <f>feedin_new_car!W8</f>
        <v>0</v>
      </c>
      <c r="X8" s="98">
        <f>feedin_new_car!X8</f>
        <v>0</v>
      </c>
      <c r="Y8" s="98">
        <f>feedin_new_car!Y8</f>
        <v>0</v>
      </c>
      <c r="Z8" s="81">
        <f>feedin_new_car!Z8</f>
        <v>0</v>
      </c>
      <c r="AA8" s="98">
        <f>feedin_new_car!AA8</f>
        <v>0</v>
      </c>
      <c r="AB8" s="98">
        <f>feedin_new_car!AB8</f>
        <v>0</v>
      </c>
      <c r="AC8" s="98">
        <f>feedin_new_car!AC8</f>
        <v>0</v>
      </c>
      <c r="AD8" s="98">
        <f>feedin_new_car!AD8</f>
        <v>0</v>
      </c>
      <c r="AE8" s="81">
        <f>feedin_new_car!AE8</f>
        <v>0</v>
      </c>
      <c r="AF8" s="98">
        <f>feedin_new_car!AF8</f>
        <v>0</v>
      </c>
      <c r="AG8" s="98">
        <f>feedin_new_car!AG8</f>
        <v>8.1300812999999996E-3</v>
      </c>
      <c r="AH8" s="98">
        <f>feedin_new_car!AH8</f>
        <v>0</v>
      </c>
      <c r="AI8" s="98">
        <f>feedin_new_car!AI8</f>
        <v>0.99186991869999996</v>
      </c>
      <c r="AJ8" s="81">
        <f>feedin_new_car!AJ8</f>
        <v>0</v>
      </c>
      <c r="AK8" s="98">
        <f>feedin_new_car!AK8</f>
        <v>0</v>
      </c>
      <c r="AL8" s="98">
        <f>feedin_new_car!AL8</f>
        <v>0</v>
      </c>
      <c r="AM8" s="98">
        <f>feedin_new_car!AM8</f>
        <v>0</v>
      </c>
      <c r="AN8" s="98">
        <f>feedin_new_car!AN8</f>
        <v>0</v>
      </c>
      <c r="AO8" s="81">
        <f>feedin_new_car!AO8</f>
        <v>0</v>
      </c>
      <c r="AP8" s="98">
        <f>feedin_new_car!AP8</f>
        <v>0</v>
      </c>
      <c r="AQ8" s="98">
        <f>feedin_new_car!AQ8</f>
        <v>0</v>
      </c>
      <c r="AR8" s="98">
        <f>feedin_new_car!AR8</f>
        <v>0</v>
      </c>
      <c r="AS8" s="98">
        <f>feedin_new_car!AS8</f>
        <v>0</v>
      </c>
      <c r="AT8" s="81">
        <f>feedin_new_car!AT8</f>
        <v>0</v>
      </c>
      <c r="AU8" s="98">
        <f>feedin_new_car!AU8</f>
        <v>0</v>
      </c>
      <c r="AV8" s="98">
        <f>feedin_new_car!AV8</f>
        <v>0</v>
      </c>
      <c r="AW8" s="98">
        <f>feedin_new_car!AW8</f>
        <v>0</v>
      </c>
      <c r="AX8" s="98">
        <f>feedin_new_car!AX8</f>
        <v>0</v>
      </c>
      <c r="AY8" s="81">
        <f>feedin_new_car!AY8</f>
        <v>0</v>
      </c>
      <c r="AZ8" s="98">
        <f>feedin_new_car!AZ8</f>
        <v>0</v>
      </c>
      <c r="BA8" s="98">
        <f>feedin_new_car!BA8</f>
        <v>0</v>
      </c>
      <c r="BB8" s="98">
        <f>feedin_new_car!BB8</f>
        <v>0</v>
      </c>
      <c r="BC8" s="98">
        <f>feedin_new_car!BC8</f>
        <v>0</v>
      </c>
      <c r="BD8" s="36">
        <f t="shared" si="2"/>
        <v>0.9999999999000001</v>
      </c>
      <c r="BE8" s="36">
        <f t="shared" si="3"/>
        <v>4.0000000002</v>
      </c>
      <c r="BF8" s="4"/>
      <c r="BG8" s="60">
        <f t="shared" si="4"/>
        <v>5.753606622672721E-2</v>
      </c>
      <c r="BH8" s="60">
        <f t="shared" si="0"/>
        <v>8.33462048977852E-2</v>
      </c>
      <c r="BI8" s="60">
        <f t="shared" si="0"/>
        <v>0.33290599615149996</v>
      </c>
      <c r="BJ8" s="60">
        <f t="shared" si="0"/>
        <v>0.26381637887050841</v>
      </c>
      <c r="BK8" s="60">
        <f t="shared" si="0"/>
        <v>0.26239535385328633</v>
      </c>
      <c r="BL8" s="57">
        <f t="shared" si="1"/>
        <v>0.99999999999980704</v>
      </c>
    </row>
    <row r="9" spans="1:64" x14ac:dyDescent="0.2">
      <c r="A9" s="2">
        <v>2003</v>
      </c>
      <c r="B9" s="95">
        <f>feedin_new_car!B9</f>
        <v>0.96285513359999997</v>
      </c>
      <c r="C9" s="80">
        <f>feedin_new_car!C9</f>
        <v>3.4824191300000001E-2</v>
      </c>
      <c r="D9" s="80">
        <f>feedin_new_car!D9</f>
        <v>2.5316459999999999E-4</v>
      </c>
      <c r="E9" s="80">
        <f>feedin_new_car!E9</f>
        <v>0</v>
      </c>
      <c r="F9" s="80">
        <f>feedin_new_car!F9</f>
        <v>2.0675105E-3</v>
      </c>
      <c r="G9" s="80">
        <f>feedin_new_car!G9</f>
        <v>0</v>
      </c>
      <c r="H9" s="80">
        <f>feedin_new_car!H9</f>
        <v>0</v>
      </c>
      <c r="I9" s="80">
        <f>feedin_new_car!I9</f>
        <v>0</v>
      </c>
      <c r="J9" s="80">
        <f>feedin_new_car!J9</f>
        <v>0</v>
      </c>
      <c r="K9" s="81">
        <f>feedin_new_car!K9</f>
        <v>7.4409500599999998E-2</v>
      </c>
      <c r="L9" s="98">
        <f>feedin_new_car!L9</f>
        <v>8.0237806600000003E-2</v>
      </c>
      <c r="M9" s="98">
        <f>feedin_new_car!M9</f>
        <v>0.30850582100000001</v>
      </c>
      <c r="N9" s="98">
        <f>feedin_new_car!N9</f>
        <v>0.2329423451</v>
      </c>
      <c r="O9" s="98">
        <f>feedin_new_car!O9</f>
        <v>0.30390452680000002</v>
      </c>
      <c r="P9" s="81">
        <f>feedin_new_car!P9</f>
        <v>0</v>
      </c>
      <c r="Q9" s="98">
        <f>feedin_new_car!Q9</f>
        <v>7.2697899999999999E-3</v>
      </c>
      <c r="R9" s="98">
        <f>feedin_new_car!R9</f>
        <v>0.19022617119999999</v>
      </c>
      <c r="S9" s="98">
        <f>feedin_new_car!S9</f>
        <v>0.57633279479999999</v>
      </c>
      <c r="T9" s="98">
        <f>feedin_new_car!T9</f>
        <v>0.22617124390000001</v>
      </c>
      <c r="U9" s="81">
        <f>feedin_new_car!U9</f>
        <v>0</v>
      </c>
      <c r="V9" s="98">
        <f>feedin_new_car!V9</f>
        <v>0.94444444439999997</v>
      </c>
      <c r="W9" s="98">
        <f>feedin_new_car!W9</f>
        <v>5.5555555600000001E-2</v>
      </c>
      <c r="X9" s="98">
        <f>feedin_new_car!X9</f>
        <v>0</v>
      </c>
      <c r="Y9" s="98">
        <f>feedin_new_car!Y9</f>
        <v>0</v>
      </c>
      <c r="Z9" s="81">
        <f>feedin_new_car!Z9</f>
        <v>0</v>
      </c>
      <c r="AA9" s="98">
        <f>feedin_new_car!AA9</f>
        <v>0</v>
      </c>
      <c r="AB9" s="98">
        <f>feedin_new_car!AB9</f>
        <v>0</v>
      </c>
      <c r="AC9" s="98">
        <f>feedin_new_car!AC9</f>
        <v>0</v>
      </c>
      <c r="AD9" s="98">
        <f>feedin_new_car!AD9</f>
        <v>0</v>
      </c>
      <c r="AE9" s="81">
        <f>feedin_new_car!AE9</f>
        <v>0</v>
      </c>
      <c r="AF9" s="98">
        <f>feedin_new_car!AF9</f>
        <v>0</v>
      </c>
      <c r="AG9" s="98">
        <f>feedin_new_car!AG9</f>
        <v>0</v>
      </c>
      <c r="AH9" s="98">
        <f>feedin_new_car!AH9</f>
        <v>0</v>
      </c>
      <c r="AI9" s="98">
        <f>feedin_new_car!AI9</f>
        <v>1</v>
      </c>
      <c r="AJ9" s="81">
        <f>feedin_new_car!AJ9</f>
        <v>0</v>
      </c>
      <c r="AK9" s="98">
        <f>feedin_new_car!AK9</f>
        <v>0</v>
      </c>
      <c r="AL9" s="98">
        <f>feedin_new_car!AL9</f>
        <v>0</v>
      </c>
      <c r="AM9" s="98">
        <f>feedin_new_car!AM9</f>
        <v>0</v>
      </c>
      <c r="AN9" s="98">
        <f>feedin_new_car!AN9</f>
        <v>0</v>
      </c>
      <c r="AO9" s="81">
        <f>feedin_new_car!AO9</f>
        <v>0</v>
      </c>
      <c r="AP9" s="98">
        <f>feedin_new_car!AP9</f>
        <v>0</v>
      </c>
      <c r="AQ9" s="98">
        <f>feedin_new_car!AQ9</f>
        <v>0</v>
      </c>
      <c r="AR9" s="98">
        <f>feedin_new_car!AR9</f>
        <v>0</v>
      </c>
      <c r="AS9" s="98">
        <f>feedin_new_car!AS9</f>
        <v>0</v>
      </c>
      <c r="AT9" s="81">
        <f>feedin_new_car!AT9</f>
        <v>0</v>
      </c>
      <c r="AU9" s="98">
        <f>feedin_new_car!AU9</f>
        <v>0</v>
      </c>
      <c r="AV9" s="98">
        <f>feedin_new_car!AV9</f>
        <v>0</v>
      </c>
      <c r="AW9" s="98">
        <f>feedin_new_car!AW9</f>
        <v>0</v>
      </c>
      <c r="AX9" s="98">
        <f>feedin_new_car!AX9</f>
        <v>0</v>
      </c>
      <c r="AY9" s="81">
        <f>feedin_new_car!AY9</f>
        <v>0</v>
      </c>
      <c r="AZ9" s="98">
        <f>feedin_new_car!AZ9</f>
        <v>0</v>
      </c>
      <c r="BA9" s="98">
        <f>feedin_new_car!BA9</f>
        <v>0</v>
      </c>
      <c r="BB9" s="98">
        <f>feedin_new_car!BB9</f>
        <v>0</v>
      </c>
      <c r="BC9" s="98">
        <f>feedin_new_car!BC9</f>
        <v>0</v>
      </c>
      <c r="BD9" s="36">
        <f t="shared" si="2"/>
        <v>1</v>
      </c>
      <c r="BE9" s="36">
        <f t="shared" si="3"/>
        <v>4</v>
      </c>
      <c r="BF9" s="4"/>
      <c r="BG9" s="60">
        <f t="shared" si="4"/>
        <v>7.1645569641322279E-2</v>
      </c>
      <c r="BH9" s="60">
        <f t="shared" si="0"/>
        <v>7.7749648451273537E-2</v>
      </c>
      <c r="BI9" s="60">
        <f t="shared" si="0"/>
        <v>0.30368495077147928</v>
      </c>
      <c r="BJ9" s="60">
        <f t="shared" si="0"/>
        <v>0.24436005631093666</v>
      </c>
      <c r="BK9" s="60">
        <f t="shared" si="0"/>
        <v>0.30255977491779135</v>
      </c>
      <c r="BL9" s="57">
        <f t="shared" si="1"/>
        <v>1.0000000000928031</v>
      </c>
    </row>
    <row r="10" spans="1:64" x14ac:dyDescent="0.2">
      <c r="A10" s="2">
        <v>2004</v>
      </c>
      <c r="B10" s="95">
        <f>feedin_new_car!B10</f>
        <v>0.958379918</v>
      </c>
      <c r="C10" s="80">
        <f>feedin_new_car!C10</f>
        <v>3.8079646500000001E-2</v>
      </c>
      <c r="D10" s="80">
        <f>feedin_new_car!D10</f>
        <v>2.5954319999999999E-3</v>
      </c>
      <c r="E10" s="80">
        <f>feedin_new_car!E10</f>
        <v>0</v>
      </c>
      <c r="F10" s="80">
        <f>feedin_new_car!F10</f>
        <v>9.4500349999999999E-4</v>
      </c>
      <c r="G10" s="80">
        <f>feedin_new_car!G10</f>
        <v>0</v>
      </c>
      <c r="H10" s="80">
        <f>feedin_new_car!H10</f>
        <v>0</v>
      </c>
      <c r="I10" s="80">
        <f>feedin_new_car!I10</f>
        <v>0</v>
      </c>
      <c r="J10" s="80">
        <f>feedin_new_car!J10</f>
        <v>0</v>
      </c>
      <c r="K10" s="81">
        <f>feedin_new_car!K10</f>
        <v>7.6564127499999995E-2</v>
      </c>
      <c r="L10" s="98">
        <f>feedin_new_car!L10</f>
        <v>8.3327546700000005E-2</v>
      </c>
      <c r="M10" s="98">
        <f>feedin_new_car!M10</f>
        <v>0.28704951049999999</v>
      </c>
      <c r="N10" s="98">
        <f>feedin_new_car!N10</f>
        <v>0.22205402399999999</v>
      </c>
      <c r="O10" s="98">
        <f>feedin_new_car!O10</f>
        <v>0.33100479129999999</v>
      </c>
      <c r="P10" s="81">
        <f>feedin_new_car!P10</f>
        <v>0</v>
      </c>
      <c r="Q10" s="98">
        <f>feedin_new_car!Q10</f>
        <v>7.689619E-3</v>
      </c>
      <c r="R10" s="98">
        <f>feedin_new_car!R10</f>
        <v>0.19713386929999999</v>
      </c>
      <c r="S10" s="98">
        <f>feedin_new_car!S10</f>
        <v>0.60747990210000002</v>
      </c>
      <c r="T10" s="98">
        <f>feedin_new_car!T10</f>
        <v>0.18769660960000001</v>
      </c>
      <c r="U10" s="81">
        <f>feedin_new_car!U10</f>
        <v>0.31794871790000001</v>
      </c>
      <c r="V10" s="98">
        <f>feedin_new_car!V10</f>
        <v>0.68205128209999999</v>
      </c>
      <c r="W10" s="98">
        <f>feedin_new_car!W10</f>
        <v>0</v>
      </c>
      <c r="X10" s="98">
        <f>feedin_new_car!X10</f>
        <v>0</v>
      </c>
      <c r="Y10" s="98">
        <f>feedin_new_car!Y10</f>
        <v>0</v>
      </c>
      <c r="Z10" s="81">
        <f>feedin_new_car!Z10</f>
        <v>0</v>
      </c>
      <c r="AA10" s="98">
        <f>feedin_new_car!AA10</f>
        <v>0</v>
      </c>
      <c r="AB10" s="98">
        <f>feedin_new_car!AB10</f>
        <v>0</v>
      </c>
      <c r="AC10" s="98">
        <f>feedin_new_car!AC10</f>
        <v>0</v>
      </c>
      <c r="AD10" s="98">
        <f>feedin_new_car!AD10</f>
        <v>0</v>
      </c>
      <c r="AE10" s="81">
        <f>feedin_new_car!AE10</f>
        <v>0</v>
      </c>
      <c r="AF10" s="98">
        <f>feedin_new_car!AF10</f>
        <v>0</v>
      </c>
      <c r="AG10" s="98">
        <f>feedin_new_car!AG10</f>
        <v>0</v>
      </c>
      <c r="AH10" s="98">
        <f>feedin_new_car!AH10</f>
        <v>0</v>
      </c>
      <c r="AI10" s="98">
        <f>feedin_new_car!AI10</f>
        <v>1</v>
      </c>
      <c r="AJ10" s="81">
        <f>feedin_new_car!AJ10</f>
        <v>0</v>
      </c>
      <c r="AK10" s="98">
        <f>feedin_new_car!AK10</f>
        <v>0</v>
      </c>
      <c r="AL10" s="98">
        <f>feedin_new_car!AL10</f>
        <v>0</v>
      </c>
      <c r="AM10" s="98">
        <f>feedin_new_car!AM10</f>
        <v>0</v>
      </c>
      <c r="AN10" s="98">
        <f>feedin_new_car!AN10</f>
        <v>0</v>
      </c>
      <c r="AO10" s="81">
        <f>feedin_new_car!AO10</f>
        <v>0</v>
      </c>
      <c r="AP10" s="98">
        <f>feedin_new_car!AP10</f>
        <v>0</v>
      </c>
      <c r="AQ10" s="98">
        <f>feedin_new_car!AQ10</f>
        <v>0</v>
      </c>
      <c r="AR10" s="98">
        <f>feedin_new_car!AR10</f>
        <v>0</v>
      </c>
      <c r="AS10" s="98">
        <f>feedin_new_car!AS10</f>
        <v>0</v>
      </c>
      <c r="AT10" s="81">
        <f>feedin_new_car!AT10</f>
        <v>0</v>
      </c>
      <c r="AU10" s="98">
        <f>feedin_new_car!AU10</f>
        <v>0</v>
      </c>
      <c r="AV10" s="98">
        <f>feedin_new_car!AV10</f>
        <v>0</v>
      </c>
      <c r="AW10" s="98">
        <f>feedin_new_car!AW10</f>
        <v>0</v>
      </c>
      <c r="AX10" s="98">
        <f>feedin_new_car!AX10</f>
        <v>0</v>
      </c>
      <c r="AY10" s="81">
        <f>feedin_new_car!AY10</f>
        <v>0</v>
      </c>
      <c r="AZ10" s="98">
        <f>feedin_new_car!AZ10</f>
        <v>0</v>
      </c>
      <c r="BA10" s="98">
        <f>feedin_new_car!BA10</f>
        <v>0</v>
      </c>
      <c r="BB10" s="98">
        <f>feedin_new_car!BB10</f>
        <v>0</v>
      </c>
      <c r="BC10" s="98">
        <f>feedin_new_car!BC10</f>
        <v>0</v>
      </c>
      <c r="BD10" s="36">
        <f t="shared" si="2"/>
        <v>1</v>
      </c>
      <c r="BE10" s="36">
        <f t="shared" si="3"/>
        <v>4</v>
      </c>
      <c r="BF10" s="4"/>
      <c r="BG10" s="60">
        <f t="shared" si="4"/>
        <v>7.4202736511988165E-2</v>
      </c>
      <c r="BH10" s="60">
        <f t="shared" si="0"/>
        <v>8.1922483069930219E-2</v>
      </c>
      <c r="BI10" s="60">
        <f t="shared" si="0"/>
        <v>0.28260927439105132</v>
      </c>
      <c r="BJ10" s="60">
        <f t="shared" si="0"/>
        <v>0.23594473724051263</v>
      </c>
      <c r="BK10" s="60">
        <f t="shared" si="0"/>
        <v>0.32532076878651761</v>
      </c>
      <c r="BL10" s="57">
        <f t="shared" si="1"/>
        <v>1</v>
      </c>
    </row>
    <row r="11" spans="1:64" x14ac:dyDescent="0.2">
      <c r="A11" s="2">
        <v>2005</v>
      </c>
      <c r="B11" s="95">
        <f>feedin_new_car!B11</f>
        <v>0.9375216582</v>
      </c>
      <c r="C11" s="80">
        <f>feedin_new_car!C11</f>
        <v>5.7383045600000002E-2</v>
      </c>
      <c r="D11" s="80">
        <f>feedin_new_car!D11</f>
        <v>3.6321633E-3</v>
      </c>
      <c r="E11" s="80">
        <f>feedin_new_car!E11</f>
        <v>0</v>
      </c>
      <c r="F11" s="80">
        <f>feedin_new_car!F11</f>
        <v>1.4502984E-3</v>
      </c>
      <c r="G11" s="80">
        <f>feedin_new_car!G11</f>
        <v>0</v>
      </c>
      <c r="H11" s="80">
        <f>feedin_new_car!H11</f>
        <v>0</v>
      </c>
      <c r="I11" s="80">
        <f>feedin_new_car!I11</f>
        <v>1.2834500000000001E-5</v>
      </c>
      <c r="J11" s="80">
        <f>feedin_new_car!J11</f>
        <v>0</v>
      </c>
      <c r="K11" s="81">
        <f>feedin_new_car!K11</f>
        <v>7.5430887000000002E-2</v>
      </c>
      <c r="L11" s="98">
        <f>feedin_new_car!L11</f>
        <v>0.105658001</v>
      </c>
      <c r="M11" s="98">
        <f>feedin_new_car!M11</f>
        <v>0.30366750170000001</v>
      </c>
      <c r="N11" s="98">
        <f>feedin_new_car!N11</f>
        <v>0.22106315109999999</v>
      </c>
      <c r="O11" s="98">
        <f>feedin_new_car!O11</f>
        <v>0.29418045920000002</v>
      </c>
      <c r="P11" s="81">
        <f>feedin_new_car!P11</f>
        <v>0</v>
      </c>
      <c r="Q11" s="98">
        <f>feedin_new_car!Q11</f>
        <v>1.92350705E-2</v>
      </c>
      <c r="R11" s="98">
        <f>feedin_new_car!R11</f>
        <v>0.26012077830000002</v>
      </c>
      <c r="S11" s="98">
        <f>feedin_new_car!S11</f>
        <v>0.58577499440000003</v>
      </c>
      <c r="T11" s="98">
        <f>feedin_new_car!T11</f>
        <v>0.1348691568</v>
      </c>
      <c r="U11" s="81">
        <f>feedin_new_car!U11</f>
        <v>0.2190812721</v>
      </c>
      <c r="V11" s="98">
        <f>feedin_new_car!V11</f>
        <v>0.77738515900000005</v>
      </c>
      <c r="W11" s="98">
        <f>feedin_new_car!W11</f>
        <v>3.5335688999999998E-3</v>
      </c>
      <c r="X11" s="98">
        <f>feedin_new_car!X11</f>
        <v>0</v>
      </c>
      <c r="Y11" s="98">
        <f>feedin_new_car!Y11</f>
        <v>0</v>
      </c>
      <c r="Z11" s="81">
        <f>feedin_new_car!Z11</f>
        <v>0</v>
      </c>
      <c r="AA11" s="98">
        <f>feedin_new_car!AA11</f>
        <v>0</v>
      </c>
      <c r="AB11" s="98">
        <f>feedin_new_car!AB11</f>
        <v>0</v>
      </c>
      <c r="AC11" s="98">
        <f>feedin_new_car!AC11</f>
        <v>0</v>
      </c>
      <c r="AD11" s="98">
        <f>feedin_new_car!AD11</f>
        <v>0</v>
      </c>
      <c r="AE11" s="81">
        <f>feedin_new_car!AE11</f>
        <v>0</v>
      </c>
      <c r="AF11" s="98">
        <f>feedin_new_car!AF11</f>
        <v>0</v>
      </c>
      <c r="AG11" s="98">
        <f>feedin_new_car!AG11</f>
        <v>0</v>
      </c>
      <c r="AH11" s="98">
        <f>feedin_new_car!AH11</f>
        <v>1.7699115000000001E-2</v>
      </c>
      <c r="AI11" s="98">
        <f>feedin_new_car!AI11</f>
        <v>0.98230088500000001</v>
      </c>
      <c r="AJ11" s="81">
        <f>feedin_new_car!AJ11</f>
        <v>0</v>
      </c>
      <c r="AK11" s="98">
        <f>feedin_new_car!AK11</f>
        <v>0</v>
      </c>
      <c r="AL11" s="98">
        <f>feedin_new_car!AL11</f>
        <v>0</v>
      </c>
      <c r="AM11" s="98">
        <f>feedin_new_car!AM11</f>
        <v>0</v>
      </c>
      <c r="AN11" s="98">
        <f>feedin_new_car!AN11</f>
        <v>0</v>
      </c>
      <c r="AO11" s="81">
        <f>feedin_new_car!AO11</f>
        <v>0</v>
      </c>
      <c r="AP11" s="98">
        <f>feedin_new_car!AP11</f>
        <v>0</v>
      </c>
      <c r="AQ11" s="98">
        <f>feedin_new_car!AQ11</f>
        <v>0</v>
      </c>
      <c r="AR11" s="98">
        <f>feedin_new_car!AR11</f>
        <v>0</v>
      </c>
      <c r="AS11" s="98">
        <f>feedin_new_car!AS11</f>
        <v>0</v>
      </c>
      <c r="AT11" s="81">
        <f>feedin_new_car!AT11</f>
        <v>0</v>
      </c>
      <c r="AU11" s="98">
        <f>feedin_new_car!AU11</f>
        <v>0</v>
      </c>
      <c r="AV11" s="98">
        <f>feedin_new_car!AV11</f>
        <v>0</v>
      </c>
      <c r="AW11" s="98">
        <f>feedin_new_car!AW11</f>
        <v>0</v>
      </c>
      <c r="AX11" s="98">
        <f>feedin_new_car!AX11</f>
        <v>1</v>
      </c>
      <c r="AY11" s="81">
        <f>feedin_new_car!AY11</f>
        <v>0</v>
      </c>
      <c r="AZ11" s="98">
        <f>feedin_new_car!AZ11</f>
        <v>0</v>
      </c>
      <c r="BA11" s="98">
        <f>feedin_new_car!BA11</f>
        <v>0</v>
      </c>
      <c r="BB11" s="98">
        <f>feedin_new_car!BB11</f>
        <v>0</v>
      </c>
      <c r="BC11" s="98">
        <f>feedin_new_car!BC11</f>
        <v>0</v>
      </c>
      <c r="BD11" s="36">
        <f t="shared" si="2"/>
        <v>1</v>
      </c>
      <c r="BE11" s="36">
        <f t="shared" si="3"/>
        <v>5</v>
      </c>
      <c r="BF11" s="4"/>
      <c r="BG11" s="60">
        <f t="shared" si="4"/>
        <v>7.1513829215975766E-2</v>
      </c>
      <c r="BH11" s="60">
        <f t="shared" si="0"/>
        <v>0.10298402107172244</v>
      </c>
      <c r="BI11" s="60">
        <f t="shared" si="0"/>
        <v>0.2996342167172083</v>
      </c>
      <c r="BJ11" s="60">
        <f t="shared" si="0"/>
        <v>0.24089071419935001</v>
      </c>
      <c r="BK11" s="60">
        <f t="shared" si="0"/>
        <v>0.2849772187957435</v>
      </c>
      <c r="BL11" s="57">
        <f t="shared" si="1"/>
        <v>1</v>
      </c>
    </row>
    <row r="12" spans="1:64" x14ac:dyDescent="0.2">
      <c r="A12" s="2">
        <v>2006</v>
      </c>
      <c r="B12" s="95">
        <f>feedin_new_car!B12</f>
        <v>0.91343482170000001</v>
      </c>
      <c r="C12" s="80">
        <f>feedin_new_car!C12</f>
        <v>7.8542636900000004E-2</v>
      </c>
      <c r="D12" s="80">
        <f>feedin_new_car!D12</f>
        <v>5.9875553E-3</v>
      </c>
      <c r="E12" s="80">
        <f>feedin_new_car!E12</f>
        <v>0</v>
      </c>
      <c r="F12" s="80">
        <f>feedin_new_car!F12</f>
        <v>2.0349860999999999E-3</v>
      </c>
      <c r="G12" s="80">
        <f>feedin_new_car!G12</f>
        <v>0</v>
      </c>
      <c r="H12" s="80">
        <f>feedin_new_car!H12</f>
        <v>0</v>
      </c>
      <c r="I12" s="80">
        <f>feedin_new_car!I12</f>
        <v>0</v>
      </c>
      <c r="J12" s="80">
        <f>feedin_new_car!J12</f>
        <v>0</v>
      </c>
      <c r="K12" s="81">
        <f>feedin_new_car!K12</f>
        <v>7.0034131599999994E-2</v>
      </c>
      <c r="L12" s="98">
        <f>feedin_new_car!L12</f>
        <v>0.119717807</v>
      </c>
      <c r="M12" s="98">
        <f>feedin_new_car!M12</f>
        <v>0.31266869460000002</v>
      </c>
      <c r="N12" s="98">
        <f>feedin_new_car!N12</f>
        <v>0.22936749349999999</v>
      </c>
      <c r="O12" s="98">
        <f>feedin_new_car!O12</f>
        <v>0.26821187320000001</v>
      </c>
      <c r="P12" s="81">
        <f>feedin_new_car!P12</f>
        <v>7.8060122999999999E-3</v>
      </c>
      <c r="Q12" s="98">
        <f>feedin_new_car!Q12</f>
        <v>2.7071914999999998E-2</v>
      </c>
      <c r="R12" s="98">
        <f>feedin_new_car!R12</f>
        <v>0.32054475999999998</v>
      </c>
      <c r="S12" s="98">
        <f>feedin_new_car!S12</f>
        <v>0.5452582627</v>
      </c>
      <c r="T12" s="98">
        <f>feedin_new_car!T12</f>
        <v>9.9319050000000006E-2</v>
      </c>
      <c r="U12" s="81">
        <f>feedin_new_car!U12</f>
        <v>0.42047930280000001</v>
      </c>
      <c r="V12" s="98">
        <f>feedin_new_car!V12</f>
        <v>0.45315904140000002</v>
      </c>
      <c r="W12" s="98">
        <f>feedin_new_car!W12</f>
        <v>0</v>
      </c>
      <c r="X12" s="98">
        <f>feedin_new_car!X12</f>
        <v>0</v>
      </c>
      <c r="Y12" s="98">
        <f>feedin_new_car!Y12</f>
        <v>0.1263616558</v>
      </c>
      <c r="Z12" s="81">
        <f>feedin_new_car!Z12</f>
        <v>0</v>
      </c>
      <c r="AA12" s="98">
        <f>feedin_new_car!AA12</f>
        <v>0</v>
      </c>
      <c r="AB12" s="98">
        <f>feedin_new_car!AB12</f>
        <v>0</v>
      </c>
      <c r="AC12" s="98">
        <f>feedin_new_car!AC12</f>
        <v>0</v>
      </c>
      <c r="AD12" s="98">
        <f>feedin_new_car!AD12</f>
        <v>0</v>
      </c>
      <c r="AE12" s="81">
        <f>feedin_new_car!AE12</f>
        <v>0</v>
      </c>
      <c r="AF12" s="98">
        <f>feedin_new_car!AF12</f>
        <v>0</v>
      </c>
      <c r="AG12" s="98">
        <f>feedin_new_car!AG12</f>
        <v>1.2820512799999999E-2</v>
      </c>
      <c r="AH12" s="98">
        <f>feedin_new_car!AH12</f>
        <v>0</v>
      </c>
      <c r="AI12" s="98">
        <f>feedin_new_car!AI12</f>
        <v>0.98717948720000004</v>
      </c>
      <c r="AJ12" s="81">
        <f>feedin_new_car!AJ12</f>
        <v>0</v>
      </c>
      <c r="AK12" s="98">
        <f>feedin_new_car!AK12</f>
        <v>0</v>
      </c>
      <c r="AL12" s="98">
        <f>feedin_new_car!AL12</f>
        <v>0</v>
      </c>
      <c r="AM12" s="98">
        <f>feedin_new_car!AM12</f>
        <v>0</v>
      </c>
      <c r="AN12" s="98">
        <f>feedin_new_car!AN12</f>
        <v>0</v>
      </c>
      <c r="AO12" s="81">
        <f>feedin_new_car!AO12</f>
        <v>0</v>
      </c>
      <c r="AP12" s="98">
        <f>feedin_new_car!AP12</f>
        <v>0</v>
      </c>
      <c r="AQ12" s="98">
        <f>feedin_new_car!AQ12</f>
        <v>0</v>
      </c>
      <c r="AR12" s="98">
        <f>feedin_new_car!AR12</f>
        <v>0</v>
      </c>
      <c r="AS12" s="98">
        <f>feedin_new_car!AS12</f>
        <v>0</v>
      </c>
      <c r="AT12" s="81">
        <f>feedin_new_car!AT12</f>
        <v>0</v>
      </c>
      <c r="AU12" s="98">
        <f>feedin_new_car!AU12</f>
        <v>0</v>
      </c>
      <c r="AV12" s="98">
        <f>feedin_new_car!AV12</f>
        <v>0</v>
      </c>
      <c r="AW12" s="98">
        <f>feedin_new_car!AW12</f>
        <v>0</v>
      </c>
      <c r="AX12" s="98">
        <f>feedin_new_car!AX12</f>
        <v>0</v>
      </c>
      <c r="AY12" s="81">
        <f>feedin_new_car!AY12</f>
        <v>0</v>
      </c>
      <c r="AZ12" s="98">
        <f>feedin_new_car!AZ12</f>
        <v>0</v>
      </c>
      <c r="BA12" s="98">
        <f>feedin_new_car!BA12</f>
        <v>0</v>
      </c>
      <c r="BB12" s="98">
        <f>feedin_new_car!BB12</f>
        <v>0</v>
      </c>
      <c r="BC12" s="98">
        <f>feedin_new_car!BC12</f>
        <v>0</v>
      </c>
      <c r="BD12" s="36">
        <f t="shared" si="2"/>
        <v>0.99999999999999989</v>
      </c>
      <c r="BE12" s="36">
        <f t="shared" si="3"/>
        <v>3.9999999999000004</v>
      </c>
      <c r="BF12" s="4"/>
      <c r="BG12" s="60">
        <f t="shared" si="4"/>
        <v>6.7102362378696614E-2</v>
      </c>
      <c r="BH12" s="60">
        <f t="shared" si="0"/>
        <v>0.11419402810147015</v>
      </c>
      <c r="BI12" s="60">
        <f t="shared" si="0"/>
        <v>0.31080499356334329</v>
      </c>
      <c r="BJ12" s="60">
        <f t="shared" si="0"/>
        <v>0.2523382772729193</v>
      </c>
      <c r="BK12" s="60">
        <f t="shared" si="0"/>
        <v>0.25556033859222715</v>
      </c>
      <c r="BL12" s="57">
        <f t="shared" si="1"/>
        <v>0.99999999990865651</v>
      </c>
    </row>
    <row r="13" spans="1:64" x14ac:dyDescent="0.2">
      <c r="A13" s="2">
        <v>2007</v>
      </c>
      <c r="B13" s="95">
        <f>feedin_new_car!B13</f>
        <v>0.88903333760000003</v>
      </c>
      <c r="C13" s="80">
        <f>feedin_new_car!C13</f>
        <v>0.10191787870000001</v>
      </c>
      <c r="D13" s="80">
        <f>feedin_new_car!D13</f>
        <v>7.3368516000000003E-3</v>
      </c>
      <c r="E13" s="80">
        <f>feedin_new_car!E13</f>
        <v>0</v>
      </c>
      <c r="F13" s="80">
        <f>feedin_new_car!F13</f>
        <v>1.711932E-3</v>
      </c>
      <c r="G13" s="80">
        <f>feedin_new_car!G13</f>
        <v>0</v>
      </c>
      <c r="H13" s="80">
        <f>feedin_new_car!H13</f>
        <v>0</v>
      </c>
      <c r="I13" s="80">
        <f>feedin_new_car!I13</f>
        <v>0</v>
      </c>
      <c r="J13" s="80">
        <f>feedin_new_car!J13</f>
        <v>0</v>
      </c>
      <c r="K13" s="81">
        <f>feedin_new_car!K13</f>
        <v>5.88107545E-2</v>
      </c>
      <c r="L13" s="98">
        <f>feedin_new_car!L13</f>
        <v>0.14514471039999999</v>
      </c>
      <c r="M13" s="98">
        <f>feedin_new_car!M13</f>
        <v>0.27893845290000002</v>
      </c>
      <c r="N13" s="98">
        <f>feedin_new_car!N13</f>
        <v>0.25308025309999999</v>
      </c>
      <c r="O13" s="98">
        <f>feedin_new_car!O13</f>
        <v>0.26402582920000001</v>
      </c>
      <c r="P13" s="81">
        <f>feedin_new_car!P13</f>
        <v>6.9461985000000004E-3</v>
      </c>
      <c r="Q13" s="98">
        <f>feedin_new_car!Q13</f>
        <v>5.9232129299999998E-2</v>
      </c>
      <c r="R13" s="98">
        <f>feedin_new_car!R13</f>
        <v>0.35892902249999997</v>
      </c>
      <c r="S13" s="98">
        <f>feedin_new_car!S13</f>
        <v>0.4604698156</v>
      </c>
      <c r="T13" s="98">
        <f>feedin_new_car!T13</f>
        <v>0.114422834</v>
      </c>
      <c r="U13" s="81">
        <f>feedin_new_car!U13</f>
        <v>0.29473684210000001</v>
      </c>
      <c r="V13" s="98">
        <f>feedin_new_car!V13</f>
        <v>0.41403508770000003</v>
      </c>
      <c r="W13" s="98">
        <f>feedin_new_car!W13</f>
        <v>0</v>
      </c>
      <c r="X13" s="98">
        <f>feedin_new_car!X13</f>
        <v>3.5087718999999998E-3</v>
      </c>
      <c r="Y13" s="98">
        <f>feedin_new_car!Y13</f>
        <v>0.28771929819999997</v>
      </c>
      <c r="Z13" s="81">
        <f>feedin_new_car!Z13</f>
        <v>0</v>
      </c>
      <c r="AA13" s="98">
        <f>feedin_new_car!AA13</f>
        <v>0</v>
      </c>
      <c r="AB13" s="98">
        <f>feedin_new_car!AB13</f>
        <v>0</v>
      </c>
      <c r="AC13" s="98">
        <f>feedin_new_car!AC13</f>
        <v>0</v>
      </c>
      <c r="AD13" s="98">
        <f>feedin_new_car!AD13</f>
        <v>0</v>
      </c>
      <c r="AE13" s="81">
        <f>feedin_new_car!AE13</f>
        <v>0</v>
      </c>
      <c r="AF13" s="98">
        <f>feedin_new_car!AF13</f>
        <v>0</v>
      </c>
      <c r="AG13" s="98">
        <f>feedin_new_car!AG13</f>
        <v>0</v>
      </c>
      <c r="AH13" s="98">
        <f>feedin_new_car!AH13</f>
        <v>0</v>
      </c>
      <c r="AI13" s="98">
        <f>feedin_new_car!AI13</f>
        <v>1</v>
      </c>
      <c r="AJ13" s="81">
        <f>feedin_new_car!AJ13</f>
        <v>0</v>
      </c>
      <c r="AK13" s="98">
        <f>feedin_new_car!AK13</f>
        <v>0</v>
      </c>
      <c r="AL13" s="98">
        <f>feedin_new_car!AL13</f>
        <v>0</v>
      </c>
      <c r="AM13" s="98">
        <f>feedin_new_car!AM13</f>
        <v>0</v>
      </c>
      <c r="AN13" s="98">
        <f>feedin_new_car!AN13</f>
        <v>0</v>
      </c>
      <c r="AO13" s="81">
        <f>feedin_new_car!AO13</f>
        <v>0</v>
      </c>
      <c r="AP13" s="98">
        <f>feedin_new_car!AP13</f>
        <v>0</v>
      </c>
      <c r="AQ13" s="98">
        <f>feedin_new_car!AQ13</f>
        <v>0</v>
      </c>
      <c r="AR13" s="98">
        <f>feedin_new_car!AR13</f>
        <v>0</v>
      </c>
      <c r="AS13" s="98">
        <f>feedin_new_car!AS13</f>
        <v>0</v>
      </c>
      <c r="AT13" s="81">
        <f>feedin_new_car!AT13</f>
        <v>0</v>
      </c>
      <c r="AU13" s="98">
        <f>feedin_new_car!AU13</f>
        <v>0</v>
      </c>
      <c r="AV13" s="98">
        <f>feedin_new_car!AV13</f>
        <v>0</v>
      </c>
      <c r="AW13" s="98">
        <f>feedin_new_car!AW13</f>
        <v>0</v>
      </c>
      <c r="AX13" s="98">
        <f>feedin_new_car!AX13</f>
        <v>0</v>
      </c>
      <c r="AY13" s="81">
        <f>feedin_new_car!AY13</f>
        <v>0</v>
      </c>
      <c r="AZ13" s="98">
        <f>feedin_new_car!AZ13</f>
        <v>0</v>
      </c>
      <c r="BA13" s="98">
        <f>feedin_new_car!BA13</f>
        <v>0</v>
      </c>
      <c r="BB13" s="98">
        <f>feedin_new_car!BB13</f>
        <v>0</v>
      </c>
      <c r="BC13" s="98">
        <f>feedin_new_car!BC13</f>
        <v>0</v>
      </c>
      <c r="BD13" s="36">
        <f t="shared" si="2"/>
        <v>0.99999999989999999</v>
      </c>
      <c r="BE13" s="36">
        <f t="shared" si="3"/>
        <v>3.9999999998999995</v>
      </c>
      <c r="BF13" s="4"/>
      <c r="BG13" s="60">
        <f t="shared" si="4"/>
        <v>5.515510364759868E-2</v>
      </c>
      <c r="BH13" s="60">
        <f t="shared" si="0"/>
        <v>0.13811301328668543</v>
      </c>
      <c r="BI13" s="60">
        <f t="shared" si="0"/>
        <v>0.28456686834373202</v>
      </c>
      <c r="BJ13" s="60">
        <f t="shared" si="0"/>
        <v>0.27195263224420646</v>
      </c>
      <c r="BK13" s="60">
        <f t="shared" si="0"/>
        <v>0.25021238245575533</v>
      </c>
      <c r="BL13" s="57">
        <f t="shared" si="1"/>
        <v>0.99999999997797806</v>
      </c>
    </row>
    <row r="14" spans="1:64" x14ac:dyDescent="0.2">
      <c r="A14" s="2">
        <v>2008</v>
      </c>
      <c r="B14" s="95">
        <f>feedin_new_car!B14</f>
        <v>0.85885996009999999</v>
      </c>
      <c r="C14" s="80">
        <f>feedin_new_car!C14</f>
        <v>0.13156500839999999</v>
      </c>
      <c r="D14" s="80">
        <f>feedin_new_car!D14</f>
        <v>8.5971559999999999E-3</v>
      </c>
      <c r="E14" s="80">
        <f>feedin_new_car!E14</f>
        <v>0</v>
      </c>
      <c r="F14" s="80">
        <f>feedin_new_car!F14</f>
        <v>9.6429399999999998E-4</v>
      </c>
      <c r="G14" s="80">
        <f>feedin_new_car!G14</f>
        <v>0</v>
      </c>
      <c r="H14" s="80">
        <f>feedin_new_car!H14</f>
        <v>0</v>
      </c>
      <c r="I14" s="80">
        <f>feedin_new_car!I14</f>
        <v>1.3581600000000001E-5</v>
      </c>
      <c r="J14" s="80">
        <f>feedin_new_car!J14</f>
        <v>0</v>
      </c>
      <c r="K14" s="81">
        <f>feedin_new_car!K14</f>
        <v>6.0281164499999998E-2</v>
      </c>
      <c r="L14" s="98">
        <f>feedin_new_car!L14</f>
        <v>0.2148425763</v>
      </c>
      <c r="M14" s="98">
        <f>feedin_new_car!M14</f>
        <v>0.27333681230000001</v>
      </c>
      <c r="N14" s="98">
        <f>feedin_new_car!N14</f>
        <v>0.22864778529999999</v>
      </c>
      <c r="O14" s="98">
        <f>feedin_new_car!O14</f>
        <v>0.2228916615</v>
      </c>
      <c r="P14" s="81">
        <f>feedin_new_car!P14</f>
        <v>4.8518633000000002E-3</v>
      </c>
      <c r="Q14" s="98">
        <f>feedin_new_car!Q14</f>
        <v>0.12800660680000001</v>
      </c>
      <c r="R14" s="98">
        <f>feedin_new_car!R14</f>
        <v>0.41209868900000002</v>
      </c>
      <c r="S14" s="98">
        <f>feedin_new_car!S14</f>
        <v>0.3623412821</v>
      </c>
      <c r="T14" s="98">
        <f>feedin_new_car!T14</f>
        <v>9.27015588E-2</v>
      </c>
      <c r="U14" s="81">
        <f>feedin_new_car!U14</f>
        <v>0.26856240129999998</v>
      </c>
      <c r="V14" s="98">
        <f>feedin_new_car!V14</f>
        <v>0.57503949450000003</v>
      </c>
      <c r="W14" s="98">
        <f>feedin_new_car!W14</f>
        <v>0</v>
      </c>
      <c r="X14" s="98">
        <f>feedin_new_car!X14</f>
        <v>0</v>
      </c>
      <c r="Y14" s="98">
        <f>feedin_new_car!Y14</f>
        <v>0.15639810430000001</v>
      </c>
      <c r="Z14" s="81">
        <f>feedin_new_car!Z14</f>
        <v>0</v>
      </c>
      <c r="AA14" s="98">
        <f>feedin_new_car!AA14</f>
        <v>0</v>
      </c>
      <c r="AB14" s="98">
        <f>feedin_new_car!AB14</f>
        <v>0</v>
      </c>
      <c r="AC14" s="98">
        <f>feedin_new_car!AC14</f>
        <v>0</v>
      </c>
      <c r="AD14" s="98">
        <f>feedin_new_car!AD14</f>
        <v>0</v>
      </c>
      <c r="AE14" s="81">
        <f>feedin_new_car!AE14</f>
        <v>0</v>
      </c>
      <c r="AF14" s="98">
        <f>feedin_new_car!AF14</f>
        <v>0</v>
      </c>
      <c r="AG14" s="98">
        <f>feedin_new_car!AG14</f>
        <v>0</v>
      </c>
      <c r="AH14" s="98">
        <f>feedin_new_car!AH14</f>
        <v>0</v>
      </c>
      <c r="AI14" s="98">
        <f>feedin_new_car!AI14</f>
        <v>1</v>
      </c>
      <c r="AJ14" s="81">
        <f>feedin_new_car!AJ14</f>
        <v>0</v>
      </c>
      <c r="AK14" s="98">
        <f>feedin_new_car!AK14</f>
        <v>0</v>
      </c>
      <c r="AL14" s="98">
        <f>feedin_new_car!AL14</f>
        <v>0</v>
      </c>
      <c r="AM14" s="98">
        <f>feedin_new_car!AM14</f>
        <v>0</v>
      </c>
      <c r="AN14" s="98">
        <f>feedin_new_car!AN14</f>
        <v>0</v>
      </c>
      <c r="AO14" s="81">
        <f>feedin_new_car!AO14</f>
        <v>0</v>
      </c>
      <c r="AP14" s="98">
        <f>feedin_new_car!AP14</f>
        <v>0</v>
      </c>
      <c r="AQ14" s="98">
        <f>feedin_new_car!AQ14</f>
        <v>0</v>
      </c>
      <c r="AR14" s="98">
        <f>feedin_new_car!AR14</f>
        <v>0</v>
      </c>
      <c r="AS14" s="98">
        <f>feedin_new_car!AS14</f>
        <v>0</v>
      </c>
      <c r="AT14" s="81">
        <f>feedin_new_car!AT14</f>
        <v>0</v>
      </c>
      <c r="AU14" s="98">
        <f>feedin_new_car!AU14</f>
        <v>1</v>
      </c>
      <c r="AV14" s="98">
        <f>feedin_new_car!AV14</f>
        <v>0</v>
      </c>
      <c r="AW14" s="98">
        <f>feedin_new_car!AW14</f>
        <v>0</v>
      </c>
      <c r="AX14" s="98">
        <f>feedin_new_car!AX14</f>
        <v>0</v>
      </c>
      <c r="AY14" s="81">
        <f>feedin_new_car!AY14</f>
        <v>0</v>
      </c>
      <c r="AZ14" s="98">
        <f>feedin_new_car!AZ14</f>
        <v>0</v>
      </c>
      <c r="BA14" s="98">
        <f>feedin_new_car!BA14</f>
        <v>0</v>
      </c>
      <c r="BB14" s="98">
        <f>feedin_new_car!BB14</f>
        <v>0</v>
      </c>
      <c r="BC14" s="98">
        <f>feedin_new_car!BC14</f>
        <v>0</v>
      </c>
      <c r="BD14" s="36">
        <f t="shared" si="2"/>
        <v>1.0000000001</v>
      </c>
      <c r="BE14" s="36">
        <f t="shared" si="3"/>
        <v>5</v>
      </c>
      <c r="BF14" s="4"/>
      <c r="BG14" s="60">
        <f t="shared" si="4"/>
        <v>5.4720286832782392E-2</v>
      </c>
      <c r="BH14" s="60">
        <f t="shared" si="0"/>
        <v>0.20631816264807437</v>
      </c>
      <c r="BI14" s="60">
        <f t="shared" si="0"/>
        <v>0.28897581118575316</v>
      </c>
      <c r="BJ14" s="60">
        <f t="shared" si="0"/>
        <v>0.24404786158286462</v>
      </c>
      <c r="BK14" s="60">
        <f t="shared" si="0"/>
        <v>0.20593787776549916</v>
      </c>
      <c r="BL14" s="57">
        <f t="shared" si="1"/>
        <v>1.0000000000149736</v>
      </c>
    </row>
    <row r="15" spans="1:64" x14ac:dyDescent="0.2">
      <c r="A15" s="2">
        <v>2009</v>
      </c>
      <c r="B15" s="95">
        <f>feedin_new_car!B15</f>
        <v>0.82991503079999995</v>
      </c>
      <c r="C15" s="80">
        <f>feedin_new_car!C15</f>
        <v>0.1588411954</v>
      </c>
      <c r="D15" s="80">
        <f>feedin_new_car!D15</f>
        <v>1.05112804E-2</v>
      </c>
      <c r="E15" s="80">
        <f>feedin_new_car!E15</f>
        <v>0</v>
      </c>
      <c r="F15" s="80">
        <f>feedin_new_car!F15</f>
        <v>6.5924410000000005E-4</v>
      </c>
      <c r="G15" s="80">
        <f>feedin_new_car!G15</f>
        <v>0</v>
      </c>
      <c r="H15" s="80">
        <f>feedin_new_car!H15</f>
        <v>0</v>
      </c>
      <c r="I15" s="80">
        <f>feedin_new_car!I15</f>
        <v>7.3249299999999997E-5</v>
      </c>
      <c r="J15" s="80">
        <f>feedin_new_car!J15</f>
        <v>0</v>
      </c>
      <c r="K15" s="81">
        <f>feedin_new_car!K15</f>
        <v>5.3331862299999998E-2</v>
      </c>
      <c r="L15" s="98">
        <f>feedin_new_car!L15</f>
        <v>0.2301191527</v>
      </c>
      <c r="M15" s="98">
        <f>feedin_new_car!M15</f>
        <v>0.28097969989999999</v>
      </c>
      <c r="N15" s="98">
        <f>feedin_new_car!N15</f>
        <v>0.22502206529999999</v>
      </c>
      <c r="O15" s="98">
        <f>feedin_new_car!O15</f>
        <v>0.21054721979999999</v>
      </c>
      <c r="P15" s="81">
        <f>feedin_new_car!P15</f>
        <v>2.9974636999999999E-3</v>
      </c>
      <c r="Q15" s="98">
        <f>feedin_new_car!Q15</f>
        <v>0.1222042887</v>
      </c>
      <c r="R15" s="98">
        <f>feedin_new_car!R15</f>
        <v>0.47590500349999998</v>
      </c>
      <c r="S15" s="98">
        <f>feedin_new_car!S15</f>
        <v>0.35266313119999998</v>
      </c>
      <c r="T15" s="98">
        <f>feedin_new_car!T15</f>
        <v>4.6230113000000003E-2</v>
      </c>
      <c r="U15" s="81">
        <f>feedin_new_car!U15</f>
        <v>0.1236933798</v>
      </c>
      <c r="V15" s="98">
        <f>feedin_new_car!V15</f>
        <v>0.31881533099999998</v>
      </c>
      <c r="W15" s="98">
        <f>feedin_new_car!W15</f>
        <v>0.38501742160000002</v>
      </c>
      <c r="X15" s="98">
        <f>feedin_new_car!X15</f>
        <v>0</v>
      </c>
      <c r="Y15" s="98">
        <f>feedin_new_car!Y15</f>
        <v>0.1724738676</v>
      </c>
      <c r="Z15" s="81">
        <f>feedin_new_car!Z15</f>
        <v>0</v>
      </c>
      <c r="AA15" s="98">
        <f>feedin_new_car!AA15</f>
        <v>0</v>
      </c>
      <c r="AB15" s="98">
        <f>feedin_new_car!AB15</f>
        <v>0</v>
      </c>
      <c r="AC15" s="98">
        <f>feedin_new_car!AC15</f>
        <v>0</v>
      </c>
      <c r="AD15" s="98">
        <f>feedin_new_car!AD15</f>
        <v>0</v>
      </c>
      <c r="AE15" s="81">
        <f>feedin_new_car!AE15</f>
        <v>0</v>
      </c>
      <c r="AF15" s="98">
        <f>feedin_new_car!AF15</f>
        <v>0</v>
      </c>
      <c r="AG15" s="98">
        <f>feedin_new_car!AG15</f>
        <v>0</v>
      </c>
      <c r="AH15" s="98">
        <f>feedin_new_car!AH15</f>
        <v>0</v>
      </c>
      <c r="AI15" s="98">
        <f>feedin_new_car!AI15</f>
        <v>1</v>
      </c>
      <c r="AJ15" s="81">
        <f>feedin_new_car!AJ15</f>
        <v>0</v>
      </c>
      <c r="AK15" s="98">
        <f>feedin_new_car!AK15</f>
        <v>0</v>
      </c>
      <c r="AL15" s="98">
        <f>feedin_new_car!AL15</f>
        <v>0</v>
      </c>
      <c r="AM15" s="98">
        <f>feedin_new_car!AM15</f>
        <v>0</v>
      </c>
      <c r="AN15" s="98">
        <f>feedin_new_car!AN15</f>
        <v>0</v>
      </c>
      <c r="AO15" s="81">
        <f>feedin_new_car!AO15</f>
        <v>0</v>
      </c>
      <c r="AP15" s="98">
        <f>feedin_new_car!AP15</f>
        <v>0</v>
      </c>
      <c r="AQ15" s="98">
        <f>feedin_new_car!AQ15</f>
        <v>0</v>
      </c>
      <c r="AR15" s="98">
        <f>feedin_new_car!AR15</f>
        <v>0</v>
      </c>
      <c r="AS15" s="98">
        <f>feedin_new_car!AS15</f>
        <v>0</v>
      </c>
      <c r="AT15" s="81">
        <f>feedin_new_car!AT15</f>
        <v>0.5</v>
      </c>
      <c r="AU15" s="98">
        <f>feedin_new_car!AU15</f>
        <v>0.5</v>
      </c>
      <c r="AV15" s="98">
        <f>feedin_new_car!AV15</f>
        <v>0</v>
      </c>
      <c r="AW15" s="98">
        <f>feedin_new_car!AW15</f>
        <v>0</v>
      </c>
      <c r="AX15" s="98">
        <f>feedin_new_car!AX15</f>
        <v>0</v>
      </c>
      <c r="AY15" s="81">
        <f>feedin_new_car!AY15</f>
        <v>0</v>
      </c>
      <c r="AZ15" s="98">
        <f>feedin_new_car!AZ15</f>
        <v>0</v>
      </c>
      <c r="BA15" s="98">
        <f>feedin_new_car!BA15</f>
        <v>0</v>
      </c>
      <c r="BB15" s="98">
        <f>feedin_new_car!BB15</f>
        <v>0</v>
      </c>
      <c r="BC15" s="98">
        <f>feedin_new_car!BC15</f>
        <v>0</v>
      </c>
      <c r="BD15" s="36">
        <f t="shared" si="2"/>
        <v>0.99999999999999989</v>
      </c>
      <c r="BE15" s="36">
        <f t="shared" si="3"/>
        <v>5.0000000001</v>
      </c>
      <c r="BF15" s="4"/>
      <c r="BG15" s="60">
        <f t="shared" si="4"/>
        <v>4.6073835309303458E-2</v>
      </c>
      <c r="BH15" s="60">
        <f t="shared" si="0"/>
        <v>0.21377820099076492</v>
      </c>
      <c r="BI15" s="60">
        <f t="shared" si="0"/>
        <v>0.31282962202678705</v>
      </c>
      <c r="BJ15" s="60">
        <f t="shared" si="0"/>
        <v>0.24276662758744411</v>
      </c>
      <c r="BK15" s="60">
        <f t="shared" si="0"/>
        <v>0.18455171410158452</v>
      </c>
      <c r="BL15" s="57">
        <f t="shared" si="1"/>
        <v>1.000000000015884</v>
      </c>
    </row>
    <row r="16" spans="1:64" x14ac:dyDescent="0.2">
      <c r="A16" s="2">
        <v>2010</v>
      </c>
      <c r="B16" s="95">
        <f>feedin_new_car!B16</f>
        <v>0.82781722310000005</v>
      </c>
      <c r="C16" s="80">
        <f>feedin_new_car!C16</f>
        <v>0.15601109099999999</v>
      </c>
      <c r="D16" s="80">
        <f>feedin_new_car!D16</f>
        <v>1.5658807899999998E-2</v>
      </c>
      <c r="E16" s="80">
        <f>feedin_new_car!E16</f>
        <v>0</v>
      </c>
      <c r="F16" s="80">
        <f>feedin_new_car!F16</f>
        <v>3.5260370000000002E-4</v>
      </c>
      <c r="G16" s="80">
        <f>feedin_new_car!G16</f>
        <v>0</v>
      </c>
      <c r="H16" s="80">
        <f>feedin_new_car!H16</f>
        <v>0</v>
      </c>
      <c r="I16" s="80">
        <f>feedin_new_car!I16</f>
        <v>1.6027439999999999E-4</v>
      </c>
      <c r="J16" s="80">
        <f>feedin_new_car!J16</f>
        <v>0</v>
      </c>
      <c r="K16" s="81">
        <f>feedin_new_car!K16</f>
        <v>5.1674733799999997E-2</v>
      </c>
      <c r="L16" s="98">
        <f>feedin_new_car!L16</f>
        <v>0.21893514040000001</v>
      </c>
      <c r="M16" s="98">
        <f>feedin_new_car!M16</f>
        <v>0.29423039690000002</v>
      </c>
      <c r="N16" s="98">
        <f>feedin_new_car!N16</f>
        <v>0.25446272990000002</v>
      </c>
      <c r="O16" s="98">
        <f>feedin_new_car!O16</f>
        <v>0.180696999</v>
      </c>
      <c r="P16" s="81">
        <f>feedin_new_car!P16</f>
        <v>1.1300596000000001E-3</v>
      </c>
      <c r="Q16" s="98">
        <f>feedin_new_car!Q16</f>
        <v>8.7939182199999993E-2</v>
      </c>
      <c r="R16" s="98">
        <f>feedin_new_car!R16</f>
        <v>0.42140949249999998</v>
      </c>
      <c r="S16" s="98">
        <f>feedin_new_car!S16</f>
        <v>0.43620299979999999</v>
      </c>
      <c r="T16" s="98">
        <f>feedin_new_car!T16</f>
        <v>5.3318265900000002E-2</v>
      </c>
      <c r="U16" s="81">
        <f>feedin_new_car!U16</f>
        <v>0.13920163769999999</v>
      </c>
      <c r="V16" s="98">
        <f>feedin_new_car!V16</f>
        <v>7.5742067600000004E-2</v>
      </c>
      <c r="W16" s="98">
        <f>feedin_new_car!W16</f>
        <v>0.29375639710000001</v>
      </c>
      <c r="X16" s="98">
        <f>feedin_new_car!X16</f>
        <v>0.38485158650000001</v>
      </c>
      <c r="Y16" s="98">
        <f>feedin_new_car!Y16</f>
        <v>0.10644831120000001</v>
      </c>
      <c r="Z16" s="81">
        <f>feedin_new_car!Z16</f>
        <v>0</v>
      </c>
      <c r="AA16" s="98">
        <f>feedin_new_car!AA16</f>
        <v>0</v>
      </c>
      <c r="AB16" s="98">
        <f>feedin_new_car!AB16</f>
        <v>0</v>
      </c>
      <c r="AC16" s="98">
        <f>feedin_new_car!AC16</f>
        <v>0</v>
      </c>
      <c r="AD16" s="98">
        <f>feedin_new_car!AD16</f>
        <v>0</v>
      </c>
      <c r="AE16" s="81">
        <f>feedin_new_car!AE16</f>
        <v>0</v>
      </c>
      <c r="AF16" s="98">
        <f>feedin_new_car!AF16</f>
        <v>0</v>
      </c>
      <c r="AG16" s="98">
        <f>feedin_new_car!AG16</f>
        <v>0</v>
      </c>
      <c r="AH16" s="98">
        <f>feedin_new_car!AH16</f>
        <v>0</v>
      </c>
      <c r="AI16" s="98">
        <f>feedin_new_car!AI16</f>
        <v>1</v>
      </c>
      <c r="AJ16" s="81">
        <f>feedin_new_car!AJ16</f>
        <v>0</v>
      </c>
      <c r="AK16" s="98">
        <f>feedin_new_car!AK16</f>
        <v>0</v>
      </c>
      <c r="AL16" s="98">
        <f>feedin_new_car!AL16</f>
        <v>0</v>
      </c>
      <c r="AM16" s="98">
        <f>feedin_new_car!AM16</f>
        <v>0</v>
      </c>
      <c r="AN16" s="98">
        <f>feedin_new_car!AN16</f>
        <v>0</v>
      </c>
      <c r="AO16" s="81">
        <f>feedin_new_car!AO16</f>
        <v>0</v>
      </c>
      <c r="AP16" s="98">
        <f>feedin_new_car!AP16</f>
        <v>0</v>
      </c>
      <c r="AQ16" s="98">
        <f>feedin_new_car!AQ16</f>
        <v>0</v>
      </c>
      <c r="AR16" s="98">
        <f>feedin_new_car!AR16</f>
        <v>0</v>
      </c>
      <c r="AS16" s="98">
        <f>feedin_new_car!AS16</f>
        <v>0</v>
      </c>
      <c r="AT16" s="81">
        <f>feedin_new_car!AT16</f>
        <v>1</v>
      </c>
      <c r="AU16" s="98">
        <f>feedin_new_car!AU16</f>
        <v>0</v>
      </c>
      <c r="AV16" s="98">
        <f>feedin_new_car!AV16</f>
        <v>0</v>
      </c>
      <c r="AW16" s="98">
        <f>feedin_new_car!AW16</f>
        <v>0</v>
      </c>
      <c r="AX16" s="98">
        <f>feedin_new_car!AX16</f>
        <v>0</v>
      </c>
      <c r="AY16" s="81">
        <f>feedin_new_car!AY16</f>
        <v>0</v>
      </c>
      <c r="AZ16" s="98">
        <f>feedin_new_car!AZ16</f>
        <v>0</v>
      </c>
      <c r="BA16" s="98">
        <f>feedin_new_car!BA16</f>
        <v>0</v>
      </c>
      <c r="BB16" s="98">
        <f>feedin_new_car!BB16</f>
        <v>0</v>
      </c>
      <c r="BC16" s="98">
        <f>feedin_new_car!BC16</f>
        <v>0</v>
      </c>
      <c r="BD16" s="36">
        <f t="shared" si="2"/>
        <v>1.0000000001</v>
      </c>
      <c r="BE16" s="36">
        <f t="shared" si="3"/>
        <v>5.0000000001</v>
      </c>
      <c r="BF16" s="1"/>
      <c r="BG16" s="60">
        <f t="shared" si="4"/>
        <v>4.5293542573948437E-2</v>
      </c>
      <c r="BH16" s="60">
        <f t="shared" si="0"/>
        <v>0.19614379820810363</v>
      </c>
      <c r="BI16" s="60">
        <f t="shared" si="0"/>
        <v>0.31391341978763526</v>
      </c>
      <c r="BJ16" s="60">
        <f t="shared" si="0"/>
        <v>0.28472745340754785</v>
      </c>
      <c r="BK16" s="60">
        <f t="shared" si="0"/>
        <v>0.15992178612433078</v>
      </c>
      <c r="BL16" s="57">
        <f t="shared" si="1"/>
        <v>1.0000000001015659</v>
      </c>
    </row>
    <row r="17" spans="1:64" x14ac:dyDescent="0.2">
      <c r="A17" s="2">
        <v>2011</v>
      </c>
      <c r="B17" s="95">
        <f>feedin_new_car!B17</f>
        <v>0.81064306379999995</v>
      </c>
      <c r="C17" s="80">
        <f>feedin_new_car!C17</f>
        <v>0.1699125782</v>
      </c>
      <c r="D17" s="80">
        <f>feedin_new_car!D17</f>
        <v>1.9117692799999999E-2</v>
      </c>
      <c r="E17" s="80">
        <f>feedin_new_car!E17</f>
        <v>0</v>
      </c>
      <c r="F17" s="80">
        <f>feedin_new_car!F17</f>
        <v>1.0888840000000001E-4</v>
      </c>
      <c r="G17" s="80">
        <f>feedin_new_car!G17</f>
        <v>0</v>
      </c>
      <c r="H17" s="80">
        <f>feedin_new_car!H17</f>
        <v>0</v>
      </c>
      <c r="I17" s="80">
        <f>feedin_new_car!I17</f>
        <v>2.1777680000000001E-4</v>
      </c>
      <c r="J17" s="80">
        <f>feedin_new_car!J17</f>
        <v>0</v>
      </c>
      <c r="K17" s="81">
        <f>feedin_new_car!K17</f>
        <v>7.7658165900000006E-2</v>
      </c>
      <c r="L17" s="98">
        <f>feedin_new_car!L17</f>
        <v>0.24443037249999999</v>
      </c>
      <c r="M17" s="98">
        <f>feedin_new_car!M17</f>
        <v>0.26826319729999998</v>
      </c>
      <c r="N17" s="98">
        <f>feedin_new_car!N17</f>
        <v>0.25745975090000001</v>
      </c>
      <c r="O17" s="98">
        <f>feedin_new_car!O17</f>
        <v>0.1521885134</v>
      </c>
      <c r="P17" s="81">
        <f>feedin_new_car!P17</f>
        <v>9.1549899999999996E-5</v>
      </c>
      <c r="Q17" s="98">
        <f>feedin_new_car!Q17</f>
        <v>7.9282248499999999E-2</v>
      </c>
      <c r="R17" s="98">
        <f>feedin_new_car!R17</f>
        <v>0.35411516980000002</v>
      </c>
      <c r="S17" s="98">
        <f>feedin_new_car!S17</f>
        <v>0.50517257159999995</v>
      </c>
      <c r="T17" s="98">
        <f>feedin_new_car!T17</f>
        <v>6.1338460099999999E-2</v>
      </c>
      <c r="U17" s="81">
        <f>feedin_new_car!U17</f>
        <v>0.1822620016</v>
      </c>
      <c r="V17" s="98">
        <f>feedin_new_car!V17</f>
        <v>6.2652563100000003E-2</v>
      </c>
      <c r="W17" s="98">
        <f>feedin_new_car!W17</f>
        <v>0.33767290480000001</v>
      </c>
      <c r="X17" s="98">
        <f>feedin_new_car!X17</f>
        <v>0.35964198539999997</v>
      </c>
      <c r="Y17" s="98">
        <f>feedin_new_car!Y17</f>
        <v>5.7770545200000002E-2</v>
      </c>
      <c r="Z17" s="81">
        <f>feedin_new_car!Z17</f>
        <v>0</v>
      </c>
      <c r="AA17" s="98">
        <f>feedin_new_car!AA17</f>
        <v>0</v>
      </c>
      <c r="AB17" s="98">
        <f>feedin_new_car!AB17</f>
        <v>0</v>
      </c>
      <c r="AC17" s="98">
        <f>feedin_new_car!AC17</f>
        <v>0</v>
      </c>
      <c r="AD17" s="98">
        <f>feedin_new_car!AD17</f>
        <v>0</v>
      </c>
      <c r="AE17" s="81">
        <f>feedin_new_car!AE17</f>
        <v>0</v>
      </c>
      <c r="AF17" s="98">
        <f>feedin_new_car!AF17</f>
        <v>0</v>
      </c>
      <c r="AG17" s="98">
        <f>feedin_new_car!AG17</f>
        <v>0</v>
      </c>
      <c r="AH17" s="98">
        <f>feedin_new_car!AH17</f>
        <v>0</v>
      </c>
      <c r="AI17" s="98">
        <f>feedin_new_car!AI17</f>
        <v>1</v>
      </c>
      <c r="AJ17" s="81">
        <f>feedin_new_car!AJ17</f>
        <v>0</v>
      </c>
      <c r="AK17" s="98">
        <f>feedin_new_car!AK17</f>
        <v>0</v>
      </c>
      <c r="AL17" s="98">
        <f>feedin_new_car!AL17</f>
        <v>0</v>
      </c>
      <c r="AM17" s="98">
        <f>feedin_new_car!AM17</f>
        <v>0</v>
      </c>
      <c r="AN17" s="98">
        <f>feedin_new_car!AN17</f>
        <v>0</v>
      </c>
      <c r="AO17" s="81">
        <f>feedin_new_car!AO17</f>
        <v>0</v>
      </c>
      <c r="AP17" s="98">
        <f>feedin_new_car!AP17</f>
        <v>0</v>
      </c>
      <c r="AQ17" s="98">
        <f>feedin_new_car!AQ17</f>
        <v>0</v>
      </c>
      <c r="AR17" s="98">
        <f>feedin_new_car!AR17</f>
        <v>0</v>
      </c>
      <c r="AS17" s="98">
        <f>feedin_new_car!AS17</f>
        <v>0</v>
      </c>
      <c r="AT17" s="81">
        <f>feedin_new_car!AT17</f>
        <v>1</v>
      </c>
      <c r="AU17" s="98">
        <f>feedin_new_car!AU17</f>
        <v>0</v>
      </c>
      <c r="AV17" s="98">
        <f>feedin_new_car!AV17</f>
        <v>0</v>
      </c>
      <c r="AW17" s="98">
        <f>feedin_new_car!AW17</f>
        <v>0</v>
      </c>
      <c r="AX17" s="98">
        <f>feedin_new_car!AX17</f>
        <v>0</v>
      </c>
      <c r="AY17" s="81">
        <f>feedin_new_car!AY17</f>
        <v>0</v>
      </c>
      <c r="AZ17" s="98">
        <f>feedin_new_car!AZ17</f>
        <v>0</v>
      </c>
      <c r="BA17" s="98">
        <f>feedin_new_car!BA17</f>
        <v>0</v>
      </c>
      <c r="BB17" s="98">
        <f>feedin_new_car!BB17</f>
        <v>0</v>
      </c>
      <c r="BC17" s="98">
        <f>feedin_new_car!BC17</f>
        <v>0</v>
      </c>
      <c r="BD17" s="36">
        <f t="shared" si="2"/>
        <v>0.99999999999999989</v>
      </c>
      <c r="BE17" s="36">
        <f t="shared" si="3"/>
        <v>5</v>
      </c>
      <c r="BF17" s="1"/>
      <c r="BG17" s="60">
        <f t="shared" si="4"/>
        <v>6.6670814769509534E-2</v>
      </c>
      <c r="BH17" s="60">
        <f t="shared" si="0"/>
        <v>0.21281460975178174</v>
      </c>
      <c r="BI17" s="60">
        <f t="shared" si="0"/>
        <v>0.28408984850535468</v>
      </c>
      <c r="BJ17" s="60">
        <f t="shared" si="0"/>
        <v>0.30141866034610015</v>
      </c>
      <c r="BK17" s="60">
        <f t="shared" si="0"/>
        <v>0.13500606661217432</v>
      </c>
      <c r="BL17" s="57">
        <f t="shared" si="1"/>
        <v>0.9999999999849204</v>
      </c>
    </row>
    <row r="18" spans="1:64" x14ac:dyDescent="0.2">
      <c r="A18" s="2">
        <v>2012</v>
      </c>
      <c r="B18" s="95">
        <f>feedin_new_car!B18</f>
        <v>0.79630085669999995</v>
      </c>
      <c r="C18" s="80">
        <f>feedin_new_car!C18</f>
        <v>0.18306481929999999</v>
      </c>
      <c r="D18" s="80">
        <f>feedin_new_car!D18</f>
        <v>1.9752958399999999E-2</v>
      </c>
      <c r="E18" s="80">
        <f>feedin_new_car!E18</f>
        <v>0</v>
      </c>
      <c r="F18" s="80">
        <f>feedin_new_car!F18</f>
        <v>5.5733409999999997E-4</v>
      </c>
      <c r="G18" s="80">
        <f>feedin_new_car!G18</f>
        <v>6.4806299999999996E-5</v>
      </c>
      <c r="H18" s="80">
        <f>feedin_new_car!H18</f>
        <v>0</v>
      </c>
      <c r="I18" s="80">
        <f>feedin_new_car!I18</f>
        <v>2.5922519999999999E-4</v>
      </c>
      <c r="J18" s="80">
        <f>feedin_new_car!J18</f>
        <v>0</v>
      </c>
      <c r="K18" s="81">
        <f>feedin_new_car!K18</f>
        <v>6.3870306200000004E-2</v>
      </c>
      <c r="L18" s="98">
        <f>feedin_new_car!L18</f>
        <v>0.26357081240000002</v>
      </c>
      <c r="M18" s="98">
        <f>feedin_new_car!M18</f>
        <v>0.33173820339999999</v>
      </c>
      <c r="N18" s="98">
        <f>feedin_new_car!N18</f>
        <v>0.20380226900000001</v>
      </c>
      <c r="O18" s="98">
        <f>feedin_new_car!O18</f>
        <v>0.13701840909999999</v>
      </c>
      <c r="P18" s="81">
        <f>feedin_new_car!P18</f>
        <v>2.9028603999999999E-3</v>
      </c>
      <c r="Q18" s="98">
        <f>feedin_new_car!Q18</f>
        <v>5.0906258900000001E-2</v>
      </c>
      <c r="R18" s="98">
        <f>feedin_new_car!R18</f>
        <v>0.34876805440000003</v>
      </c>
      <c r="S18" s="98">
        <f>feedin_new_car!S18</f>
        <v>0.5525346927</v>
      </c>
      <c r="T18" s="98">
        <f>feedin_new_car!T18</f>
        <v>4.4888133699999999E-2</v>
      </c>
      <c r="U18" s="81">
        <f>feedin_new_car!U18</f>
        <v>0.1417322835</v>
      </c>
      <c r="V18" s="98">
        <f>feedin_new_car!V18</f>
        <v>0.28018372699999999</v>
      </c>
      <c r="W18" s="98">
        <f>feedin_new_car!W18</f>
        <v>0.22572178479999999</v>
      </c>
      <c r="X18" s="98">
        <f>feedin_new_car!X18</f>
        <v>0.27952755909999999</v>
      </c>
      <c r="Y18" s="98">
        <f>feedin_new_car!Y18</f>
        <v>7.2834645700000006E-2</v>
      </c>
      <c r="Z18" s="81">
        <f>feedin_new_car!Z18</f>
        <v>0</v>
      </c>
      <c r="AA18" s="98">
        <f>feedin_new_car!AA18</f>
        <v>0</v>
      </c>
      <c r="AB18" s="98">
        <f>feedin_new_car!AB18</f>
        <v>0</v>
      </c>
      <c r="AC18" s="98">
        <f>feedin_new_car!AC18</f>
        <v>0</v>
      </c>
      <c r="AD18" s="98">
        <f>feedin_new_car!AD18</f>
        <v>0</v>
      </c>
      <c r="AE18" s="81">
        <f>feedin_new_car!AE18</f>
        <v>0</v>
      </c>
      <c r="AF18" s="98">
        <f>feedin_new_car!AF18</f>
        <v>0</v>
      </c>
      <c r="AG18" s="98">
        <f>feedin_new_car!AG18</f>
        <v>0</v>
      </c>
      <c r="AH18" s="98">
        <f>feedin_new_car!AH18</f>
        <v>0</v>
      </c>
      <c r="AI18" s="98">
        <f>feedin_new_car!AI18</f>
        <v>1</v>
      </c>
      <c r="AJ18" s="81">
        <f>feedin_new_car!AJ18</f>
        <v>0</v>
      </c>
      <c r="AK18" s="98">
        <f>feedin_new_car!AK18</f>
        <v>1</v>
      </c>
      <c r="AL18" s="98">
        <f>feedin_new_car!AL18</f>
        <v>0</v>
      </c>
      <c r="AM18" s="98">
        <f>feedin_new_car!AM18</f>
        <v>0</v>
      </c>
      <c r="AN18" s="98">
        <f>feedin_new_car!AN18</f>
        <v>0</v>
      </c>
      <c r="AO18" s="81">
        <f>feedin_new_car!AO18</f>
        <v>0</v>
      </c>
      <c r="AP18" s="98">
        <f>feedin_new_car!AP18</f>
        <v>0</v>
      </c>
      <c r="AQ18" s="98">
        <f>feedin_new_car!AQ18</f>
        <v>0</v>
      </c>
      <c r="AR18" s="98">
        <f>feedin_new_car!AR18</f>
        <v>0</v>
      </c>
      <c r="AS18" s="98">
        <f>feedin_new_car!AS18</f>
        <v>0</v>
      </c>
      <c r="AT18" s="81">
        <f>feedin_new_car!AT18</f>
        <v>1</v>
      </c>
      <c r="AU18" s="98">
        <f>feedin_new_car!AU18</f>
        <v>0</v>
      </c>
      <c r="AV18" s="98">
        <f>feedin_new_car!AV18</f>
        <v>0</v>
      </c>
      <c r="AW18" s="98">
        <f>feedin_new_car!AW18</f>
        <v>0</v>
      </c>
      <c r="AX18" s="98">
        <f>feedin_new_car!AX18</f>
        <v>0</v>
      </c>
      <c r="AY18" s="81">
        <f>feedin_new_car!AY18</f>
        <v>0</v>
      </c>
      <c r="AZ18" s="98">
        <f>feedin_new_car!AZ18</f>
        <v>0</v>
      </c>
      <c r="BA18" s="98">
        <f>feedin_new_car!BA18</f>
        <v>0</v>
      </c>
      <c r="BB18" s="98">
        <f>feedin_new_car!BB18</f>
        <v>0</v>
      </c>
      <c r="BC18" s="98">
        <f>feedin_new_car!BC18</f>
        <v>0</v>
      </c>
      <c r="BD18" s="36">
        <f t="shared" si="2"/>
        <v>1</v>
      </c>
      <c r="BE18" s="36">
        <f t="shared" si="3"/>
        <v>6.0000000003</v>
      </c>
      <c r="BF18" s="1"/>
      <c r="BG18" s="60">
        <f t="shared" si="4"/>
        <v>5.4450248259242953E-2</v>
      </c>
      <c r="BH18" s="60">
        <f t="shared" si="0"/>
        <v>0.22480007260579044</v>
      </c>
      <c r="BI18" s="60">
        <f t="shared" si="0"/>
        <v>0.33246924944901551</v>
      </c>
      <c r="BJ18" s="60">
        <f t="shared" si="0"/>
        <v>0.2689590813247662</v>
      </c>
      <c r="BK18" s="60">
        <f t="shared" si="0"/>
        <v>0.11932134846109665</v>
      </c>
      <c r="BL18" s="57">
        <f t="shared" si="1"/>
        <v>1.0000000000999116</v>
      </c>
    </row>
    <row r="19" spans="1:64" x14ac:dyDescent="0.2">
      <c r="A19" s="2">
        <v>2013</v>
      </c>
      <c r="B19" s="95">
        <f>feedin_new_car!B19</f>
        <v>0.79639917569999996</v>
      </c>
      <c r="C19" s="80">
        <f>feedin_new_car!C19</f>
        <v>0.18499415529999999</v>
      </c>
      <c r="D19" s="80">
        <f>feedin_new_car!D19</f>
        <v>1.7775153299999999E-2</v>
      </c>
      <c r="E19" s="80">
        <f>feedin_new_car!E19</f>
        <v>0</v>
      </c>
      <c r="F19" s="80">
        <f>feedin_new_car!F19</f>
        <v>6.3870039999999999E-4</v>
      </c>
      <c r="G19" s="80">
        <f>feedin_new_car!G19</f>
        <v>7.2305700000000001E-5</v>
      </c>
      <c r="H19" s="80">
        <f>feedin_new_car!H19</f>
        <v>0</v>
      </c>
      <c r="I19" s="80">
        <f>feedin_new_car!I19</f>
        <v>1.205095E-4</v>
      </c>
      <c r="J19" s="80">
        <f>feedin_new_car!J19</f>
        <v>0</v>
      </c>
      <c r="K19" s="81">
        <f>feedin_new_car!K19</f>
        <v>8.42992464E-2</v>
      </c>
      <c r="L19" s="98">
        <f>feedin_new_car!L19</f>
        <v>0.2458160579</v>
      </c>
      <c r="M19" s="98">
        <f>feedin_new_car!M19</f>
        <v>0.35143600759999999</v>
      </c>
      <c r="N19" s="98">
        <f>feedin_new_car!N19</f>
        <v>0.1950337439</v>
      </c>
      <c r="O19" s="98">
        <f>feedin_new_car!O19</f>
        <v>0.1234149442</v>
      </c>
      <c r="P19" s="81">
        <f>feedin_new_car!P19</f>
        <v>8.2730766999999997E-3</v>
      </c>
      <c r="Q19" s="98">
        <f>feedin_new_car!Q19</f>
        <v>4.3319653399999998E-2</v>
      </c>
      <c r="R19" s="98">
        <f>feedin_new_car!R19</f>
        <v>0.32095628949999999</v>
      </c>
      <c r="S19" s="98">
        <f>feedin_new_car!S19</f>
        <v>0.58777929780000004</v>
      </c>
      <c r="T19" s="98">
        <f>feedin_new_car!T19</f>
        <v>3.9671682600000001E-2</v>
      </c>
      <c r="U19" s="81">
        <f>feedin_new_car!U19</f>
        <v>2.5762711899999999E-2</v>
      </c>
      <c r="V19" s="98">
        <f>feedin_new_car!V19</f>
        <v>0.44338983050000003</v>
      </c>
      <c r="W19" s="98">
        <f>feedin_new_car!W19</f>
        <v>0.1742372881</v>
      </c>
      <c r="X19" s="98">
        <f>feedin_new_car!X19</f>
        <v>0.29084745760000003</v>
      </c>
      <c r="Y19" s="98">
        <f>feedin_new_car!Y19</f>
        <v>6.5762711900000007E-2</v>
      </c>
      <c r="Z19" s="81">
        <f>feedin_new_car!Z19</f>
        <v>0</v>
      </c>
      <c r="AA19" s="98">
        <f>feedin_new_car!AA19</f>
        <v>0</v>
      </c>
      <c r="AB19" s="98">
        <f>feedin_new_car!AB19</f>
        <v>0</v>
      </c>
      <c r="AC19" s="98">
        <f>feedin_new_car!AC19</f>
        <v>0</v>
      </c>
      <c r="AD19" s="98">
        <f>feedin_new_car!AD19</f>
        <v>0</v>
      </c>
      <c r="AE19" s="81">
        <f>feedin_new_car!AE19</f>
        <v>0</v>
      </c>
      <c r="AF19" s="98">
        <f>feedin_new_car!AF19</f>
        <v>0</v>
      </c>
      <c r="AG19" s="98">
        <f>feedin_new_car!AG19</f>
        <v>0</v>
      </c>
      <c r="AH19" s="98">
        <f>feedin_new_car!AH19</f>
        <v>0</v>
      </c>
      <c r="AI19" s="98">
        <f>feedin_new_car!AI19</f>
        <v>1</v>
      </c>
      <c r="AJ19" s="81">
        <f>feedin_new_car!AJ19</f>
        <v>0</v>
      </c>
      <c r="AK19" s="98">
        <f>feedin_new_car!AK19</f>
        <v>0.83333333330000003</v>
      </c>
      <c r="AL19" s="98">
        <f>feedin_new_car!AL19</f>
        <v>0.16666666669999999</v>
      </c>
      <c r="AM19" s="98">
        <f>feedin_new_car!AM19</f>
        <v>0</v>
      </c>
      <c r="AN19" s="98">
        <f>feedin_new_car!AN19</f>
        <v>0</v>
      </c>
      <c r="AO19" s="81">
        <f>feedin_new_car!AO19</f>
        <v>0</v>
      </c>
      <c r="AP19" s="98">
        <f>feedin_new_car!AP19</f>
        <v>0</v>
      </c>
      <c r="AQ19" s="98">
        <f>feedin_new_car!AQ19</f>
        <v>0</v>
      </c>
      <c r="AR19" s="98">
        <f>feedin_new_car!AR19</f>
        <v>0</v>
      </c>
      <c r="AS19" s="98">
        <f>feedin_new_car!AS19</f>
        <v>0</v>
      </c>
      <c r="AT19" s="81">
        <f>feedin_new_car!AT19</f>
        <v>1</v>
      </c>
      <c r="AU19" s="98">
        <f>feedin_new_car!AU19</f>
        <v>0</v>
      </c>
      <c r="AV19" s="98">
        <f>feedin_new_car!AV19</f>
        <v>0</v>
      </c>
      <c r="AW19" s="98">
        <f>feedin_new_car!AW19</f>
        <v>0</v>
      </c>
      <c r="AX19" s="98">
        <f>feedin_new_car!AX19</f>
        <v>0</v>
      </c>
      <c r="AY19" s="81">
        <f>feedin_new_car!AY19</f>
        <v>0</v>
      </c>
      <c r="AZ19" s="98">
        <f>feedin_new_car!AZ19</f>
        <v>0</v>
      </c>
      <c r="BA19" s="98">
        <f>feedin_new_car!BA19</f>
        <v>0</v>
      </c>
      <c r="BB19" s="98">
        <f>feedin_new_car!BB19</f>
        <v>0</v>
      </c>
      <c r="BC19" s="98">
        <f>feedin_new_car!BC19</f>
        <v>0</v>
      </c>
      <c r="BD19" s="36">
        <f t="shared" si="2"/>
        <v>0.99999999989999999</v>
      </c>
      <c r="BE19" s="36">
        <f t="shared" si="3"/>
        <v>6.0000000000000009</v>
      </c>
      <c r="BF19" s="1"/>
      <c r="BG19" s="60">
        <f t="shared" si="4"/>
        <v>6.9244766834386032E-2</v>
      </c>
      <c r="BH19" s="60">
        <f t="shared" si="0"/>
        <v>0.21172316553280135</v>
      </c>
      <c r="BI19" s="60">
        <f t="shared" si="0"/>
        <v>0.34236752988476982</v>
      </c>
      <c r="BJ19" s="60">
        <f t="shared" si="0"/>
        <v>0.26923030572073831</v>
      </c>
      <c r="BK19" s="60">
        <f t="shared" si="0"/>
        <v>0.10743423192730442</v>
      </c>
      <c r="BL19" s="57">
        <f t="shared" si="1"/>
        <v>0.99999999989999988</v>
      </c>
    </row>
    <row r="20" spans="1:64" x14ac:dyDescent="0.2">
      <c r="A20" s="2">
        <v>2014</v>
      </c>
      <c r="B20" s="95">
        <f>feedin_new_car!B20</f>
        <v>0.81642760869999997</v>
      </c>
      <c r="C20" s="80">
        <f>feedin_new_car!C20</f>
        <v>0.1643308752</v>
      </c>
      <c r="D20" s="80">
        <f>feedin_new_car!D20</f>
        <v>1.5494022600000001E-2</v>
      </c>
      <c r="E20" s="80">
        <f>feedin_new_car!E20</f>
        <v>0</v>
      </c>
      <c r="F20" s="80">
        <f>feedin_new_car!F20</f>
        <v>9.9714009999999991E-4</v>
      </c>
      <c r="G20" s="80">
        <f>feedin_new_car!G20</f>
        <v>2.3449228E-3</v>
      </c>
      <c r="H20" s="80">
        <f>feedin_new_car!H20</f>
        <v>0</v>
      </c>
      <c r="I20" s="80">
        <f>feedin_new_car!I20</f>
        <v>4.0543060000000001E-4</v>
      </c>
      <c r="J20" s="80">
        <f>feedin_new_car!J20</f>
        <v>0</v>
      </c>
      <c r="K20" s="81">
        <f>feedin_new_car!K20</f>
        <v>7.9843775199999995E-2</v>
      </c>
      <c r="L20" s="98">
        <f>feedin_new_car!L20</f>
        <v>0.25182530730000002</v>
      </c>
      <c r="M20" s="98">
        <f>feedin_new_car!M20</f>
        <v>0.36494067749999998</v>
      </c>
      <c r="N20" s="98">
        <f>feedin_new_car!N20</f>
        <v>0.18450367749999999</v>
      </c>
      <c r="O20" s="98">
        <f>feedin_new_car!O20</f>
        <v>0.1188865625</v>
      </c>
      <c r="P20" s="81">
        <f>feedin_new_car!P20</f>
        <v>6.0011999999999999E-4</v>
      </c>
      <c r="Q20" s="98">
        <f>feedin_new_car!Q20</f>
        <v>3.4340201399999999E-2</v>
      </c>
      <c r="R20" s="98">
        <f>feedin_new_car!R20</f>
        <v>0.2829899313</v>
      </c>
      <c r="S20" s="98">
        <f>feedin_new_car!S20</f>
        <v>0.6193905448</v>
      </c>
      <c r="T20" s="98">
        <f>feedin_new_car!T20</f>
        <v>6.2679202500000003E-2</v>
      </c>
      <c r="U20" s="81">
        <f>feedin_new_car!U20</f>
        <v>7.0721360000000004E-4</v>
      </c>
      <c r="V20" s="98">
        <f>feedin_new_car!V20</f>
        <v>0.49363507779999999</v>
      </c>
      <c r="W20" s="98">
        <f>feedin_new_car!W20</f>
        <v>0.1463932107</v>
      </c>
      <c r="X20" s="98">
        <f>feedin_new_car!X20</f>
        <v>0.3132956153</v>
      </c>
      <c r="Y20" s="98">
        <f>feedin_new_car!Y20</f>
        <v>4.5968882599999997E-2</v>
      </c>
      <c r="Z20" s="81">
        <f>feedin_new_car!Z20</f>
        <v>0</v>
      </c>
      <c r="AA20" s="98">
        <f>feedin_new_car!AA20</f>
        <v>0</v>
      </c>
      <c r="AB20" s="98">
        <f>feedin_new_car!AB20</f>
        <v>0</v>
      </c>
      <c r="AC20" s="98">
        <f>feedin_new_car!AC20</f>
        <v>0</v>
      </c>
      <c r="AD20" s="98">
        <f>feedin_new_car!AD20</f>
        <v>0</v>
      </c>
      <c r="AE20" s="81">
        <f>feedin_new_car!AE20</f>
        <v>0</v>
      </c>
      <c r="AF20" s="98">
        <f>feedin_new_car!AF20</f>
        <v>0</v>
      </c>
      <c r="AG20" s="98">
        <f>feedin_new_car!AG20</f>
        <v>0</v>
      </c>
      <c r="AH20" s="98">
        <f>feedin_new_car!AH20</f>
        <v>0</v>
      </c>
      <c r="AI20" s="98">
        <f>feedin_new_car!AI20</f>
        <v>1</v>
      </c>
      <c r="AJ20" s="81">
        <f>feedin_new_car!AJ20</f>
        <v>3.27102804E-2</v>
      </c>
      <c r="AK20" s="98">
        <f>feedin_new_car!AK20</f>
        <v>5.1401869199999999E-2</v>
      </c>
      <c r="AL20" s="98">
        <f>feedin_new_car!AL20</f>
        <v>0.91588785049999999</v>
      </c>
      <c r="AM20" s="98">
        <f>feedin_new_car!AM20</f>
        <v>0</v>
      </c>
      <c r="AN20" s="98">
        <f>feedin_new_car!AN20</f>
        <v>0</v>
      </c>
      <c r="AO20" s="81">
        <f>feedin_new_car!AO20</f>
        <v>0</v>
      </c>
      <c r="AP20" s="98">
        <f>feedin_new_car!AP20</f>
        <v>0</v>
      </c>
      <c r="AQ20" s="98">
        <f>feedin_new_car!AQ20</f>
        <v>0</v>
      </c>
      <c r="AR20" s="98">
        <f>feedin_new_car!AR20</f>
        <v>0</v>
      </c>
      <c r="AS20" s="98">
        <f>feedin_new_car!AS20</f>
        <v>0</v>
      </c>
      <c r="AT20" s="81">
        <f>feedin_new_car!AT20</f>
        <v>1</v>
      </c>
      <c r="AU20" s="98">
        <f>feedin_new_car!AU20</f>
        <v>0</v>
      </c>
      <c r="AV20" s="98">
        <f>feedin_new_car!AV20</f>
        <v>0</v>
      </c>
      <c r="AW20" s="98">
        <f>feedin_new_car!AW20</f>
        <v>0</v>
      </c>
      <c r="AX20" s="98">
        <f>feedin_new_car!AX20</f>
        <v>0</v>
      </c>
      <c r="AY20" s="81">
        <f>feedin_new_car!AY20</f>
        <v>0</v>
      </c>
      <c r="AZ20" s="98">
        <f>feedin_new_car!AZ20</f>
        <v>0</v>
      </c>
      <c r="BA20" s="98">
        <f>feedin_new_car!BA20</f>
        <v>0</v>
      </c>
      <c r="BB20" s="98">
        <f>feedin_new_car!BB20</f>
        <v>0</v>
      </c>
      <c r="BC20" s="98">
        <f>feedin_new_car!BC20</f>
        <v>0</v>
      </c>
      <c r="BD20" s="36">
        <f t="shared" si="2"/>
        <v>0.99999999999999989</v>
      </c>
      <c r="BE20" s="36">
        <f t="shared" si="3"/>
        <v>6.0000000001</v>
      </c>
      <c r="BF20" s="1"/>
      <c r="BG20" s="60">
        <f t="shared" si="4"/>
        <v>6.5778371966747184E-2</v>
      </c>
      <c r="BH20" s="60">
        <f t="shared" si="0"/>
        <v>0.21900921526632361</v>
      </c>
      <c r="BI20" s="60">
        <f t="shared" si="0"/>
        <v>0.3488675337499525</v>
      </c>
      <c r="BJ20" s="60">
        <f t="shared" si="0"/>
        <v>0.25727309587920888</v>
      </c>
      <c r="BK20" s="60">
        <f t="shared" si="0"/>
        <v>0.10907178313800228</v>
      </c>
      <c r="BL20" s="57">
        <f t="shared" si="1"/>
        <v>1.0000000000002345</v>
      </c>
    </row>
    <row r="21" spans="1:64" x14ac:dyDescent="0.2">
      <c r="A21" s="2">
        <v>2015</v>
      </c>
      <c r="B21" s="95">
        <f>feedin_new_car!B21</f>
        <v>0.81750854340000001</v>
      </c>
      <c r="C21" s="80">
        <f>feedin_new_car!C21</f>
        <v>0.16025261499999999</v>
      </c>
      <c r="D21" s="80">
        <f>feedin_new_car!D21</f>
        <v>1.8686443800000001E-2</v>
      </c>
      <c r="E21" s="80">
        <f>feedin_new_car!E21</f>
        <v>0</v>
      </c>
      <c r="F21" s="80">
        <f>feedin_new_car!F21</f>
        <v>5.9206630000000003E-4</v>
      </c>
      <c r="G21" s="80">
        <f>feedin_new_car!G21</f>
        <v>2.3474910000000002E-3</v>
      </c>
      <c r="H21" s="80">
        <f>feedin_new_car!H21</f>
        <v>0</v>
      </c>
      <c r="I21" s="80">
        <f>feedin_new_car!I21</f>
        <v>6.1284060000000001E-4</v>
      </c>
      <c r="J21" s="80">
        <f>feedin_new_car!J21</f>
        <v>0</v>
      </c>
      <c r="K21" s="81">
        <f>feedin_new_car!K21</f>
        <v>7.6921122199999997E-2</v>
      </c>
      <c r="L21" s="98">
        <f>feedin_new_car!L21</f>
        <v>0.23232618420000001</v>
      </c>
      <c r="M21" s="98">
        <f>feedin_new_car!M21</f>
        <v>0.3780494003</v>
      </c>
      <c r="N21" s="98">
        <f>feedin_new_car!N21</f>
        <v>0.19305244969999999</v>
      </c>
      <c r="O21" s="98">
        <f>feedin_new_car!O21</f>
        <v>0.1196508437</v>
      </c>
      <c r="P21" s="81">
        <f>feedin_new_car!P21</f>
        <v>6.48172E-5</v>
      </c>
      <c r="Q21" s="98">
        <f>feedin_new_car!Q21</f>
        <v>3.2603059400000002E-2</v>
      </c>
      <c r="R21" s="98">
        <f>feedin_new_car!R21</f>
        <v>0.23671247079999999</v>
      </c>
      <c r="S21" s="98">
        <f>feedin_new_car!S21</f>
        <v>0.65996888769999995</v>
      </c>
      <c r="T21" s="98">
        <f>feedin_new_car!T21</f>
        <v>7.0650764800000002E-2</v>
      </c>
      <c r="U21" s="81">
        <f>feedin_new_car!U21</f>
        <v>8.3379655000000007E-3</v>
      </c>
      <c r="V21" s="98">
        <f>feedin_new_car!V21</f>
        <v>0.4652584769</v>
      </c>
      <c r="W21" s="98">
        <f>feedin_new_car!W21</f>
        <v>0.17342968319999999</v>
      </c>
      <c r="X21" s="98">
        <f>feedin_new_car!X21</f>
        <v>0.30850472480000002</v>
      </c>
      <c r="Y21" s="98">
        <f>feedin_new_car!Y21</f>
        <v>4.4469149499999999E-2</v>
      </c>
      <c r="Z21" s="81">
        <f>feedin_new_car!Z21</f>
        <v>0</v>
      </c>
      <c r="AA21" s="98">
        <f>feedin_new_car!AA21</f>
        <v>0</v>
      </c>
      <c r="AB21" s="98">
        <f>feedin_new_car!AB21</f>
        <v>0</v>
      </c>
      <c r="AC21" s="98">
        <f>feedin_new_car!AC21</f>
        <v>0</v>
      </c>
      <c r="AD21" s="98">
        <f>feedin_new_car!AD21</f>
        <v>0</v>
      </c>
      <c r="AE21" s="81">
        <f>feedin_new_car!AE21</f>
        <v>0</v>
      </c>
      <c r="AF21" s="98">
        <f>feedin_new_car!AF21</f>
        <v>0</v>
      </c>
      <c r="AG21" s="98">
        <f>feedin_new_car!AG21</f>
        <v>1.75438596E-2</v>
      </c>
      <c r="AH21" s="98">
        <f>feedin_new_car!AH21</f>
        <v>0</v>
      </c>
      <c r="AI21" s="98">
        <f>feedin_new_car!AI21</f>
        <v>0.98245614039999996</v>
      </c>
      <c r="AJ21" s="81">
        <f>feedin_new_car!AJ21</f>
        <v>0.14601769910000001</v>
      </c>
      <c r="AK21" s="98">
        <f>feedin_new_car!AK21</f>
        <v>0.20353982300000001</v>
      </c>
      <c r="AL21" s="98">
        <f>feedin_new_car!AL21</f>
        <v>0.6150442478</v>
      </c>
      <c r="AM21" s="98">
        <f>feedin_new_car!AM21</f>
        <v>0</v>
      </c>
      <c r="AN21" s="98">
        <f>feedin_new_car!AN21</f>
        <v>3.5398230099999997E-2</v>
      </c>
      <c r="AO21" s="81">
        <f>feedin_new_car!AO21</f>
        <v>0</v>
      </c>
      <c r="AP21" s="98">
        <f>feedin_new_car!AP21</f>
        <v>0</v>
      </c>
      <c r="AQ21" s="98">
        <f>feedin_new_car!AQ21</f>
        <v>0</v>
      </c>
      <c r="AR21" s="98">
        <f>feedin_new_car!AR21</f>
        <v>0</v>
      </c>
      <c r="AS21" s="98">
        <f>feedin_new_car!AS21</f>
        <v>0</v>
      </c>
      <c r="AT21" s="81">
        <f>feedin_new_car!AT21</f>
        <v>0.98305084750000005</v>
      </c>
      <c r="AU21" s="98">
        <f>feedin_new_car!AU21</f>
        <v>0</v>
      </c>
      <c r="AV21" s="98">
        <f>feedin_new_car!AV21</f>
        <v>0</v>
      </c>
      <c r="AW21" s="98">
        <f>feedin_new_car!AW21</f>
        <v>1.6949152499999998E-2</v>
      </c>
      <c r="AX21" s="98">
        <f>feedin_new_car!AX21</f>
        <v>0</v>
      </c>
      <c r="AY21" s="81">
        <f>feedin_new_car!AY21</f>
        <v>0</v>
      </c>
      <c r="AZ21" s="98">
        <f>feedin_new_car!AZ21</f>
        <v>0</v>
      </c>
      <c r="BA21" s="98">
        <f>feedin_new_car!BA21</f>
        <v>0</v>
      </c>
      <c r="BB21" s="98">
        <f>feedin_new_car!BB21</f>
        <v>0</v>
      </c>
      <c r="BC21" s="98">
        <f>feedin_new_car!BC21</f>
        <v>0</v>
      </c>
      <c r="BD21" s="36">
        <f t="shared" si="2"/>
        <v>1.0000000001</v>
      </c>
      <c r="BE21" s="36">
        <f t="shared" si="3"/>
        <v>5.9999999999</v>
      </c>
      <c r="BF21" s="1"/>
      <c r="BG21" s="60">
        <f t="shared" si="4"/>
        <v>6.3995097321624839E-2</v>
      </c>
      <c r="BH21" s="60">
        <f t="shared" si="0"/>
        <v>0.20432520024857198</v>
      </c>
      <c r="BI21" s="60">
        <f t="shared" si="0"/>
        <v>0.35168738901402957</v>
      </c>
      <c r="BJ21" s="60">
        <f t="shared" si="0"/>
        <v>0.26935901035741233</v>
      </c>
      <c r="BK21" s="60">
        <f t="shared" si="0"/>
        <v>0.11063330322221815</v>
      </c>
      <c r="BL21" s="57">
        <f t="shared" si="1"/>
        <v>1.0000000001638569</v>
      </c>
    </row>
    <row r="22" spans="1:64" x14ac:dyDescent="0.2">
      <c r="A22" s="79">
        <v>2016</v>
      </c>
      <c r="B22" s="95">
        <f>feedin_new_car!B22</f>
        <v>0.80598191200000002</v>
      </c>
      <c r="C22" s="80">
        <f>feedin_new_car!C22</f>
        <v>0.16802022159999999</v>
      </c>
      <c r="D22" s="80">
        <f>feedin_new_car!D22</f>
        <v>2.2268782399999999E-2</v>
      </c>
      <c r="E22" s="80">
        <f>feedin_new_car!E22</f>
        <v>0</v>
      </c>
      <c r="F22" s="80">
        <f>feedin_new_car!F22</f>
        <v>0</v>
      </c>
      <c r="G22" s="80">
        <f>feedin_new_car!G22</f>
        <v>3.1812545999999999E-3</v>
      </c>
      <c r="H22" s="80">
        <f>feedin_new_car!H22</f>
        <v>0</v>
      </c>
      <c r="I22" s="80">
        <f>feedin_new_car!I22</f>
        <v>5.478293E-4</v>
      </c>
      <c r="J22" s="80">
        <f>feedin_new_car!J22</f>
        <v>0</v>
      </c>
      <c r="K22" s="81">
        <f>feedin_new_car!K22</f>
        <v>6.6050560499999994E-2</v>
      </c>
      <c r="L22" s="98">
        <f>feedin_new_car!L22</f>
        <v>0.24208204150000001</v>
      </c>
      <c r="M22" s="98">
        <f>feedin_new_car!M22</f>
        <v>0.39625566420000002</v>
      </c>
      <c r="N22" s="98">
        <f>feedin_new_car!N22</f>
        <v>0.1917004531</v>
      </c>
      <c r="O22" s="98">
        <f>feedin_new_car!O22</f>
        <v>0.1039112807</v>
      </c>
      <c r="P22" s="81">
        <f>feedin_new_car!P22</f>
        <v>5.7201699999999998E-5</v>
      </c>
      <c r="Q22" s="98">
        <f>feedin_new_car!Q22</f>
        <v>1.76181215E-2</v>
      </c>
      <c r="R22" s="98">
        <f>feedin_new_car!R22</f>
        <v>0.22137055259999999</v>
      </c>
      <c r="S22" s="98">
        <f>feedin_new_car!S22</f>
        <v>0.67091865920000004</v>
      </c>
      <c r="T22" s="98">
        <f>feedin_new_car!T22</f>
        <v>9.0035464999999995E-2</v>
      </c>
      <c r="U22" s="81">
        <f>feedin_new_car!U22</f>
        <v>9.4950367000000008E-3</v>
      </c>
      <c r="V22" s="98">
        <f>feedin_new_car!V22</f>
        <v>0.3090202849</v>
      </c>
      <c r="W22" s="98">
        <f>feedin_new_car!W22</f>
        <v>0.38757013379999999</v>
      </c>
      <c r="X22" s="98">
        <f>feedin_new_car!X22</f>
        <v>0.24169184290000001</v>
      </c>
      <c r="Y22" s="98">
        <f>feedin_new_car!Y22</f>
        <v>5.22227018E-2</v>
      </c>
      <c r="Z22" s="81">
        <f>feedin_new_car!Z22</f>
        <v>0</v>
      </c>
      <c r="AA22" s="98">
        <f>feedin_new_car!AA22</f>
        <v>0</v>
      </c>
      <c r="AB22" s="98">
        <f>feedin_new_car!AB22</f>
        <v>0</v>
      </c>
      <c r="AC22" s="98">
        <f>feedin_new_car!AC22</f>
        <v>0</v>
      </c>
      <c r="AD22" s="98">
        <f>feedin_new_car!AD22</f>
        <v>0</v>
      </c>
      <c r="AE22" s="81">
        <f>feedin_new_car!AE22</f>
        <v>0</v>
      </c>
      <c r="AF22" s="98">
        <f>feedin_new_car!AF22</f>
        <v>0</v>
      </c>
      <c r="AG22" s="98">
        <f>feedin_new_car!AG22</f>
        <v>0</v>
      </c>
      <c r="AH22" s="98">
        <f>feedin_new_car!AH22</f>
        <v>0</v>
      </c>
      <c r="AI22" s="98">
        <f>feedin_new_car!AI22</f>
        <v>0</v>
      </c>
      <c r="AJ22" s="81">
        <f>feedin_new_car!AJ22</f>
        <v>0.34138972810000001</v>
      </c>
      <c r="AK22" s="98">
        <f>feedin_new_car!AK22</f>
        <v>9.3655589100000006E-2</v>
      </c>
      <c r="AL22" s="98">
        <f>feedin_new_car!AL22</f>
        <v>0.55287009060000003</v>
      </c>
      <c r="AM22" s="98">
        <f>feedin_new_car!AM22</f>
        <v>0</v>
      </c>
      <c r="AN22" s="98">
        <f>feedin_new_car!AN22</f>
        <v>1.20845921E-2</v>
      </c>
      <c r="AO22" s="81">
        <f>feedin_new_car!AO22</f>
        <v>0</v>
      </c>
      <c r="AP22" s="98">
        <f>feedin_new_car!AP22</f>
        <v>0</v>
      </c>
      <c r="AQ22" s="98">
        <f>feedin_new_car!AQ22</f>
        <v>0</v>
      </c>
      <c r="AR22" s="98">
        <f>feedin_new_car!AR22</f>
        <v>0</v>
      </c>
      <c r="AS22" s="98">
        <f>feedin_new_car!AS22</f>
        <v>0</v>
      </c>
      <c r="AT22" s="81">
        <f>feedin_new_car!AT22</f>
        <v>1</v>
      </c>
      <c r="AU22" s="98">
        <f>feedin_new_car!AU22</f>
        <v>0</v>
      </c>
      <c r="AV22" s="98">
        <f>feedin_new_car!AV22</f>
        <v>0</v>
      </c>
      <c r="AW22" s="98">
        <f>feedin_new_car!AW22</f>
        <v>0</v>
      </c>
      <c r="AX22" s="98">
        <f>feedin_new_car!AX22</f>
        <v>0</v>
      </c>
      <c r="AY22" s="81">
        <f>feedin_new_car!AY22</f>
        <v>0</v>
      </c>
      <c r="AZ22" s="98">
        <f>feedin_new_car!AZ22</f>
        <v>0</v>
      </c>
      <c r="BA22" s="98">
        <f>feedin_new_car!BA22</f>
        <v>0</v>
      </c>
      <c r="BB22" s="98">
        <f>feedin_new_car!BB22</f>
        <v>0</v>
      </c>
      <c r="BC22" s="98">
        <f>feedin_new_car!BC22</f>
        <v>0</v>
      </c>
      <c r="BD22" s="36">
        <f t="shared" si="2"/>
        <v>0.99999999989999988</v>
      </c>
      <c r="BE22" s="36">
        <f t="shared" si="3"/>
        <v>5</v>
      </c>
      <c r="BF22" s="40"/>
      <c r="BG22" s="60">
        <f t="shared" si="4"/>
        <v>5.5090487931834756E-2</v>
      </c>
      <c r="BH22" s="60">
        <f t="shared" si="0"/>
        <v>0.20525339510290327</v>
      </c>
      <c r="BI22" s="60">
        <f t="shared" si="0"/>
        <v>0.36695916266956718</v>
      </c>
      <c r="BJ22" s="60">
        <f t="shared" si="0"/>
        <v>0.27261718257255829</v>
      </c>
      <c r="BK22" s="60">
        <f t="shared" si="0"/>
        <v>0.10007977162504529</v>
      </c>
      <c r="BL22" s="57">
        <f t="shared" si="1"/>
        <v>0.9999999999019088</v>
      </c>
    </row>
    <row r="23" spans="1:64" x14ac:dyDescent="0.2">
      <c r="A23" s="2">
        <v>2017</v>
      </c>
      <c r="B23" s="95">
        <f>feedin_new_car!B23</f>
        <v>0.80902220589999996</v>
      </c>
      <c r="C23" s="80">
        <f>feedin_new_car!C23</f>
        <v>0.15112912049999999</v>
      </c>
      <c r="D23" s="80">
        <f>feedin_new_car!D23</f>
        <v>3.07852295E-2</v>
      </c>
      <c r="E23" s="80">
        <f>feedin_new_car!E23</f>
        <v>0</v>
      </c>
      <c r="F23" s="80">
        <f>feedin_new_car!F23</f>
        <v>1.7929699999999999E-5</v>
      </c>
      <c r="G23" s="80">
        <f>feedin_new_car!G23</f>
        <v>3.8907365999999999E-3</v>
      </c>
      <c r="H23" s="80">
        <f>feedin_new_car!H23</f>
        <v>0</v>
      </c>
      <c r="I23" s="80">
        <f>feedin_new_car!I23</f>
        <v>5.1547778000000004E-3</v>
      </c>
      <c r="J23" s="80">
        <f>feedin_new_car!J23</f>
        <v>0</v>
      </c>
      <c r="K23" s="81">
        <f>feedin_new_car!K23</f>
        <v>8.6232879700000001E-2</v>
      </c>
      <c r="L23" s="98">
        <f>feedin_new_car!L23</f>
        <v>0.24237622449999999</v>
      </c>
      <c r="M23" s="98">
        <f>feedin_new_car!M23</f>
        <v>0.3898209299</v>
      </c>
      <c r="N23" s="98">
        <f>feedin_new_car!N23</f>
        <v>0.18925357919999999</v>
      </c>
      <c r="O23" s="98">
        <f>feedin_new_car!O23</f>
        <v>9.2316386700000003E-2</v>
      </c>
      <c r="P23" s="81">
        <f>feedin_new_car!P23</f>
        <v>5.9318999999999999E-5</v>
      </c>
      <c r="Q23" s="98">
        <f>feedin_new_car!Q23</f>
        <v>8.9571717000000006E-3</v>
      </c>
      <c r="R23" s="98">
        <f>feedin_new_car!R23</f>
        <v>0.24166567799999999</v>
      </c>
      <c r="S23" s="98">
        <f>feedin_new_car!S23</f>
        <v>0.64954324360000004</v>
      </c>
      <c r="T23" s="98">
        <f>feedin_new_car!T23</f>
        <v>9.97745877E-2</v>
      </c>
      <c r="U23" s="81">
        <f>feedin_new_car!U23</f>
        <v>2.2131624900000001E-2</v>
      </c>
      <c r="V23" s="98">
        <f>feedin_new_car!V23</f>
        <v>0.22684915550000001</v>
      </c>
      <c r="W23" s="98">
        <f>feedin_new_car!W23</f>
        <v>0.51223063479999997</v>
      </c>
      <c r="X23" s="98">
        <f>feedin_new_car!X23</f>
        <v>0.20675596969999999</v>
      </c>
      <c r="Y23" s="98">
        <f>feedin_new_car!Y23</f>
        <v>3.2032615E-2</v>
      </c>
      <c r="Z23" s="81">
        <f>feedin_new_car!Z23</f>
        <v>0</v>
      </c>
      <c r="AA23" s="98">
        <f>feedin_new_car!AA23</f>
        <v>0</v>
      </c>
      <c r="AB23" s="98">
        <f>feedin_new_car!AB23</f>
        <v>0</v>
      </c>
      <c r="AC23" s="98">
        <f>feedin_new_car!AC23</f>
        <v>0</v>
      </c>
      <c r="AD23" s="98">
        <f>feedin_new_car!AD23</f>
        <v>0</v>
      </c>
      <c r="AE23" s="81">
        <f>feedin_new_car!AE23</f>
        <v>0</v>
      </c>
      <c r="AF23" s="98">
        <f>feedin_new_car!AF23</f>
        <v>1</v>
      </c>
      <c r="AG23" s="98">
        <f>feedin_new_car!AG23</f>
        <v>0</v>
      </c>
      <c r="AH23" s="98">
        <f>feedin_new_car!AH23</f>
        <v>0</v>
      </c>
      <c r="AI23" s="98">
        <f>feedin_new_car!AI23</f>
        <v>0</v>
      </c>
      <c r="AJ23" s="81">
        <f>feedin_new_car!AJ23</f>
        <v>0.45852534560000002</v>
      </c>
      <c r="AK23" s="98">
        <f>feedin_new_car!AK23</f>
        <v>3.68663594E-2</v>
      </c>
      <c r="AL23" s="98">
        <f>feedin_new_car!AL23</f>
        <v>0.49539170510000002</v>
      </c>
      <c r="AM23" s="98">
        <f>feedin_new_car!AM23</f>
        <v>6.9124423999999997E-3</v>
      </c>
      <c r="AN23" s="98">
        <f>feedin_new_car!AN23</f>
        <v>2.3041475E-3</v>
      </c>
      <c r="AO23" s="81">
        <f>feedin_new_car!AO23</f>
        <v>0</v>
      </c>
      <c r="AP23" s="98">
        <f>feedin_new_car!AP23</f>
        <v>0</v>
      </c>
      <c r="AQ23" s="98">
        <f>feedin_new_car!AQ23</f>
        <v>0</v>
      </c>
      <c r="AR23" s="98">
        <f>feedin_new_car!AR23</f>
        <v>0</v>
      </c>
      <c r="AS23" s="98">
        <f>feedin_new_car!AS23</f>
        <v>0</v>
      </c>
      <c r="AT23" s="81">
        <f>feedin_new_car!AT23</f>
        <v>1</v>
      </c>
      <c r="AU23" s="98">
        <f>feedin_new_car!AU23</f>
        <v>0</v>
      </c>
      <c r="AV23" s="98">
        <f>feedin_new_car!AV23</f>
        <v>0</v>
      </c>
      <c r="AW23" s="98">
        <f>feedin_new_car!AW23</f>
        <v>0</v>
      </c>
      <c r="AX23" s="98">
        <f>feedin_new_car!AX23</f>
        <v>0</v>
      </c>
      <c r="AY23" s="81">
        <f>feedin_new_car!AY23</f>
        <v>0</v>
      </c>
      <c r="AZ23" s="98">
        <f>feedin_new_car!AZ23</f>
        <v>0</v>
      </c>
      <c r="BA23" s="98">
        <f>feedin_new_car!BA23</f>
        <v>0</v>
      </c>
      <c r="BB23" s="98">
        <f>feedin_new_car!BB23</f>
        <v>0</v>
      </c>
      <c r="BC23" s="98">
        <f>feedin_new_car!BC23</f>
        <v>0</v>
      </c>
      <c r="BD23" s="36">
        <f t="shared" si="2"/>
        <v>0.99999999999999989</v>
      </c>
      <c r="BE23" s="36">
        <f t="shared" si="3"/>
        <v>5.9999999999000009</v>
      </c>
      <c r="BF23" s="40"/>
      <c r="BG23" s="60">
        <f t="shared" si="4"/>
        <v>7.7393385680210244E-2</v>
      </c>
      <c r="BH23" s="60">
        <f t="shared" si="0"/>
        <v>0.2045864075916671</v>
      </c>
      <c r="BI23" s="60">
        <f t="shared" si="0"/>
        <v>0.36959308627248111</v>
      </c>
      <c r="BJ23" s="60">
        <f t="shared" si="0"/>
        <v>0.25766717172119025</v>
      </c>
      <c r="BK23" s="60">
        <f t="shared" si="0"/>
        <v>9.0759948731372733E-2</v>
      </c>
      <c r="BL23" s="57">
        <f t="shared" si="1"/>
        <v>0.99999999999692146</v>
      </c>
    </row>
    <row r="24" spans="1:64" x14ac:dyDescent="0.2">
      <c r="A24" s="12">
        <v>2018</v>
      </c>
      <c r="B24" s="182">
        <f>1-SUM(C24:J24)</f>
        <v>0.79767186848982985</v>
      </c>
      <c r="C24" s="66">
        <v>0.16232813151017009</v>
      </c>
      <c r="D24" s="66">
        <v>0.03</v>
      </c>
      <c r="E24" s="66">
        <f t="shared" ref="E24:E25" si="5">E23+(E$26-E$22)/4</f>
        <v>0</v>
      </c>
      <c r="F24" s="66">
        <v>0</v>
      </c>
      <c r="G24" s="183">
        <v>4.0000000000000001E-3</v>
      </c>
      <c r="H24" s="183">
        <v>0</v>
      </c>
      <c r="I24" s="183">
        <v>6.0000000000000001E-3</v>
      </c>
      <c r="J24" s="66">
        <v>0</v>
      </c>
      <c r="K24" s="162">
        <f>feedin_new_car!K24</f>
        <v>8.415525313333333E-2</v>
      </c>
      <c r="L24" s="163">
        <f>feedin_new_car!L24</f>
        <v>0.24491748299999999</v>
      </c>
      <c r="M24" s="163">
        <f>feedin_new_car!M24</f>
        <v>0.37654728659999998</v>
      </c>
      <c r="N24" s="163">
        <f>feedin_new_car!N24</f>
        <v>0.19283571946666667</v>
      </c>
      <c r="O24" s="163">
        <f>feedin_new_car!O24</f>
        <v>0.10154425780000004</v>
      </c>
      <c r="P24" s="162">
        <f>feedin_new_car!P24</f>
        <v>5.4756000000000002E-5</v>
      </c>
      <c r="Q24" s="163">
        <f>feedin_new_car!Q24</f>
        <v>1.5960466184615385E-2</v>
      </c>
      <c r="R24" s="163">
        <f>feedin_new_car!R24</f>
        <v>0.25769139507692307</v>
      </c>
      <c r="S24" s="163">
        <f>feedin_new_car!S24</f>
        <v>0.63034760947692314</v>
      </c>
      <c r="T24" s="163">
        <f>feedin_new_car!T24</f>
        <v>9.5945773261538456E-2</v>
      </c>
      <c r="U24" s="162">
        <f>feedin_new_car!U24</f>
        <v>2.8087749933333333E-2</v>
      </c>
      <c r="V24" s="163">
        <f>feedin_new_car!V24</f>
        <v>0.25123277033333336</v>
      </c>
      <c r="W24" s="163">
        <f>feedin_new_car!W24</f>
        <v>0.45815375653333329</v>
      </c>
      <c r="X24" s="163">
        <f>feedin_new_car!X24</f>
        <v>0.22117064646666665</v>
      </c>
      <c r="Y24" s="163">
        <f>feedin_new_car!Y24</f>
        <v>4.1355076666666685E-2</v>
      </c>
      <c r="Z24" s="162">
        <f>feedin_new_car!Z24</f>
        <v>5.4756000000000002E-5</v>
      </c>
      <c r="AA24" s="163">
        <f>feedin_new_car!AA24</f>
        <v>1.5960466184615385E-2</v>
      </c>
      <c r="AB24" s="163">
        <f>feedin_new_car!AB24</f>
        <v>0.25769139507692307</v>
      </c>
      <c r="AC24" s="163">
        <f>feedin_new_car!AC24</f>
        <v>0.63034760947692314</v>
      </c>
      <c r="AD24" s="163">
        <f>feedin_new_car!AD24</f>
        <v>9.5945773261538456E-2</v>
      </c>
      <c r="AE24" s="162">
        <f>feedin_new_car!AE24</f>
        <v>0</v>
      </c>
      <c r="AF24" s="163">
        <f>feedin_new_car!AF24</f>
        <v>0</v>
      </c>
      <c r="AG24" s="163">
        <f>feedin_new_car!AG24</f>
        <v>0</v>
      </c>
      <c r="AH24" s="163">
        <f>feedin_new_car!AH24</f>
        <v>0</v>
      </c>
      <c r="AI24" s="163">
        <f>feedin_new_car!AI24</f>
        <v>1</v>
      </c>
      <c r="AJ24" s="162">
        <f>feedin_new_car!AJ24</f>
        <v>0.45568356373333335</v>
      </c>
      <c r="AK24" s="163">
        <f>feedin_new_car!AK24</f>
        <v>5.7910906266666673E-2</v>
      </c>
      <c r="AL24" s="163">
        <f>feedin_new_car!AL24</f>
        <v>0.46359447006666671</v>
      </c>
      <c r="AM24" s="163">
        <f>feedin_new_car!AM24</f>
        <v>2.1274961600000003E-2</v>
      </c>
      <c r="AN24" s="163">
        <f>feedin_new_car!AN24</f>
        <v>1.5360983333333467E-3</v>
      </c>
      <c r="AO24" s="162">
        <f>feedin_new_car!AO24</f>
        <v>0.1</v>
      </c>
      <c r="AP24" s="163">
        <f>feedin_new_car!AP24</f>
        <v>0.3</v>
      </c>
      <c r="AQ24" s="163">
        <f>feedin_new_car!AQ24</f>
        <v>0.5</v>
      </c>
      <c r="AR24" s="163">
        <f>feedin_new_car!AR24</f>
        <v>0.1</v>
      </c>
      <c r="AS24" s="163">
        <f>feedin_new_car!AS24</f>
        <v>0</v>
      </c>
      <c r="AT24" s="162">
        <f>feedin_new_car!AT24</f>
        <v>0.8666666666666667</v>
      </c>
      <c r="AU24" s="163">
        <f>feedin_new_car!AU24</f>
        <v>6.6666666666666666E-2</v>
      </c>
      <c r="AV24" s="163">
        <f>feedin_new_car!AV24</f>
        <v>4.9999999999999996E-2</v>
      </c>
      <c r="AW24" s="163">
        <f>feedin_new_car!AW24</f>
        <v>1.6666666666666666E-2</v>
      </c>
      <c r="AX24" s="163">
        <f>feedin_new_car!AX24</f>
        <v>0</v>
      </c>
      <c r="AY24" s="162">
        <f>feedin_new_car!AY24</f>
        <v>0</v>
      </c>
      <c r="AZ24" s="163">
        <f>feedin_new_car!AZ24</f>
        <v>0</v>
      </c>
      <c r="BA24" s="163">
        <f>feedin_new_car!BA24</f>
        <v>0</v>
      </c>
      <c r="BB24" s="163">
        <f>feedin_new_car!BB24</f>
        <v>0.5</v>
      </c>
      <c r="BC24" s="163">
        <f>feedin_new_car!BC24</f>
        <v>0.5</v>
      </c>
      <c r="BD24" s="36">
        <f t="shared" si="2"/>
        <v>1</v>
      </c>
      <c r="BE24" s="36">
        <f t="shared" si="3"/>
        <v>8.9999999999333316</v>
      </c>
      <c r="BF24" s="40"/>
      <c r="BG24" s="60">
        <f t="shared" si="4"/>
        <v>7.5002533202202903E-2</v>
      </c>
      <c r="BH24" s="60">
        <f t="shared" si="0"/>
        <v>0.2061232456792827</v>
      </c>
      <c r="BI24" s="60">
        <f t="shared" si="0"/>
        <v>0.35809073092235011</v>
      </c>
      <c r="BJ24" s="60">
        <f t="shared" si="0"/>
        <v>0.26296299754724795</v>
      </c>
      <c r="BK24" s="60">
        <f t="shared" si="0"/>
        <v>9.7820492646916335E-2</v>
      </c>
      <c r="BL24" s="57">
        <f t="shared" si="1"/>
        <v>0.99999999999800004</v>
      </c>
    </row>
    <row r="25" spans="1:64" x14ac:dyDescent="0.2">
      <c r="A25" s="12">
        <v>2019</v>
      </c>
      <c r="B25" s="100">
        <v>0.80992214109744654</v>
      </c>
      <c r="C25" s="66">
        <v>0.15001801410816201</v>
      </c>
      <c r="D25" s="66">
        <v>0.03</v>
      </c>
      <c r="E25" s="66">
        <f t="shared" si="5"/>
        <v>0</v>
      </c>
      <c r="F25" s="66">
        <v>0</v>
      </c>
      <c r="G25" s="173">
        <v>4.0506610760040135E-3</v>
      </c>
      <c r="H25" s="173">
        <v>0</v>
      </c>
      <c r="I25" s="173">
        <v>6.00918371838735E-3</v>
      </c>
      <c r="J25" s="66">
        <f t="shared" ref="J25:J61" si="6">1-SUM(B25:I25)</f>
        <v>0</v>
      </c>
      <c r="K25" s="162">
        <f>feedin_new_car!K25</f>
        <v>8.2077626566666659E-2</v>
      </c>
      <c r="L25" s="163">
        <f>feedin_new_car!L25</f>
        <v>0.2474587415</v>
      </c>
      <c r="M25" s="163">
        <f>feedin_new_car!M25</f>
        <v>0.36327364329999995</v>
      </c>
      <c r="N25" s="163">
        <f>feedin_new_car!N25</f>
        <v>0.19641785973333334</v>
      </c>
      <c r="O25" s="163">
        <f>feedin_new_car!O25</f>
        <v>0.11077212890000007</v>
      </c>
      <c r="P25" s="162">
        <f>feedin_new_car!P25</f>
        <v>5.0192999999999999E-5</v>
      </c>
      <c r="Q25" s="163">
        <f>feedin_new_car!Q25</f>
        <v>2.2963760669230768E-2</v>
      </c>
      <c r="R25" s="163">
        <f>feedin_new_car!R25</f>
        <v>0.27371711215384614</v>
      </c>
      <c r="S25" s="163">
        <f>feedin_new_car!S25</f>
        <v>0.61115197535384624</v>
      </c>
      <c r="T25" s="163">
        <f>feedin_new_car!T25</f>
        <v>9.2116958823076911E-2</v>
      </c>
      <c r="U25" s="162">
        <f>feedin_new_car!U25</f>
        <v>3.4043874966666665E-2</v>
      </c>
      <c r="V25" s="163">
        <f>feedin_new_car!V25</f>
        <v>0.2756163851666667</v>
      </c>
      <c r="W25" s="163">
        <f>feedin_new_car!W25</f>
        <v>0.40407687826666661</v>
      </c>
      <c r="X25" s="163">
        <f>feedin_new_car!X25</f>
        <v>0.23558532323333331</v>
      </c>
      <c r="Y25" s="163">
        <f>feedin_new_car!Y25</f>
        <v>5.0677538333333369E-2</v>
      </c>
      <c r="Z25" s="162">
        <f>feedin_new_car!Z25</f>
        <v>5.0192999999999999E-5</v>
      </c>
      <c r="AA25" s="163">
        <f>feedin_new_car!AA25</f>
        <v>2.2963760669230768E-2</v>
      </c>
      <c r="AB25" s="163">
        <f>feedin_new_car!AB25</f>
        <v>0.27371711215384614</v>
      </c>
      <c r="AC25" s="163">
        <f>feedin_new_car!AC25</f>
        <v>0.61115197535384624</v>
      </c>
      <c r="AD25" s="163">
        <f>feedin_new_car!AD25</f>
        <v>9.2116958823076911E-2</v>
      </c>
      <c r="AE25" s="162">
        <f>feedin_new_car!AE25</f>
        <v>0</v>
      </c>
      <c r="AF25" s="163">
        <f>feedin_new_car!AF25</f>
        <v>0</v>
      </c>
      <c r="AG25" s="163">
        <f>feedin_new_car!AG25</f>
        <v>0</v>
      </c>
      <c r="AH25" s="163">
        <f>feedin_new_car!AH25</f>
        <v>0</v>
      </c>
      <c r="AI25" s="163">
        <f>feedin_new_car!AI25</f>
        <v>1</v>
      </c>
      <c r="AJ25" s="162">
        <f>feedin_new_car!AJ25</f>
        <v>0.45284178186666668</v>
      </c>
      <c r="AK25" s="163">
        <f>feedin_new_car!AK25</f>
        <v>7.8955453133333339E-2</v>
      </c>
      <c r="AL25" s="163">
        <f>feedin_new_car!AL25</f>
        <v>0.43179723503333339</v>
      </c>
      <c r="AM25" s="163">
        <f>feedin_new_car!AM25</f>
        <v>3.5637480800000003E-2</v>
      </c>
      <c r="AN25" s="163">
        <f>feedin_new_car!AN25</f>
        <v>7.6804916666661782E-4</v>
      </c>
      <c r="AO25" s="162">
        <f>feedin_new_car!AO25</f>
        <v>0.1</v>
      </c>
      <c r="AP25" s="163">
        <f>feedin_new_car!AP25</f>
        <v>0.3</v>
      </c>
      <c r="AQ25" s="163">
        <f>feedin_new_car!AQ25</f>
        <v>0.5</v>
      </c>
      <c r="AR25" s="163">
        <f>feedin_new_car!AR25</f>
        <v>0.1</v>
      </c>
      <c r="AS25" s="163">
        <f>feedin_new_car!AS25</f>
        <v>0</v>
      </c>
      <c r="AT25" s="162">
        <f>feedin_new_car!AT25</f>
        <v>0.76666666666666672</v>
      </c>
      <c r="AU25" s="163">
        <f>feedin_new_car!AU25</f>
        <v>0.11666666666666667</v>
      </c>
      <c r="AV25" s="163">
        <f>feedin_new_car!AV25</f>
        <v>8.7499999999999994E-2</v>
      </c>
      <c r="AW25" s="163">
        <f>feedin_new_car!AW25</f>
        <v>2.9166666666666667E-2</v>
      </c>
      <c r="AX25" s="163">
        <f>feedin_new_car!AX25</f>
        <v>0</v>
      </c>
      <c r="AY25" s="162">
        <f>feedin_new_car!AY25</f>
        <v>0</v>
      </c>
      <c r="AZ25" s="163">
        <f>feedin_new_car!AZ25</f>
        <v>0</v>
      </c>
      <c r="BA25" s="163">
        <f>feedin_new_car!BA25</f>
        <v>0</v>
      </c>
      <c r="BB25" s="163">
        <f>feedin_new_car!BB25</f>
        <v>0.5</v>
      </c>
      <c r="BC25" s="163">
        <f>feedin_new_car!BC25</f>
        <v>0.5</v>
      </c>
      <c r="BD25" s="36">
        <f t="shared" si="2"/>
        <v>1</v>
      </c>
      <c r="BE25" s="36">
        <f t="shared" si="3"/>
        <v>8.9999999999666649</v>
      </c>
      <c r="BF25" s="40"/>
      <c r="BG25" s="60">
        <f t="shared" si="4"/>
        <v>7.3946682578412692E-2</v>
      </c>
      <c r="BH25" s="60">
        <f t="shared" si="0"/>
        <v>0.21315667629056997</v>
      </c>
      <c r="BI25" s="60">
        <f t="shared" si="0"/>
        <v>0.34968303875458168</v>
      </c>
      <c r="BJ25" s="60">
        <f t="shared" si="0"/>
        <v>0.25815416207764003</v>
      </c>
      <c r="BK25" s="60">
        <f t="shared" si="0"/>
        <v>0.10505944029779561</v>
      </c>
      <c r="BL25" s="57">
        <f t="shared" si="1"/>
        <v>0.99999999999899991</v>
      </c>
    </row>
    <row r="26" spans="1:64" x14ac:dyDescent="0.2">
      <c r="A26" s="51">
        <v>2020</v>
      </c>
      <c r="B26" s="101">
        <v>0.82014779427614726</v>
      </c>
      <c r="C26" s="65">
        <v>0.13848046135630282</v>
      </c>
      <c r="D26" s="65">
        <v>0.03</v>
      </c>
      <c r="E26" s="65">
        <v>0</v>
      </c>
      <c r="F26" s="65">
        <v>0</v>
      </c>
      <c r="G26" s="65">
        <v>4.5794078356406458E-3</v>
      </c>
      <c r="H26" s="65">
        <v>0</v>
      </c>
      <c r="I26" s="65">
        <v>6.7923365319091586E-3</v>
      </c>
      <c r="J26" s="65">
        <f t="shared" si="6"/>
        <v>0</v>
      </c>
      <c r="K26" s="71">
        <f>feedin_new_car!K26</f>
        <v>0.08</v>
      </c>
      <c r="L26" s="73">
        <f>feedin_new_car!L26</f>
        <v>0.25</v>
      </c>
      <c r="M26" s="73">
        <f>feedin_new_car!M26</f>
        <v>0.35</v>
      </c>
      <c r="N26" s="73">
        <f>feedin_new_car!N26</f>
        <v>0.2</v>
      </c>
      <c r="O26" s="73">
        <f>feedin_new_car!O26</f>
        <v>0.12000000000000011</v>
      </c>
      <c r="P26" s="71">
        <f>feedin_new_car!P26</f>
        <v>4.5629999999999995E-5</v>
      </c>
      <c r="Q26" s="73">
        <f>feedin_new_car!Q26</f>
        <v>2.996705515384615E-2</v>
      </c>
      <c r="R26" s="73">
        <f>feedin_new_car!R26</f>
        <v>0.28974282923076922</v>
      </c>
      <c r="S26" s="73">
        <f>feedin_new_car!S26</f>
        <v>0.59195634123076935</v>
      </c>
      <c r="T26" s="73">
        <f>feedin_new_car!T26</f>
        <v>8.8288144384615366E-2</v>
      </c>
      <c r="U26" s="71">
        <f>feedin_new_car!U26</f>
        <v>0.04</v>
      </c>
      <c r="V26" s="73">
        <f>feedin_new_car!V26</f>
        <v>0.3</v>
      </c>
      <c r="W26" s="73">
        <f>feedin_new_car!W26</f>
        <v>0.35</v>
      </c>
      <c r="X26" s="73">
        <f>feedin_new_car!X26</f>
        <v>0.25</v>
      </c>
      <c r="Y26" s="73">
        <f>feedin_new_car!Y26</f>
        <v>6.0000000000000053E-2</v>
      </c>
      <c r="Z26" s="71">
        <f>feedin_new_car!Z26</f>
        <v>4.5629999999999995E-5</v>
      </c>
      <c r="AA26" s="73">
        <f>feedin_new_car!AA26</f>
        <v>2.996705515384615E-2</v>
      </c>
      <c r="AB26" s="73">
        <f>feedin_new_car!AB26</f>
        <v>0.28974282923076922</v>
      </c>
      <c r="AC26" s="73">
        <f>feedin_new_car!AC26</f>
        <v>0.59195634123076935</v>
      </c>
      <c r="AD26" s="73">
        <f>feedin_new_car!AD26</f>
        <v>8.8288144384615366E-2</v>
      </c>
      <c r="AE26" s="71">
        <f>feedin_new_car!AE26</f>
        <v>0</v>
      </c>
      <c r="AF26" s="73">
        <f>feedin_new_car!AF26</f>
        <v>0</v>
      </c>
      <c r="AG26" s="73">
        <f>feedin_new_car!AG26</f>
        <v>0</v>
      </c>
      <c r="AH26" s="73">
        <f>feedin_new_car!AH26</f>
        <v>0</v>
      </c>
      <c r="AI26" s="73">
        <f>feedin_new_car!AI26</f>
        <v>1</v>
      </c>
      <c r="AJ26" s="71">
        <f>feedin_new_car!AJ26</f>
        <v>0.45</v>
      </c>
      <c r="AK26" s="73">
        <f>feedin_new_car!AK26</f>
        <v>0.1</v>
      </c>
      <c r="AL26" s="73">
        <f>feedin_new_car!AL26</f>
        <v>0.4</v>
      </c>
      <c r="AM26" s="73">
        <f>feedin_new_car!AM26</f>
        <v>0.05</v>
      </c>
      <c r="AN26" s="73">
        <f>feedin_new_car!AN26</f>
        <v>0</v>
      </c>
      <c r="AO26" s="71">
        <f>feedin_new_car!AO26</f>
        <v>0.1</v>
      </c>
      <c r="AP26" s="73">
        <f>feedin_new_car!AP26</f>
        <v>0.3</v>
      </c>
      <c r="AQ26" s="73">
        <f>feedin_new_car!AQ26</f>
        <v>0.5</v>
      </c>
      <c r="AR26" s="73">
        <f>feedin_new_car!AR26</f>
        <v>0.1</v>
      </c>
      <c r="AS26" s="73">
        <f>feedin_new_car!AS26</f>
        <v>0</v>
      </c>
      <c r="AT26" s="71">
        <f>feedin_new_car!AT26</f>
        <v>0.6</v>
      </c>
      <c r="AU26" s="73">
        <f>feedin_new_car!AU26</f>
        <v>0.2</v>
      </c>
      <c r="AV26" s="73">
        <f>feedin_new_car!AV26</f>
        <v>0.15</v>
      </c>
      <c r="AW26" s="73">
        <f>feedin_new_car!AW26</f>
        <v>0.05</v>
      </c>
      <c r="AX26" s="73">
        <f>feedin_new_car!AX26</f>
        <v>0</v>
      </c>
      <c r="AY26" s="71">
        <f>feedin_new_car!AY26</f>
        <v>0</v>
      </c>
      <c r="AZ26" s="73">
        <f>feedin_new_car!AZ26</f>
        <v>0</v>
      </c>
      <c r="BA26" s="73">
        <f>feedin_new_car!BA26</f>
        <v>0</v>
      </c>
      <c r="BB26" s="73">
        <f>feedin_new_car!BB26</f>
        <v>0.5</v>
      </c>
      <c r="BC26" s="73">
        <f>feedin_new_car!BC26</f>
        <v>0.5</v>
      </c>
      <c r="BD26" s="52">
        <f t="shared" si="2"/>
        <v>0.99999999999999989</v>
      </c>
      <c r="BE26" s="52">
        <f t="shared" si="3"/>
        <v>9</v>
      </c>
      <c r="BF26" s="53"/>
      <c r="BG26" s="61">
        <f t="shared" si="4"/>
        <v>7.2954277850727278E-2</v>
      </c>
      <c r="BH26" s="61">
        <f t="shared" si="0"/>
        <v>0.22000320828217712</v>
      </c>
      <c r="BI26" s="61">
        <f t="shared" si="0"/>
        <v>0.34052606227725157</v>
      </c>
      <c r="BJ26" s="61">
        <f t="shared" si="0"/>
        <v>0.25407253331003293</v>
      </c>
      <c r="BK26" s="61">
        <f t="shared" si="0"/>
        <v>0.11244391827981116</v>
      </c>
      <c r="BL26" s="62">
        <f t="shared" si="1"/>
        <v>1</v>
      </c>
    </row>
    <row r="27" spans="1:64" x14ac:dyDescent="0.2">
      <c r="A27" s="12">
        <v>2021</v>
      </c>
      <c r="B27" s="100">
        <v>0.8240959024341965</v>
      </c>
      <c r="C27" s="66">
        <v>0.13387040212151996</v>
      </c>
      <c r="D27" s="66">
        <v>0.03</v>
      </c>
      <c r="E27" s="66">
        <f t="shared" ref="E27:F30" si="7">E26+(E$31-E$26)*0.2</f>
        <v>0</v>
      </c>
      <c r="F27" s="66">
        <f t="shared" si="7"/>
        <v>0</v>
      </c>
      <c r="G27" s="66">
        <v>4.7748342051529037E-3</v>
      </c>
      <c r="H27" s="66">
        <v>0</v>
      </c>
      <c r="I27" s="66">
        <v>7.258861239130646E-3</v>
      </c>
      <c r="J27" s="66">
        <f t="shared" si="6"/>
        <v>0</v>
      </c>
      <c r="K27" s="162">
        <f>feedin_new_car!K27</f>
        <v>0.08</v>
      </c>
      <c r="L27" s="163">
        <f>feedin_new_car!L27</f>
        <v>0.24</v>
      </c>
      <c r="M27" s="163">
        <f>feedin_new_car!M27</f>
        <v>0.33999999999999997</v>
      </c>
      <c r="N27" s="163">
        <f>feedin_new_car!N27</f>
        <v>0.21000000000000002</v>
      </c>
      <c r="O27" s="163">
        <f>feedin_new_car!O27</f>
        <v>0.13000000000000012</v>
      </c>
      <c r="P27" s="162">
        <f>feedin_new_car!P27</f>
        <v>4.1066999999999992E-5</v>
      </c>
      <c r="Q27" s="163">
        <f>feedin_new_car!Q27</f>
        <v>3.6970349638461533E-2</v>
      </c>
      <c r="R27" s="163">
        <f>feedin_new_car!R27</f>
        <v>0.30576854630769229</v>
      </c>
      <c r="S27" s="163">
        <f>feedin_new_car!S27</f>
        <v>0.57276070710769245</v>
      </c>
      <c r="T27" s="163">
        <f>feedin_new_car!T27</f>
        <v>8.4459329946153822E-2</v>
      </c>
      <c r="U27" s="162">
        <f>feedin_new_car!U27</f>
        <v>0.04</v>
      </c>
      <c r="V27" s="163">
        <f>feedin_new_car!V27</f>
        <v>0.3</v>
      </c>
      <c r="W27" s="163">
        <f>feedin_new_car!W27</f>
        <v>0.35</v>
      </c>
      <c r="X27" s="163">
        <f>feedin_new_car!X27</f>
        <v>0.26</v>
      </c>
      <c r="Y27" s="163">
        <f>feedin_new_car!Y27</f>
        <v>5.0000000000000044E-2</v>
      </c>
      <c r="Z27" s="162">
        <f>feedin_new_car!Z27</f>
        <v>4.1066999999999992E-5</v>
      </c>
      <c r="AA27" s="163">
        <f>feedin_new_car!AA27</f>
        <v>3.6970349638461533E-2</v>
      </c>
      <c r="AB27" s="163">
        <f>feedin_new_car!AB27</f>
        <v>0.30576854630769229</v>
      </c>
      <c r="AC27" s="163">
        <f>feedin_new_car!AC27</f>
        <v>0.57276070710769245</v>
      </c>
      <c r="AD27" s="163">
        <f>feedin_new_car!AD27</f>
        <v>8.4459329946153822E-2</v>
      </c>
      <c r="AE27" s="162">
        <f>feedin_new_car!AE27</f>
        <v>0</v>
      </c>
      <c r="AF27" s="163">
        <f>feedin_new_car!AF27</f>
        <v>0</v>
      </c>
      <c r="AG27" s="163">
        <f>feedin_new_car!AG27</f>
        <v>0</v>
      </c>
      <c r="AH27" s="163">
        <f>feedin_new_car!AH27</f>
        <v>0</v>
      </c>
      <c r="AI27" s="163">
        <f>feedin_new_car!AI27</f>
        <v>1</v>
      </c>
      <c r="AJ27" s="162">
        <f>feedin_new_car!AJ27</f>
        <v>0.44</v>
      </c>
      <c r="AK27" s="163">
        <f>feedin_new_car!AK27</f>
        <v>0.12000000000000001</v>
      </c>
      <c r="AL27" s="163">
        <f>feedin_new_car!AL27</f>
        <v>0.39</v>
      </c>
      <c r="AM27" s="163">
        <f>feedin_new_car!AM27</f>
        <v>0.05</v>
      </c>
      <c r="AN27" s="163">
        <f>feedin_new_car!AN27</f>
        <v>0</v>
      </c>
      <c r="AO27" s="162">
        <f>feedin_new_car!AO27</f>
        <v>0.11</v>
      </c>
      <c r="AP27" s="163">
        <f>feedin_new_car!AP27</f>
        <v>0.3</v>
      </c>
      <c r="AQ27" s="163">
        <f>feedin_new_car!AQ27</f>
        <v>0.5</v>
      </c>
      <c r="AR27" s="163">
        <f>feedin_new_car!AR27</f>
        <v>9.0000000000000011E-2</v>
      </c>
      <c r="AS27" s="163">
        <f>feedin_new_car!AS27</f>
        <v>0</v>
      </c>
      <c r="AT27" s="162">
        <f>feedin_new_car!AT27</f>
        <v>0.52</v>
      </c>
      <c r="AU27" s="163">
        <f>feedin_new_car!AU27</f>
        <v>0.22</v>
      </c>
      <c r="AV27" s="163">
        <f>feedin_new_car!AV27</f>
        <v>0.2</v>
      </c>
      <c r="AW27" s="163">
        <f>feedin_new_car!AW27</f>
        <v>6.0000000000000005E-2</v>
      </c>
      <c r="AX27" s="163">
        <f>feedin_new_car!AX27</f>
        <v>0</v>
      </c>
      <c r="AY27" s="162">
        <f>feedin_new_car!AY27</f>
        <v>0</v>
      </c>
      <c r="AZ27" s="163">
        <f>feedin_new_car!AZ27</f>
        <v>0</v>
      </c>
      <c r="BA27" s="163">
        <f>feedin_new_car!BA27</f>
        <v>0</v>
      </c>
      <c r="BB27" s="163">
        <f>feedin_new_car!BB27</f>
        <v>0.5</v>
      </c>
      <c r="BC27" s="163">
        <f>feedin_new_car!BC27</f>
        <v>0.5</v>
      </c>
      <c r="BD27" s="36">
        <f t="shared" si="2"/>
        <v>1</v>
      </c>
      <c r="BE27" s="36">
        <f t="shared" si="3"/>
        <v>9.0000000000000018</v>
      </c>
      <c r="BF27" s="40"/>
      <c r="BG27" s="60">
        <f t="shared" si="4"/>
        <v>7.3008704745154862E-2</v>
      </c>
      <c r="BH27" s="60">
        <f t="shared" si="0"/>
        <v>0.2139021817341083</v>
      </c>
      <c r="BI27" s="60">
        <f t="shared" si="0"/>
        <v>0.33493992266578593</v>
      </c>
      <c r="BJ27" s="60">
        <f t="shared" si="0"/>
        <v>0.25821011907569968</v>
      </c>
      <c r="BK27" s="60">
        <f t="shared" si="0"/>
        <v>0.11993907177925139</v>
      </c>
      <c r="BL27" s="57">
        <f t="shared" si="1"/>
        <v>1.0000000000000002</v>
      </c>
    </row>
    <row r="28" spans="1:64" x14ac:dyDescent="0.2">
      <c r="A28" s="12">
        <v>2022</v>
      </c>
      <c r="B28" s="100">
        <v>0.82769246282706455</v>
      </c>
      <c r="C28" s="66">
        <v>0.12938046704789269</v>
      </c>
      <c r="D28" s="66">
        <v>0.03</v>
      </c>
      <c r="E28" s="66">
        <f t="shared" si="7"/>
        <v>0</v>
      </c>
      <c r="F28" s="66">
        <f t="shared" si="7"/>
        <v>0</v>
      </c>
      <c r="G28" s="66">
        <v>5.0070880181029131E-3</v>
      </c>
      <c r="H28" s="66">
        <v>0</v>
      </c>
      <c r="I28" s="66">
        <v>7.9199821069397928E-3</v>
      </c>
      <c r="J28" s="66">
        <f t="shared" si="6"/>
        <v>0</v>
      </c>
      <c r="K28" s="162">
        <f>feedin_new_car!K28</f>
        <v>0.08</v>
      </c>
      <c r="L28" s="163">
        <f>feedin_new_car!L28</f>
        <v>0.22999999999999998</v>
      </c>
      <c r="M28" s="163">
        <f>feedin_new_car!M28</f>
        <v>0.32999999999999996</v>
      </c>
      <c r="N28" s="163">
        <f>feedin_new_car!N28</f>
        <v>0.22000000000000003</v>
      </c>
      <c r="O28" s="163">
        <f>feedin_new_car!O28</f>
        <v>0.14000000000000012</v>
      </c>
      <c r="P28" s="162">
        <f>feedin_new_car!P28</f>
        <v>3.6503999999999988E-5</v>
      </c>
      <c r="Q28" s="163">
        <f>feedin_new_car!Q28</f>
        <v>4.3973644123076916E-2</v>
      </c>
      <c r="R28" s="163">
        <f>feedin_new_car!R28</f>
        <v>0.32179426338461536</v>
      </c>
      <c r="S28" s="163">
        <f>feedin_new_car!S28</f>
        <v>0.55356507298461555</v>
      </c>
      <c r="T28" s="163">
        <f>feedin_new_car!T28</f>
        <v>8.0630515507692277E-2</v>
      </c>
      <c r="U28" s="162">
        <f>feedin_new_car!U28</f>
        <v>0.04</v>
      </c>
      <c r="V28" s="163">
        <f>feedin_new_car!V28</f>
        <v>0.3</v>
      </c>
      <c r="W28" s="163">
        <f>feedin_new_car!W28</f>
        <v>0.35</v>
      </c>
      <c r="X28" s="163">
        <f>feedin_new_car!X28</f>
        <v>0.27</v>
      </c>
      <c r="Y28" s="163">
        <f>feedin_new_car!Y28</f>
        <v>4.0000000000000036E-2</v>
      </c>
      <c r="Z28" s="162">
        <f>feedin_new_car!Z28</f>
        <v>3.6503999999999988E-5</v>
      </c>
      <c r="AA28" s="163">
        <f>feedin_new_car!AA28</f>
        <v>4.3973644123076916E-2</v>
      </c>
      <c r="AB28" s="163">
        <f>feedin_new_car!AB28</f>
        <v>0.32179426338461536</v>
      </c>
      <c r="AC28" s="163">
        <f>feedin_new_car!AC28</f>
        <v>0.55356507298461555</v>
      </c>
      <c r="AD28" s="163">
        <f>feedin_new_car!AD28</f>
        <v>8.0630515507692277E-2</v>
      </c>
      <c r="AE28" s="162">
        <f>feedin_new_car!AE28</f>
        <v>0</v>
      </c>
      <c r="AF28" s="163">
        <f>feedin_new_car!AF28</f>
        <v>0</v>
      </c>
      <c r="AG28" s="163">
        <f>feedin_new_car!AG28</f>
        <v>0</v>
      </c>
      <c r="AH28" s="163">
        <f>feedin_new_car!AH28</f>
        <v>0</v>
      </c>
      <c r="AI28" s="163">
        <f>feedin_new_car!AI28</f>
        <v>1</v>
      </c>
      <c r="AJ28" s="162">
        <f>feedin_new_car!AJ28</f>
        <v>0.43</v>
      </c>
      <c r="AK28" s="163">
        <f>feedin_new_car!AK28</f>
        <v>0.14000000000000001</v>
      </c>
      <c r="AL28" s="163">
        <f>feedin_new_car!AL28</f>
        <v>0.38</v>
      </c>
      <c r="AM28" s="163">
        <f>feedin_new_car!AM28</f>
        <v>0.05</v>
      </c>
      <c r="AN28" s="163">
        <f>feedin_new_car!AN28</f>
        <v>0</v>
      </c>
      <c r="AO28" s="162">
        <f>feedin_new_car!AO28</f>
        <v>0.12</v>
      </c>
      <c r="AP28" s="163">
        <f>feedin_new_car!AP28</f>
        <v>0.3</v>
      </c>
      <c r="AQ28" s="163">
        <f>feedin_new_car!AQ28</f>
        <v>0.5</v>
      </c>
      <c r="AR28" s="163">
        <f>feedin_new_car!AR28</f>
        <v>8.0000000000000016E-2</v>
      </c>
      <c r="AS28" s="163">
        <f>feedin_new_car!AS28</f>
        <v>0</v>
      </c>
      <c r="AT28" s="162">
        <f>feedin_new_car!AT28</f>
        <v>0.44000000000000006</v>
      </c>
      <c r="AU28" s="163">
        <f>feedin_new_car!AU28</f>
        <v>0.24</v>
      </c>
      <c r="AV28" s="163">
        <f>feedin_new_car!AV28</f>
        <v>0.25</v>
      </c>
      <c r="AW28" s="163">
        <f>feedin_new_car!AW28</f>
        <v>7.0000000000000007E-2</v>
      </c>
      <c r="AX28" s="163">
        <f>feedin_new_car!AX28</f>
        <v>0</v>
      </c>
      <c r="AY28" s="162">
        <f>feedin_new_car!AY28</f>
        <v>0</v>
      </c>
      <c r="AZ28" s="163">
        <f>feedin_new_car!AZ28</f>
        <v>0</v>
      </c>
      <c r="BA28" s="163">
        <f>feedin_new_car!BA28</f>
        <v>0</v>
      </c>
      <c r="BB28" s="163">
        <f>feedin_new_car!BB28</f>
        <v>0.5</v>
      </c>
      <c r="BC28" s="163">
        <f>feedin_new_car!BC28</f>
        <v>0.5</v>
      </c>
      <c r="BD28" s="36">
        <f t="shared" si="2"/>
        <v>0.99999999999999989</v>
      </c>
      <c r="BE28" s="36">
        <f t="shared" si="3"/>
        <v>9</v>
      </c>
      <c r="BF28" s="40"/>
      <c r="BG28" s="60">
        <f t="shared" si="4"/>
        <v>7.305795990557204E-2</v>
      </c>
      <c r="BH28" s="60">
        <f t="shared" si="0"/>
        <v>0.2076603850928663</v>
      </c>
      <c r="BI28" s="60">
        <f t="shared" si="0"/>
        <v>0.32915509379657948</v>
      </c>
      <c r="BJ28" s="60">
        <f t="shared" si="0"/>
        <v>0.26261760265449552</v>
      </c>
      <c r="BK28" s="60">
        <f t="shared" si="0"/>
        <v>0.12750895855048672</v>
      </c>
      <c r="BL28" s="57">
        <f t="shared" si="1"/>
        <v>1</v>
      </c>
    </row>
    <row r="29" spans="1:64" x14ac:dyDescent="0.2">
      <c r="A29" s="12">
        <v>2023</v>
      </c>
      <c r="B29" s="100">
        <v>0.82847142334433876</v>
      </c>
      <c r="C29" s="66">
        <v>0.1246466783524024</v>
      </c>
      <c r="D29" s="66">
        <v>0.03</v>
      </c>
      <c r="E29" s="66">
        <f t="shared" si="7"/>
        <v>0</v>
      </c>
      <c r="F29" s="66">
        <f t="shared" si="7"/>
        <v>0</v>
      </c>
      <c r="G29" s="66">
        <v>5.2922690689889886E-3</v>
      </c>
      <c r="H29" s="66">
        <v>0</v>
      </c>
      <c r="I29" s="66">
        <v>1.158962923426992E-2</v>
      </c>
      <c r="J29" s="66">
        <f t="shared" si="6"/>
        <v>0</v>
      </c>
      <c r="K29" s="162">
        <f>feedin_new_car!K29</f>
        <v>0.08</v>
      </c>
      <c r="L29" s="163">
        <f>feedin_new_car!L29</f>
        <v>0.21999999999999997</v>
      </c>
      <c r="M29" s="163">
        <f>feedin_new_car!M29</f>
        <v>0.31999999999999995</v>
      </c>
      <c r="N29" s="163">
        <f>feedin_new_car!N29</f>
        <v>0.23000000000000004</v>
      </c>
      <c r="O29" s="163">
        <f>feedin_new_car!O29</f>
        <v>0.15000000000000013</v>
      </c>
      <c r="P29" s="162">
        <f>feedin_new_car!P29</f>
        <v>3.1940999999999984E-5</v>
      </c>
      <c r="Q29" s="163">
        <f>feedin_new_car!Q29</f>
        <v>5.0976938607692299E-2</v>
      </c>
      <c r="R29" s="163">
        <f>feedin_new_car!R29</f>
        <v>0.33781998046153844</v>
      </c>
      <c r="S29" s="163">
        <f>feedin_new_car!S29</f>
        <v>0.53436943886153865</v>
      </c>
      <c r="T29" s="163">
        <f>feedin_new_car!T29</f>
        <v>7.6801701069230732E-2</v>
      </c>
      <c r="U29" s="162">
        <f>feedin_new_car!U29</f>
        <v>0.04</v>
      </c>
      <c r="V29" s="163">
        <f>feedin_new_car!V29</f>
        <v>0.3</v>
      </c>
      <c r="W29" s="163">
        <f>feedin_new_car!W29</f>
        <v>0.35</v>
      </c>
      <c r="X29" s="163">
        <f>feedin_new_car!X29</f>
        <v>0.28000000000000003</v>
      </c>
      <c r="Y29" s="163">
        <f>feedin_new_car!Y29</f>
        <v>3.0000000000000027E-2</v>
      </c>
      <c r="Z29" s="162">
        <f>feedin_new_car!Z29</f>
        <v>3.1940999999999984E-5</v>
      </c>
      <c r="AA29" s="163">
        <f>feedin_new_car!AA29</f>
        <v>5.0976938607692299E-2</v>
      </c>
      <c r="AB29" s="163">
        <f>feedin_new_car!AB29</f>
        <v>0.33781998046153844</v>
      </c>
      <c r="AC29" s="163">
        <f>feedin_new_car!AC29</f>
        <v>0.53436943886153865</v>
      </c>
      <c r="AD29" s="163">
        <f>feedin_new_car!AD29</f>
        <v>7.6801701069230732E-2</v>
      </c>
      <c r="AE29" s="162">
        <f>feedin_new_car!AE29</f>
        <v>0</v>
      </c>
      <c r="AF29" s="163">
        <f>feedin_new_car!AF29</f>
        <v>0</v>
      </c>
      <c r="AG29" s="163">
        <f>feedin_new_car!AG29</f>
        <v>0</v>
      </c>
      <c r="AH29" s="163">
        <f>feedin_new_car!AH29</f>
        <v>0</v>
      </c>
      <c r="AI29" s="163">
        <f>feedin_new_car!AI29</f>
        <v>1</v>
      </c>
      <c r="AJ29" s="162">
        <f>feedin_new_car!AJ29</f>
        <v>0.42</v>
      </c>
      <c r="AK29" s="163">
        <f>feedin_new_car!AK29</f>
        <v>0.16</v>
      </c>
      <c r="AL29" s="163">
        <f>feedin_new_car!AL29</f>
        <v>0.37</v>
      </c>
      <c r="AM29" s="163">
        <f>feedin_new_car!AM29</f>
        <v>0.05</v>
      </c>
      <c r="AN29" s="163">
        <f>feedin_new_car!AN29</f>
        <v>0</v>
      </c>
      <c r="AO29" s="162">
        <f>feedin_new_car!AO29</f>
        <v>0.13</v>
      </c>
      <c r="AP29" s="163">
        <f>feedin_new_car!AP29</f>
        <v>0.3</v>
      </c>
      <c r="AQ29" s="163">
        <f>feedin_new_car!AQ29</f>
        <v>0.5</v>
      </c>
      <c r="AR29" s="163">
        <f>feedin_new_car!AR29</f>
        <v>7.0000000000000021E-2</v>
      </c>
      <c r="AS29" s="163">
        <f>feedin_new_car!AS29</f>
        <v>0</v>
      </c>
      <c r="AT29" s="162">
        <f>feedin_new_car!AT29</f>
        <v>0.3600000000000001</v>
      </c>
      <c r="AU29" s="163">
        <f>feedin_new_car!AU29</f>
        <v>0.26</v>
      </c>
      <c r="AV29" s="163">
        <f>feedin_new_car!AV29</f>
        <v>0.3</v>
      </c>
      <c r="AW29" s="163">
        <f>feedin_new_car!AW29</f>
        <v>0.08</v>
      </c>
      <c r="AX29" s="163">
        <f>feedin_new_car!AX29</f>
        <v>0</v>
      </c>
      <c r="AY29" s="162">
        <f>feedin_new_car!AY29</f>
        <v>0</v>
      </c>
      <c r="AZ29" s="163">
        <f>feedin_new_car!AZ29</f>
        <v>0</v>
      </c>
      <c r="BA29" s="163">
        <f>feedin_new_car!BA29</f>
        <v>0</v>
      </c>
      <c r="BB29" s="163">
        <f>feedin_new_car!BB29</f>
        <v>0.5</v>
      </c>
      <c r="BC29" s="163">
        <f>feedin_new_car!BC29</f>
        <v>0.5</v>
      </c>
      <c r="BD29" s="36">
        <f t="shared" si="2"/>
        <v>1</v>
      </c>
      <c r="BE29" s="36">
        <f t="shared" si="3"/>
        <v>9</v>
      </c>
      <c r="BF29" s="40"/>
      <c r="BG29" s="60">
        <f t="shared" si="4"/>
        <v>7.3876714740412922E-2</v>
      </c>
      <c r="BH29" s="60">
        <f t="shared" si="0"/>
        <v>0.20147788585772611</v>
      </c>
      <c r="BI29" s="60">
        <f t="shared" si="0"/>
        <v>0.3231540222415995</v>
      </c>
      <c r="BJ29" s="60">
        <f t="shared" si="0"/>
        <v>0.26674758672851695</v>
      </c>
      <c r="BK29" s="60">
        <f t="shared" si="0"/>
        <v>0.1347437904317447</v>
      </c>
      <c r="BL29" s="57">
        <f t="shared" si="1"/>
        <v>1.0000000000000002</v>
      </c>
    </row>
    <row r="30" spans="1:64" x14ac:dyDescent="0.2">
      <c r="A30" s="12">
        <v>2024</v>
      </c>
      <c r="B30" s="100">
        <v>0.82735253504056883</v>
      </c>
      <c r="C30" s="66">
        <v>0.11982898262012892</v>
      </c>
      <c r="D30" s="66">
        <v>0.03</v>
      </c>
      <c r="E30" s="66">
        <f t="shared" si="7"/>
        <v>0</v>
      </c>
      <c r="F30" s="66">
        <f t="shared" si="7"/>
        <v>0</v>
      </c>
      <c r="G30" s="66">
        <v>5.6016883051204979E-3</v>
      </c>
      <c r="H30" s="66">
        <v>0</v>
      </c>
      <c r="I30" s="66">
        <v>1.7216794034181675E-2</v>
      </c>
      <c r="J30" s="66">
        <f t="shared" si="6"/>
        <v>0</v>
      </c>
      <c r="K30" s="162">
        <f>feedin_new_car!K30</f>
        <v>0.08</v>
      </c>
      <c r="L30" s="163">
        <f>feedin_new_car!L30</f>
        <v>0.20999999999999996</v>
      </c>
      <c r="M30" s="163">
        <f>feedin_new_car!M30</f>
        <v>0.30999999999999994</v>
      </c>
      <c r="N30" s="163">
        <f>feedin_new_car!N30</f>
        <v>0.24000000000000005</v>
      </c>
      <c r="O30" s="163">
        <f>feedin_new_car!O30</f>
        <v>0.16000000000000014</v>
      </c>
      <c r="P30" s="162">
        <f>feedin_new_car!P30</f>
        <v>2.7377999999999984E-5</v>
      </c>
      <c r="Q30" s="163">
        <f>feedin_new_car!Q30</f>
        <v>5.7980233092307681E-2</v>
      </c>
      <c r="R30" s="163">
        <f>feedin_new_car!R30</f>
        <v>0.35384569753846151</v>
      </c>
      <c r="S30" s="163">
        <f>feedin_new_car!S30</f>
        <v>0.51517380473846175</v>
      </c>
      <c r="T30" s="163">
        <f>feedin_new_car!T30</f>
        <v>7.2972886630769188E-2</v>
      </c>
      <c r="U30" s="162">
        <f>feedin_new_car!U30</f>
        <v>0.04</v>
      </c>
      <c r="V30" s="163">
        <f>feedin_new_car!V30</f>
        <v>0.3</v>
      </c>
      <c r="W30" s="163">
        <f>feedin_new_car!W30</f>
        <v>0.35</v>
      </c>
      <c r="X30" s="163">
        <f>feedin_new_car!X30</f>
        <v>0.29000000000000004</v>
      </c>
      <c r="Y30" s="163">
        <f>feedin_new_car!Y30</f>
        <v>2.0000000000000018E-2</v>
      </c>
      <c r="Z30" s="162">
        <f>feedin_new_car!Z30</f>
        <v>2.7377999999999984E-5</v>
      </c>
      <c r="AA30" s="163">
        <f>feedin_new_car!AA30</f>
        <v>5.7980233092307681E-2</v>
      </c>
      <c r="AB30" s="163">
        <f>feedin_new_car!AB30</f>
        <v>0.35384569753846151</v>
      </c>
      <c r="AC30" s="163">
        <f>feedin_new_car!AC30</f>
        <v>0.51517380473846175</v>
      </c>
      <c r="AD30" s="163">
        <f>feedin_new_car!AD30</f>
        <v>7.2972886630769188E-2</v>
      </c>
      <c r="AE30" s="162">
        <f>feedin_new_car!AE30</f>
        <v>0</v>
      </c>
      <c r="AF30" s="163">
        <f>feedin_new_car!AF30</f>
        <v>0</v>
      </c>
      <c r="AG30" s="163">
        <f>feedin_new_car!AG30</f>
        <v>0</v>
      </c>
      <c r="AH30" s="163">
        <f>feedin_new_car!AH30</f>
        <v>0</v>
      </c>
      <c r="AI30" s="163">
        <f>feedin_new_car!AI30</f>
        <v>1</v>
      </c>
      <c r="AJ30" s="162">
        <f>feedin_new_car!AJ30</f>
        <v>0.41</v>
      </c>
      <c r="AK30" s="163">
        <f>feedin_new_car!AK30</f>
        <v>0.18</v>
      </c>
      <c r="AL30" s="163">
        <f>feedin_new_car!AL30</f>
        <v>0.36</v>
      </c>
      <c r="AM30" s="163">
        <f>feedin_new_car!AM30</f>
        <v>0.05</v>
      </c>
      <c r="AN30" s="163">
        <f>feedin_new_car!AN30</f>
        <v>0</v>
      </c>
      <c r="AO30" s="162">
        <f>feedin_new_car!AO30</f>
        <v>0.14000000000000001</v>
      </c>
      <c r="AP30" s="163">
        <f>feedin_new_car!AP30</f>
        <v>0.3</v>
      </c>
      <c r="AQ30" s="163">
        <f>feedin_new_car!AQ30</f>
        <v>0.5</v>
      </c>
      <c r="AR30" s="163">
        <f>feedin_new_car!AR30</f>
        <v>6.0000000000000019E-2</v>
      </c>
      <c r="AS30" s="163">
        <f>feedin_new_car!AS30</f>
        <v>0</v>
      </c>
      <c r="AT30" s="162">
        <f>feedin_new_car!AT30</f>
        <v>0.28000000000000014</v>
      </c>
      <c r="AU30" s="163">
        <f>feedin_new_car!AU30</f>
        <v>0.28000000000000003</v>
      </c>
      <c r="AV30" s="163">
        <f>feedin_new_car!AV30</f>
        <v>0.35</v>
      </c>
      <c r="AW30" s="163">
        <f>feedin_new_car!AW30</f>
        <v>0.09</v>
      </c>
      <c r="AX30" s="163">
        <f>feedin_new_car!AX30</f>
        <v>0</v>
      </c>
      <c r="AY30" s="162">
        <f>feedin_new_car!AY30</f>
        <v>0</v>
      </c>
      <c r="AZ30" s="163">
        <f>feedin_new_car!AZ30</f>
        <v>0</v>
      </c>
      <c r="BA30" s="163">
        <f>feedin_new_car!BA30</f>
        <v>0</v>
      </c>
      <c r="BB30" s="163">
        <f>feedin_new_car!BB30</f>
        <v>0.5</v>
      </c>
      <c r="BC30" s="163">
        <f>feedin_new_car!BC30</f>
        <v>0.5</v>
      </c>
      <c r="BD30" s="36">
        <f t="shared" si="2"/>
        <v>0.99999999999999989</v>
      </c>
      <c r="BE30" s="36">
        <f t="shared" si="3"/>
        <v>9</v>
      </c>
      <c r="BF30" s="40"/>
      <c r="BG30" s="60">
        <f t="shared" si="4"/>
        <v>7.4508878015801958E-2</v>
      </c>
      <c r="BH30" s="60">
        <f t="shared" si="0"/>
        <v>0.19552075092654117</v>
      </c>
      <c r="BI30" s="60">
        <f t="shared" si="0"/>
        <v>0.31742274150492694</v>
      </c>
      <c r="BJ30" s="60">
        <f t="shared" si="0"/>
        <v>0.27082695718241973</v>
      </c>
      <c r="BK30" s="60">
        <f t="shared" si="0"/>
        <v>0.14172067237031022</v>
      </c>
      <c r="BL30" s="57">
        <f t="shared" si="1"/>
        <v>1</v>
      </c>
    </row>
    <row r="31" spans="1:64" x14ac:dyDescent="0.2">
      <c r="A31" s="51">
        <v>2025</v>
      </c>
      <c r="B31" s="101">
        <v>0.82344545289311544</v>
      </c>
      <c r="C31" s="65">
        <v>0.11481575810134211</v>
      </c>
      <c r="D31" s="65">
        <v>0.03</v>
      </c>
      <c r="E31" s="65">
        <v>0</v>
      </c>
      <c r="F31" s="65">
        <v>0</v>
      </c>
      <c r="G31" s="65">
        <v>5.9154916898220495E-3</v>
      </c>
      <c r="H31" s="74">
        <v>0</v>
      </c>
      <c r="I31" s="65">
        <v>2.5823297315720282E-2</v>
      </c>
      <c r="J31" s="65">
        <f t="shared" si="6"/>
        <v>0</v>
      </c>
      <c r="K31" s="71">
        <f>feedin_new_car!K31</f>
        <v>0.08</v>
      </c>
      <c r="L31" s="73">
        <f>feedin_new_car!L31</f>
        <v>0.2</v>
      </c>
      <c r="M31" s="73">
        <f>feedin_new_car!M31</f>
        <v>0.3</v>
      </c>
      <c r="N31" s="73">
        <f>feedin_new_car!N31</f>
        <v>0.25</v>
      </c>
      <c r="O31" s="73">
        <f>feedin_new_car!O31</f>
        <v>0.16999999999999993</v>
      </c>
      <c r="P31" s="71">
        <f>feedin_new_car!P31</f>
        <v>2.2814999999999984E-5</v>
      </c>
      <c r="Q31" s="73">
        <f>feedin_new_car!Q31</f>
        <v>6.4983527576923064E-2</v>
      </c>
      <c r="R31" s="73">
        <f>feedin_new_car!R31</f>
        <v>0.36987141461538459</v>
      </c>
      <c r="S31" s="73">
        <f>feedin_new_car!S31</f>
        <v>0.49597817061538485</v>
      </c>
      <c r="T31" s="73">
        <f>feedin_new_car!T31</f>
        <v>6.9144072192307643E-2</v>
      </c>
      <c r="U31" s="71">
        <f>feedin_new_car!U31</f>
        <v>0.04</v>
      </c>
      <c r="V31" s="73">
        <f>feedin_new_car!V31</f>
        <v>0.3</v>
      </c>
      <c r="W31" s="73">
        <f>feedin_new_car!W31</f>
        <v>0.35</v>
      </c>
      <c r="X31" s="73">
        <f>feedin_new_car!X31</f>
        <v>0.3</v>
      </c>
      <c r="Y31" s="73">
        <f>feedin_new_car!Y31</f>
        <v>1.0000000000000009E-2</v>
      </c>
      <c r="Z31" s="71">
        <f>feedin_new_car!Z31</f>
        <v>2.2814999999999984E-5</v>
      </c>
      <c r="AA31" s="73">
        <f>feedin_new_car!AA31</f>
        <v>6.4983527576923064E-2</v>
      </c>
      <c r="AB31" s="73">
        <f>feedin_new_car!AB31</f>
        <v>0.36987141461538459</v>
      </c>
      <c r="AC31" s="73">
        <f>feedin_new_car!AC31</f>
        <v>0.49597817061538485</v>
      </c>
      <c r="AD31" s="73">
        <f>feedin_new_car!AD31</f>
        <v>6.9144072192307643E-2</v>
      </c>
      <c r="AE31" s="71">
        <f>feedin_new_car!AE31</f>
        <v>0</v>
      </c>
      <c r="AF31" s="73">
        <f>feedin_new_car!AF31</f>
        <v>0</v>
      </c>
      <c r="AG31" s="73">
        <f>feedin_new_car!AG31</f>
        <v>0</v>
      </c>
      <c r="AH31" s="73">
        <f>feedin_new_car!AH31</f>
        <v>0</v>
      </c>
      <c r="AI31" s="73">
        <f>feedin_new_car!AI31</f>
        <v>1</v>
      </c>
      <c r="AJ31" s="71">
        <f>feedin_new_car!AJ31</f>
        <v>0.4</v>
      </c>
      <c r="AK31" s="73">
        <f>feedin_new_car!AK31</f>
        <v>0.2</v>
      </c>
      <c r="AL31" s="73">
        <f>feedin_new_car!AL31</f>
        <v>0.35</v>
      </c>
      <c r="AM31" s="73">
        <f>feedin_new_car!AM31</f>
        <v>0.05</v>
      </c>
      <c r="AN31" s="73">
        <f>feedin_new_car!AN31</f>
        <v>0</v>
      </c>
      <c r="AO31" s="71">
        <f>feedin_new_car!AO31</f>
        <v>0.15</v>
      </c>
      <c r="AP31" s="73">
        <f>feedin_new_car!AP31</f>
        <v>0.3</v>
      </c>
      <c r="AQ31" s="73">
        <f>feedin_new_car!AQ31</f>
        <v>0.5</v>
      </c>
      <c r="AR31" s="73">
        <f>feedin_new_car!AR31</f>
        <v>0.05</v>
      </c>
      <c r="AS31" s="73">
        <f>feedin_new_car!AS31</f>
        <v>0</v>
      </c>
      <c r="AT31" s="71">
        <f>feedin_new_car!AT31</f>
        <v>0.2</v>
      </c>
      <c r="AU31" s="73">
        <f>feedin_new_car!AU31</f>
        <v>0.3</v>
      </c>
      <c r="AV31" s="73">
        <f>feedin_new_car!AV31</f>
        <v>0.4</v>
      </c>
      <c r="AW31" s="73">
        <f>feedin_new_car!AW31</f>
        <v>0.1</v>
      </c>
      <c r="AX31" s="73">
        <f>feedin_new_car!AX31</f>
        <v>0</v>
      </c>
      <c r="AY31" s="71">
        <f>feedin_new_car!AY31</f>
        <v>0</v>
      </c>
      <c r="AZ31" s="73">
        <f>feedin_new_car!AZ31</f>
        <v>0</v>
      </c>
      <c r="BA31" s="73">
        <f>feedin_new_car!BA31</f>
        <v>0</v>
      </c>
      <c r="BB31" s="73">
        <f>feedin_new_car!BB31</f>
        <v>0.5</v>
      </c>
      <c r="BC31" s="73">
        <f>feedin_new_car!BC31</f>
        <v>0.5</v>
      </c>
      <c r="BD31" s="52">
        <f t="shared" si="2"/>
        <v>1</v>
      </c>
      <c r="BE31" s="52">
        <f t="shared" si="3"/>
        <v>9</v>
      </c>
      <c r="BF31" s="53"/>
      <c r="BG31" s="61">
        <f t="shared" si="4"/>
        <v>7.4609111892043195E-2</v>
      </c>
      <c r="BH31" s="61">
        <f t="shared" si="0"/>
        <v>0.1900803110941475</v>
      </c>
      <c r="BI31" s="61">
        <f t="shared" si="0"/>
        <v>0.31240044375474169</v>
      </c>
      <c r="BJ31" s="61">
        <f t="shared" si="0"/>
        <v>0.27468557720026421</v>
      </c>
      <c r="BK31" s="61">
        <f t="shared" si="0"/>
        <v>0.1482245560588033</v>
      </c>
      <c r="BL31" s="62">
        <f t="shared" si="1"/>
        <v>0.99999999999999978</v>
      </c>
    </row>
    <row r="32" spans="1:64" x14ac:dyDescent="0.2">
      <c r="A32" s="12">
        <v>2026</v>
      </c>
      <c r="B32" s="100">
        <v>0.81539924714373613</v>
      </c>
      <c r="C32" s="66">
        <v>0.10944259923589299</v>
      </c>
      <c r="D32" s="66">
        <v>0.03</v>
      </c>
      <c r="E32" s="66">
        <f t="shared" ref="E32:F35" si="8">E31+(E$36-E$31)*0.2</f>
        <v>0</v>
      </c>
      <c r="F32" s="66">
        <f t="shared" si="8"/>
        <v>0</v>
      </c>
      <c r="G32" s="66">
        <v>6.2203518955265529E-3</v>
      </c>
      <c r="H32" s="66">
        <v>0</v>
      </c>
      <c r="I32" s="66">
        <v>3.8937801724844241E-2</v>
      </c>
      <c r="J32" s="66">
        <f t="shared" si="6"/>
        <v>0</v>
      </c>
      <c r="K32" s="162">
        <f>feedin_new_car!K32</f>
        <v>7.3999999999999996E-2</v>
      </c>
      <c r="L32" s="163">
        <f>feedin_new_car!L32</f>
        <v>0.2</v>
      </c>
      <c r="M32" s="163">
        <f>feedin_new_car!M32</f>
        <v>0.27999999999999997</v>
      </c>
      <c r="N32" s="163">
        <f>feedin_new_car!N32</f>
        <v>0.26</v>
      </c>
      <c r="O32" s="163">
        <f>feedin_new_car!O32</f>
        <v>0.18599999999999994</v>
      </c>
      <c r="P32" s="162">
        <f>feedin_new_car!P32</f>
        <v>1.8251999999999984E-5</v>
      </c>
      <c r="Q32" s="163">
        <f>feedin_new_car!Q32</f>
        <v>7.1986822061538447E-2</v>
      </c>
      <c r="R32" s="163">
        <f>feedin_new_car!R32</f>
        <v>0.38589713169230766</v>
      </c>
      <c r="S32" s="163">
        <f>feedin_new_car!S32</f>
        <v>0.47678253649230795</v>
      </c>
      <c r="T32" s="163">
        <f>feedin_new_car!T32</f>
        <v>6.5315257753846098E-2</v>
      </c>
      <c r="U32" s="162">
        <f>feedin_new_car!U32</f>
        <v>3.7999999999999999E-2</v>
      </c>
      <c r="V32" s="163">
        <f>feedin_new_car!V32</f>
        <v>0.3</v>
      </c>
      <c r="W32" s="163">
        <f>feedin_new_car!W32</f>
        <v>0.35</v>
      </c>
      <c r="X32" s="163">
        <f>feedin_new_car!X32</f>
        <v>0.3</v>
      </c>
      <c r="Y32" s="163">
        <f>feedin_new_car!Y32</f>
        <v>1.2000000000000011E-2</v>
      </c>
      <c r="Z32" s="162">
        <f>feedin_new_car!Z32</f>
        <v>1.8251999999999984E-5</v>
      </c>
      <c r="AA32" s="163">
        <f>feedin_new_car!AA32</f>
        <v>7.1986822061538447E-2</v>
      </c>
      <c r="AB32" s="163">
        <f>feedin_new_car!AB32</f>
        <v>0.38589713169230766</v>
      </c>
      <c r="AC32" s="163">
        <f>feedin_new_car!AC32</f>
        <v>0.47678253649230795</v>
      </c>
      <c r="AD32" s="163">
        <f>feedin_new_car!AD32</f>
        <v>6.5315257753846098E-2</v>
      </c>
      <c r="AE32" s="162">
        <f>feedin_new_car!AE32</f>
        <v>0</v>
      </c>
      <c r="AF32" s="163">
        <f>feedin_new_car!AF32</f>
        <v>0</v>
      </c>
      <c r="AG32" s="163">
        <f>feedin_new_car!AG32</f>
        <v>0</v>
      </c>
      <c r="AH32" s="163">
        <f>feedin_new_car!AH32</f>
        <v>0</v>
      </c>
      <c r="AI32" s="163">
        <f>feedin_new_car!AI32</f>
        <v>1</v>
      </c>
      <c r="AJ32" s="162">
        <f>feedin_new_car!AJ32</f>
        <v>0.39</v>
      </c>
      <c r="AK32" s="163">
        <f>feedin_new_car!AK32</f>
        <v>0.21000000000000002</v>
      </c>
      <c r="AL32" s="163">
        <f>feedin_new_car!AL32</f>
        <v>0.35</v>
      </c>
      <c r="AM32" s="163">
        <f>feedin_new_car!AM32</f>
        <v>0.05</v>
      </c>
      <c r="AN32" s="163">
        <f>feedin_new_car!AN32</f>
        <v>0</v>
      </c>
      <c r="AO32" s="162">
        <f>feedin_new_car!AO32</f>
        <v>0.15</v>
      </c>
      <c r="AP32" s="163">
        <f>feedin_new_car!AP32</f>
        <v>0.31</v>
      </c>
      <c r="AQ32" s="163">
        <f>feedin_new_car!AQ32</f>
        <v>0.49</v>
      </c>
      <c r="AR32" s="163">
        <f>feedin_new_car!AR32</f>
        <v>0.05</v>
      </c>
      <c r="AS32" s="163">
        <f>feedin_new_car!AS32</f>
        <v>0</v>
      </c>
      <c r="AT32" s="162">
        <f>feedin_new_car!AT32</f>
        <v>0.2</v>
      </c>
      <c r="AU32" s="163">
        <f>feedin_new_car!AU32</f>
        <v>0.3</v>
      </c>
      <c r="AV32" s="163">
        <f>feedin_new_car!AV32</f>
        <v>0.4</v>
      </c>
      <c r="AW32" s="163">
        <f>feedin_new_car!AW32</f>
        <v>0.1</v>
      </c>
      <c r="AX32" s="163">
        <f>feedin_new_car!AX32</f>
        <v>0</v>
      </c>
      <c r="AY32" s="162">
        <f>feedin_new_car!AY32</f>
        <v>0</v>
      </c>
      <c r="AZ32" s="163">
        <f>feedin_new_car!AZ32</f>
        <v>0</v>
      </c>
      <c r="BA32" s="163">
        <f>feedin_new_car!BA32</f>
        <v>0</v>
      </c>
      <c r="BB32" s="163">
        <f>feedin_new_car!BB32</f>
        <v>0.5</v>
      </c>
      <c r="BC32" s="163">
        <f>feedin_new_car!BC32</f>
        <v>0.5</v>
      </c>
      <c r="BD32" s="36">
        <f t="shared" si="2"/>
        <v>0.99999999999999989</v>
      </c>
      <c r="BE32" s="36">
        <f t="shared" si="3"/>
        <v>9</v>
      </c>
      <c r="BF32" s="40"/>
      <c r="BG32" s="60">
        <f t="shared" si="4"/>
        <v>7.1695039419181927E-2</v>
      </c>
      <c r="BH32" s="60">
        <f t="shared" si="0"/>
        <v>0.19294588876140756</v>
      </c>
      <c r="BI32" s="60">
        <f t="shared" si="0"/>
        <v>0.29879761818369993</v>
      </c>
      <c r="BJ32" s="60">
        <f t="shared" si="0"/>
        <v>0.27738892208863231</v>
      </c>
      <c r="BK32" s="60">
        <f t="shared" si="0"/>
        <v>0.15917253154707808</v>
      </c>
      <c r="BL32" s="57">
        <f t="shared" si="1"/>
        <v>0.99999999999999989</v>
      </c>
    </row>
    <row r="33" spans="1:64" x14ac:dyDescent="0.2">
      <c r="A33" s="12">
        <v>2027</v>
      </c>
      <c r="B33" s="100">
        <v>0.80143160083175358</v>
      </c>
      <c r="C33" s="66">
        <v>0.1035054170045116</v>
      </c>
      <c r="D33" s="66">
        <v>0.03</v>
      </c>
      <c r="E33" s="66">
        <f t="shared" si="8"/>
        <v>0</v>
      </c>
      <c r="F33" s="66">
        <f t="shared" si="8"/>
        <v>0</v>
      </c>
      <c r="G33" s="66">
        <v>6.4950933724561904E-3</v>
      </c>
      <c r="H33" s="66">
        <v>0</v>
      </c>
      <c r="I33" s="66">
        <v>5.8567888791278638E-2</v>
      </c>
      <c r="J33" s="66">
        <f t="shared" si="6"/>
        <v>0</v>
      </c>
      <c r="K33" s="162">
        <f>feedin_new_car!K33</f>
        <v>6.7999999999999991E-2</v>
      </c>
      <c r="L33" s="163">
        <f>feedin_new_car!L33</f>
        <v>0.2</v>
      </c>
      <c r="M33" s="163">
        <f>feedin_new_car!M33</f>
        <v>0.25999999999999995</v>
      </c>
      <c r="N33" s="163">
        <f>feedin_new_car!N33</f>
        <v>0.27</v>
      </c>
      <c r="O33" s="163">
        <f>feedin_new_car!O33</f>
        <v>0.20199999999999996</v>
      </c>
      <c r="P33" s="162">
        <f>feedin_new_car!P33</f>
        <v>1.3688999999999984E-5</v>
      </c>
      <c r="Q33" s="163">
        <f>feedin_new_car!Q33</f>
        <v>7.899011654615383E-2</v>
      </c>
      <c r="R33" s="163">
        <f>feedin_new_car!R33</f>
        <v>0.40192284876923073</v>
      </c>
      <c r="S33" s="163">
        <f>feedin_new_car!S33</f>
        <v>0.45758690236923105</v>
      </c>
      <c r="T33" s="163">
        <f>feedin_new_car!T33</f>
        <v>6.148644331538456E-2</v>
      </c>
      <c r="U33" s="162">
        <f>feedin_new_car!U33</f>
        <v>3.5999999999999997E-2</v>
      </c>
      <c r="V33" s="163">
        <f>feedin_new_car!V33</f>
        <v>0.3</v>
      </c>
      <c r="W33" s="163">
        <f>feedin_new_car!W33</f>
        <v>0.35</v>
      </c>
      <c r="X33" s="163">
        <f>feedin_new_car!X33</f>
        <v>0.3</v>
      </c>
      <c r="Y33" s="163">
        <f>feedin_new_car!Y33</f>
        <v>1.4000000000000012E-2</v>
      </c>
      <c r="Z33" s="162">
        <f>feedin_new_car!Z33</f>
        <v>1.3688999999999984E-5</v>
      </c>
      <c r="AA33" s="163">
        <f>feedin_new_car!AA33</f>
        <v>7.899011654615383E-2</v>
      </c>
      <c r="AB33" s="163">
        <f>feedin_new_car!AB33</f>
        <v>0.40192284876923073</v>
      </c>
      <c r="AC33" s="163">
        <f>feedin_new_car!AC33</f>
        <v>0.45758690236923105</v>
      </c>
      <c r="AD33" s="163">
        <f>feedin_new_car!AD33</f>
        <v>6.148644331538456E-2</v>
      </c>
      <c r="AE33" s="162">
        <f>feedin_new_car!AE33</f>
        <v>0</v>
      </c>
      <c r="AF33" s="163">
        <f>feedin_new_car!AF33</f>
        <v>0</v>
      </c>
      <c r="AG33" s="163">
        <f>feedin_new_car!AG33</f>
        <v>0</v>
      </c>
      <c r="AH33" s="163">
        <f>feedin_new_car!AH33</f>
        <v>0</v>
      </c>
      <c r="AI33" s="163">
        <f>feedin_new_car!AI33</f>
        <v>1</v>
      </c>
      <c r="AJ33" s="162">
        <f>feedin_new_car!AJ33</f>
        <v>0.38</v>
      </c>
      <c r="AK33" s="163">
        <f>feedin_new_car!AK33</f>
        <v>0.22000000000000003</v>
      </c>
      <c r="AL33" s="163">
        <f>feedin_new_car!AL33</f>
        <v>0.35</v>
      </c>
      <c r="AM33" s="163">
        <f>feedin_new_car!AM33</f>
        <v>0.05</v>
      </c>
      <c r="AN33" s="163">
        <f>feedin_new_car!AN33</f>
        <v>0</v>
      </c>
      <c r="AO33" s="162">
        <f>feedin_new_car!AO33</f>
        <v>0.15</v>
      </c>
      <c r="AP33" s="163">
        <f>feedin_new_car!AP33</f>
        <v>0.32</v>
      </c>
      <c r="AQ33" s="163">
        <f>feedin_new_car!AQ33</f>
        <v>0.48</v>
      </c>
      <c r="AR33" s="163">
        <f>feedin_new_car!AR33</f>
        <v>0.05</v>
      </c>
      <c r="AS33" s="163">
        <f>feedin_new_car!AS33</f>
        <v>0</v>
      </c>
      <c r="AT33" s="162">
        <f>feedin_new_car!AT33</f>
        <v>0.2</v>
      </c>
      <c r="AU33" s="163">
        <f>feedin_new_car!AU33</f>
        <v>0.3</v>
      </c>
      <c r="AV33" s="163">
        <f>feedin_new_car!AV33</f>
        <v>0.4</v>
      </c>
      <c r="AW33" s="163">
        <f>feedin_new_car!AW33</f>
        <v>0.1</v>
      </c>
      <c r="AX33" s="163">
        <f>feedin_new_car!AX33</f>
        <v>0</v>
      </c>
      <c r="AY33" s="162">
        <f>feedin_new_car!AY33</f>
        <v>0</v>
      </c>
      <c r="AZ33" s="163">
        <f>feedin_new_car!AZ33</f>
        <v>0</v>
      </c>
      <c r="BA33" s="163">
        <f>feedin_new_car!BA33</f>
        <v>0</v>
      </c>
      <c r="BB33" s="163">
        <f>feedin_new_car!BB33</f>
        <v>0.5</v>
      </c>
      <c r="BC33" s="163">
        <f>feedin_new_car!BC33</f>
        <v>0.5</v>
      </c>
      <c r="BD33" s="36">
        <f t="shared" si="2"/>
        <v>1.0000000000000002</v>
      </c>
      <c r="BE33" s="36">
        <f t="shared" si="3"/>
        <v>9</v>
      </c>
      <c r="BF33" s="40"/>
      <c r="BG33" s="60">
        <f t="shared" si="4"/>
        <v>6.9760478982001689E-2</v>
      </c>
      <c r="BH33" s="60">
        <f t="shared" si="0"/>
        <v>0.19646151229801931</v>
      </c>
      <c r="BI33" s="60">
        <f t="shared" si="0"/>
        <v>0.28617384647862748</v>
      </c>
      <c r="BJ33" s="60">
        <f t="shared" si="0"/>
        <v>0.27893079891785422</v>
      </c>
      <c r="BK33" s="60">
        <f t="shared" si="0"/>
        <v>0.16867336332349733</v>
      </c>
      <c r="BL33" s="57">
        <f t="shared" si="1"/>
        <v>1</v>
      </c>
    </row>
    <row r="34" spans="1:64" x14ac:dyDescent="0.2">
      <c r="A34" s="12">
        <v>2028</v>
      </c>
      <c r="B34" s="100">
        <v>0.77951590818327365</v>
      </c>
      <c r="C34" s="66">
        <v>9.6799202290058825E-2</v>
      </c>
      <c r="D34" s="66">
        <v>0.03</v>
      </c>
      <c r="E34" s="66">
        <f t="shared" si="8"/>
        <v>0</v>
      </c>
      <c r="F34" s="66">
        <f t="shared" si="8"/>
        <v>0</v>
      </c>
      <c r="G34" s="66">
        <v>6.7105522451769628E-3</v>
      </c>
      <c r="H34" s="66">
        <v>0</v>
      </c>
      <c r="I34" s="66">
        <v>8.697433728149058E-2</v>
      </c>
      <c r="J34" s="66">
        <f t="shared" si="6"/>
        <v>0</v>
      </c>
      <c r="K34" s="162">
        <f>feedin_new_car!K34</f>
        <v>6.1999999999999993E-2</v>
      </c>
      <c r="L34" s="163">
        <f>feedin_new_car!L34</f>
        <v>0.2</v>
      </c>
      <c r="M34" s="163">
        <f>feedin_new_car!M34</f>
        <v>0.23999999999999996</v>
      </c>
      <c r="N34" s="163">
        <f>feedin_new_car!N34</f>
        <v>0.28000000000000003</v>
      </c>
      <c r="O34" s="163">
        <f>feedin_new_car!O34</f>
        <v>0.21799999999999997</v>
      </c>
      <c r="P34" s="162">
        <f>feedin_new_car!P34</f>
        <v>9.1259999999999834E-6</v>
      </c>
      <c r="Q34" s="163">
        <f>feedin_new_car!Q34</f>
        <v>8.5993411030769212E-2</v>
      </c>
      <c r="R34" s="163">
        <f>feedin_new_car!R34</f>
        <v>0.41794856584615381</v>
      </c>
      <c r="S34" s="163">
        <f>feedin_new_car!S34</f>
        <v>0.43839126824615415</v>
      </c>
      <c r="T34" s="163">
        <f>feedin_new_car!T34</f>
        <v>5.7657628876923023E-2</v>
      </c>
      <c r="U34" s="162">
        <f>feedin_new_car!U34</f>
        <v>3.3999999999999996E-2</v>
      </c>
      <c r="V34" s="163">
        <f>feedin_new_car!V34</f>
        <v>0.3</v>
      </c>
      <c r="W34" s="163">
        <f>feedin_new_car!W34</f>
        <v>0.35</v>
      </c>
      <c r="X34" s="163">
        <f>feedin_new_car!X34</f>
        <v>0.3</v>
      </c>
      <c r="Y34" s="163">
        <f>feedin_new_car!Y34</f>
        <v>1.6000000000000014E-2</v>
      </c>
      <c r="Z34" s="162">
        <f>feedin_new_car!Z34</f>
        <v>9.1259999999999834E-6</v>
      </c>
      <c r="AA34" s="163">
        <f>feedin_new_car!AA34</f>
        <v>8.5993411030769212E-2</v>
      </c>
      <c r="AB34" s="163">
        <f>feedin_new_car!AB34</f>
        <v>0.41794856584615381</v>
      </c>
      <c r="AC34" s="163">
        <f>feedin_new_car!AC34</f>
        <v>0.43839126824615415</v>
      </c>
      <c r="AD34" s="163">
        <f>feedin_new_car!AD34</f>
        <v>5.7657628876923023E-2</v>
      </c>
      <c r="AE34" s="162">
        <f>feedin_new_car!AE34</f>
        <v>0</v>
      </c>
      <c r="AF34" s="163">
        <f>feedin_new_car!AF34</f>
        <v>0</v>
      </c>
      <c r="AG34" s="163">
        <f>feedin_new_car!AG34</f>
        <v>0</v>
      </c>
      <c r="AH34" s="163">
        <f>feedin_new_car!AH34</f>
        <v>0</v>
      </c>
      <c r="AI34" s="163">
        <f>feedin_new_car!AI34</f>
        <v>1</v>
      </c>
      <c r="AJ34" s="162">
        <f>feedin_new_car!AJ34</f>
        <v>0.37</v>
      </c>
      <c r="AK34" s="163">
        <f>feedin_new_car!AK34</f>
        <v>0.23000000000000004</v>
      </c>
      <c r="AL34" s="163">
        <f>feedin_new_car!AL34</f>
        <v>0.35</v>
      </c>
      <c r="AM34" s="163">
        <f>feedin_new_car!AM34</f>
        <v>0.05</v>
      </c>
      <c r="AN34" s="163">
        <f>feedin_new_car!AN34</f>
        <v>0</v>
      </c>
      <c r="AO34" s="162">
        <f>feedin_new_car!AO34</f>
        <v>0.15</v>
      </c>
      <c r="AP34" s="163">
        <f>feedin_new_car!AP34</f>
        <v>0.33</v>
      </c>
      <c r="AQ34" s="163">
        <f>feedin_new_car!AQ34</f>
        <v>0.47</v>
      </c>
      <c r="AR34" s="163">
        <f>feedin_new_car!AR34</f>
        <v>0.05</v>
      </c>
      <c r="AS34" s="163">
        <f>feedin_new_car!AS34</f>
        <v>0</v>
      </c>
      <c r="AT34" s="162">
        <f>feedin_new_car!AT34</f>
        <v>0.2</v>
      </c>
      <c r="AU34" s="163">
        <f>feedin_new_car!AU34</f>
        <v>0.3</v>
      </c>
      <c r="AV34" s="163">
        <f>feedin_new_car!AV34</f>
        <v>0.4</v>
      </c>
      <c r="AW34" s="163">
        <f>feedin_new_car!AW34</f>
        <v>0.1</v>
      </c>
      <c r="AX34" s="163">
        <f>feedin_new_car!AX34</f>
        <v>0</v>
      </c>
      <c r="AY34" s="162">
        <f>feedin_new_car!AY34</f>
        <v>0</v>
      </c>
      <c r="AZ34" s="163">
        <f>feedin_new_car!AZ34</f>
        <v>0</v>
      </c>
      <c r="BA34" s="163">
        <f>feedin_new_car!BA34</f>
        <v>0</v>
      </c>
      <c r="BB34" s="163">
        <f>feedin_new_car!BB34</f>
        <v>0.5</v>
      </c>
      <c r="BC34" s="163">
        <f>feedin_new_car!BC34</f>
        <v>0.5</v>
      </c>
      <c r="BD34" s="36">
        <f t="shared" si="2"/>
        <v>1</v>
      </c>
      <c r="BE34" s="36">
        <f t="shared" si="3"/>
        <v>9</v>
      </c>
      <c r="BF34" s="40"/>
      <c r="BG34" s="60">
        <f t="shared" si="4"/>
        <v>6.9228641483896652E-2</v>
      </c>
      <c r="BH34" s="60">
        <f t="shared" si="0"/>
        <v>0.20086300342747221</v>
      </c>
      <c r="BI34" s="60">
        <f t="shared" si="0"/>
        <v>0.27517933393457567</v>
      </c>
      <c r="BJ34" s="60">
        <f t="shared" si="0"/>
        <v>0.27873334068887951</v>
      </c>
      <c r="BK34" s="60">
        <f t="shared" si="0"/>
        <v>0.17599568046517605</v>
      </c>
      <c r="BL34" s="57">
        <f t="shared" si="1"/>
        <v>1</v>
      </c>
    </row>
    <row r="35" spans="1:64" x14ac:dyDescent="0.2">
      <c r="A35" s="12">
        <v>2029</v>
      </c>
      <c r="B35" s="100">
        <v>0.74914558097973716</v>
      </c>
      <c r="C35" s="66">
        <v>8.9355178815660644E-2</v>
      </c>
      <c r="D35" s="66">
        <v>0.03</v>
      </c>
      <c r="E35" s="66">
        <f t="shared" si="8"/>
        <v>0</v>
      </c>
      <c r="F35" s="66">
        <f t="shared" si="8"/>
        <v>0</v>
      </c>
      <c r="G35" s="66">
        <v>6.8449210315874275E-3</v>
      </c>
      <c r="H35" s="66">
        <v>0</v>
      </c>
      <c r="I35" s="66">
        <v>0.12465431917301477</v>
      </c>
      <c r="J35" s="66">
        <f t="shared" si="6"/>
        <v>0</v>
      </c>
      <c r="K35" s="162">
        <f>feedin_new_car!K35</f>
        <v>5.5999999999999994E-2</v>
      </c>
      <c r="L35" s="163">
        <f>feedin_new_car!L35</f>
        <v>0.2</v>
      </c>
      <c r="M35" s="163">
        <f>feedin_new_car!M35</f>
        <v>0.21999999999999997</v>
      </c>
      <c r="N35" s="163">
        <f>feedin_new_car!N35</f>
        <v>0.29000000000000004</v>
      </c>
      <c r="O35" s="163">
        <f>feedin_new_car!O35</f>
        <v>0.23399999999999999</v>
      </c>
      <c r="P35" s="162">
        <f>feedin_new_car!P35</f>
        <v>4.5629999999999832E-6</v>
      </c>
      <c r="Q35" s="163">
        <f>feedin_new_car!Q35</f>
        <v>9.2996705515384595E-2</v>
      </c>
      <c r="R35" s="163">
        <f>feedin_new_car!R35</f>
        <v>0.43397428292307688</v>
      </c>
      <c r="S35" s="163">
        <f>feedin_new_car!S35</f>
        <v>0.41919563412307725</v>
      </c>
      <c r="T35" s="163">
        <f>feedin_new_car!T35</f>
        <v>5.3828814438461485E-2</v>
      </c>
      <c r="U35" s="162">
        <f>feedin_new_car!U35</f>
        <v>3.1999999999999994E-2</v>
      </c>
      <c r="V35" s="163">
        <f>feedin_new_car!V35</f>
        <v>0.3</v>
      </c>
      <c r="W35" s="163">
        <f>feedin_new_car!W35</f>
        <v>0.35</v>
      </c>
      <c r="X35" s="163">
        <f>feedin_new_car!X35</f>
        <v>0.3</v>
      </c>
      <c r="Y35" s="163">
        <f>feedin_new_car!Y35</f>
        <v>1.8000000000000016E-2</v>
      </c>
      <c r="Z35" s="162">
        <f>feedin_new_car!Z35</f>
        <v>4.5629999999999832E-6</v>
      </c>
      <c r="AA35" s="163">
        <f>feedin_new_car!AA35</f>
        <v>9.2996705515384595E-2</v>
      </c>
      <c r="AB35" s="163">
        <f>feedin_new_car!AB35</f>
        <v>0.43397428292307688</v>
      </c>
      <c r="AC35" s="163">
        <f>feedin_new_car!AC35</f>
        <v>0.41919563412307725</v>
      </c>
      <c r="AD35" s="163">
        <f>feedin_new_car!AD35</f>
        <v>5.3828814438461485E-2</v>
      </c>
      <c r="AE35" s="162">
        <f>feedin_new_car!AE35</f>
        <v>0</v>
      </c>
      <c r="AF35" s="163">
        <f>feedin_new_car!AF35</f>
        <v>0</v>
      </c>
      <c r="AG35" s="163">
        <f>feedin_new_car!AG35</f>
        <v>0</v>
      </c>
      <c r="AH35" s="163">
        <f>feedin_new_car!AH35</f>
        <v>0</v>
      </c>
      <c r="AI35" s="163">
        <f>feedin_new_car!AI35</f>
        <v>1</v>
      </c>
      <c r="AJ35" s="162">
        <f>feedin_new_car!AJ35</f>
        <v>0.36</v>
      </c>
      <c r="AK35" s="163">
        <f>feedin_new_car!AK35</f>
        <v>0.24000000000000005</v>
      </c>
      <c r="AL35" s="163">
        <f>feedin_new_car!AL35</f>
        <v>0.35</v>
      </c>
      <c r="AM35" s="163">
        <f>feedin_new_car!AM35</f>
        <v>0.05</v>
      </c>
      <c r="AN35" s="163">
        <f>feedin_new_car!AN35</f>
        <v>0</v>
      </c>
      <c r="AO35" s="162">
        <f>feedin_new_car!AO35</f>
        <v>0.15</v>
      </c>
      <c r="AP35" s="163">
        <f>feedin_new_car!AP35</f>
        <v>0.34</v>
      </c>
      <c r="AQ35" s="163">
        <f>feedin_new_car!AQ35</f>
        <v>0.45999999999999996</v>
      </c>
      <c r="AR35" s="163">
        <f>feedin_new_car!AR35</f>
        <v>0.05</v>
      </c>
      <c r="AS35" s="163">
        <f>feedin_new_car!AS35</f>
        <v>0</v>
      </c>
      <c r="AT35" s="162">
        <f>feedin_new_car!AT35</f>
        <v>0.2</v>
      </c>
      <c r="AU35" s="163">
        <f>feedin_new_car!AU35</f>
        <v>0.3</v>
      </c>
      <c r="AV35" s="163">
        <f>feedin_new_car!AV35</f>
        <v>0.4</v>
      </c>
      <c r="AW35" s="163">
        <f>feedin_new_car!AW35</f>
        <v>0.1</v>
      </c>
      <c r="AX35" s="163">
        <f>feedin_new_car!AX35</f>
        <v>0</v>
      </c>
      <c r="AY35" s="162">
        <f>feedin_new_car!AY35</f>
        <v>0</v>
      </c>
      <c r="AZ35" s="163">
        <f>feedin_new_car!AZ35</f>
        <v>0</v>
      </c>
      <c r="BA35" s="163">
        <f>feedin_new_car!BA35</f>
        <v>0</v>
      </c>
      <c r="BB35" s="163">
        <f>feedin_new_car!BB35</f>
        <v>0.5</v>
      </c>
      <c r="BC35" s="163">
        <f>feedin_new_car!BC35</f>
        <v>0.5</v>
      </c>
      <c r="BD35" s="36">
        <f t="shared" si="2"/>
        <v>1</v>
      </c>
      <c r="BE35" s="36">
        <f t="shared" si="3"/>
        <v>9.0000000000000018</v>
      </c>
      <c r="BF35" s="40"/>
      <c r="BG35" s="60">
        <f t="shared" si="4"/>
        <v>7.0307595668520642E-2</v>
      </c>
      <c r="BH35" s="60">
        <f t="shared" si="0"/>
        <v>0.20617793024602737</v>
      </c>
      <c r="BI35" s="60">
        <f t="shared" si="0"/>
        <v>0.26634732749779333</v>
      </c>
      <c r="BJ35" s="60">
        <f t="shared" si="0"/>
        <v>0.27651719729881652</v>
      </c>
      <c r="BK35" s="60">
        <f t="shared" si="0"/>
        <v>0.18064994928884223</v>
      </c>
      <c r="BL35" s="57">
        <f t="shared" si="1"/>
        <v>1</v>
      </c>
    </row>
    <row r="36" spans="1:64" x14ac:dyDescent="0.2">
      <c r="A36" s="51">
        <v>2030</v>
      </c>
      <c r="B36" s="101">
        <v>0.70936937385063181</v>
      </c>
      <c r="C36" s="65">
        <v>8.1194562436733619E-2</v>
      </c>
      <c r="D36" s="65">
        <v>0.03</v>
      </c>
      <c r="E36" s="65">
        <v>0</v>
      </c>
      <c r="F36" s="65">
        <v>0</v>
      </c>
      <c r="G36" s="65">
        <v>6.867384879127348E-3</v>
      </c>
      <c r="H36" s="74">
        <v>0</v>
      </c>
      <c r="I36" s="65">
        <v>0.17256867883350716</v>
      </c>
      <c r="J36" s="65">
        <f t="shared" si="6"/>
        <v>0</v>
      </c>
      <c r="K36" s="71">
        <f>feedin_new_car!K36</f>
        <v>0.05</v>
      </c>
      <c r="L36" s="73">
        <f>feedin_new_car!L36</f>
        <v>0.2</v>
      </c>
      <c r="M36" s="73">
        <f>feedin_new_car!M36</f>
        <v>0.2</v>
      </c>
      <c r="N36" s="73">
        <f>feedin_new_car!N36</f>
        <v>0.3</v>
      </c>
      <c r="O36" s="73">
        <f>feedin_new_car!O36</f>
        <v>0.25</v>
      </c>
      <c r="P36" s="71">
        <f>feedin_new_car!P36</f>
        <v>0</v>
      </c>
      <c r="Q36" s="73">
        <f>feedin_new_car!Q36</f>
        <v>0.1</v>
      </c>
      <c r="R36" s="73">
        <f>feedin_new_car!R36</f>
        <v>0.45</v>
      </c>
      <c r="S36" s="73">
        <f>feedin_new_car!S36</f>
        <v>0.4</v>
      </c>
      <c r="T36" s="73">
        <f>feedin_new_car!T36</f>
        <v>0.05</v>
      </c>
      <c r="U36" s="71">
        <f>feedin_new_car!U36</f>
        <v>0.03</v>
      </c>
      <c r="V36" s="73">
        <f>feedin_new_car!V36</f>
        <v>0.3</v>
      </c>
      <c r="W36" s="73">
        <f>feedin_new_car!W36</f>
        <v>0.35</v>
      </c>
      <c r="X36" s="73">
        <f>feedin_new_car!X36</f>
        <v>0.3</v>
      </c>
      <c r="Y36" s="73">
        <f>feedin_new_car!Y36</f>
        <v>2.0000000000000018E-2</v>
      </c>
      <c r="Z36" s="71">
        <f>feedin_new_car!Z36</f>
        <v>0</v>
      </c>
      <c r="AA36" s="73">
        <f>feedin_new_car!AA36</f>
        <v>0.1</v>
      </c>
      <c r="AB36" s="73">
        <f>feedin_new_car!AB36</f>
        <v>0.45</v>
      </c>
      <c r="AC36" s="73">
        <f>feedin_new_car!AC36</f>
        <v>0.4</v>
      </c>
      <c r="AD36" s="73">
        <f>feedin_new_car!AD36</f>
        <v>0.05</v>
      </c>
      <c r="AE36" s="71">
        <f>feedin_new_car!AE36</f>
        <v>0</v>
      </c>
      <c r="AF36" s="73">
        <f>feedin_new_car!AF36</f>
        <v>0</v>
      </c>
      <c r="AG36" s="73">
        <f>feedin_new_car!AG36</f>
        <v>0</v>
      </c>
      <c r="AH36" s="73">
        <f>feedin_new_car!AH36</f>
        <v>0</v>
      </c>
      <c r="AI36" s="73">
        <f>feedin_new_car!AI36</f>
        <v>1</v>
      </c>
      <c r="AJ36" s="71">
        <f>feedin_new_car!AJ36</f>
        <v>0.35</v>
      </c>
      <c r="AK36" s="73">
        <f>feedin_new_car!AK36</f>
        <v>0.25</v>
      </c>
      <c r="AL36" s="73">
        <f>feedin_new_car!AL36</f>
        <v>0.35</v>
      </c>
      <c r="AM36" s="73">
        <f>feedin_new_car!AM36</f>
        <v>0.05</v>
      </c>
      <c r="AN36" s="73">
        <f>feedin_new_car!AN36</f>
        <v>0</v>
      </c>
      <c r="AO36" s="71">
        <f>feedin_new_car!AO36</f>
        <v>0.15</v>
      </c>
      <c r="AP36" s="73">
        <f>feedin_new_car!AP36</f>
        <v>0.35</v>
      </c>
      <c r="AQ36" s="73">
        <f>feedin_new_car!AQ36</f>
        <v>0.45</v>
      </c>
      <c r="AR36" s="73">
        <f>feedin_new_car!AR36</f>
        <v>0.05</v>
      </c>
      <c r="AS36" s="73">
        <f>feedin_new_car!AS36</f>
        <v>0</v>
      </c>
      <c r="AT36" s="71">
        <f>feedin_new_car!AT36</f>
        <v>0.2</v>
      </c>
      <c r="AU36" s="73">
        <f>feedin_new_car!AU36</f>
        <v>0.3</v>
      </c>
      <c r="AV36" s="73">
        <f>feedin_new_car!AV36</f>
        <v>0.4</v>
      </c>
      <c r="AW36" s="73">
        <f>feedin_new_car!AW36</f>
        <v>0.1</v>
      </c>
      <c r="AX36" s="73">
        <f>feedin_new_car!AX36</f>
        <v>0</v>
      </c>
      <c r="AY36" s="71">
        <f>feedin_new_car!AY36</f>
        <v>0</v>
      </c>
      <c r="AZ36" s="73">
        <f>feedin_new_car!AZ36</f>
        <v>0</v>
      </c>
      <c r="BA36" s="73">
        <f>feedin_new_car!BA36</f>
        <v>0</v>
      </c>
      <c r="BB36" s="73">
        <f>feedin_new_car!BB36</f>
        <v>0.5</v>
      </c>
      <c r="BC36" s="73">
        <f>feedin_new_car!BC36</f>
        <v>0.5</v>
      </c>
      <c r="BD36" s="52">
        <f t="shared" si="2"/>
        <v>0.99999999999999989</v>
      </c>
      <c r="BE36" s="52">
        <f t="shared" si="3"/>
        <v>9</v>
      </c>
      <c r="BF36" s="53"/>
      <c r="BG36" s="61">
        <f t="shared" si="4"/>
        <v>7.3285789166927601E-2</v>
      </c>
      <c r="BH36" s="61">
        <f t="shared" si="0"/>
        <v>0.2124807808836337</v>
      </c>
      <c r="BI36" s="61">
        <f t="shared" si="0"/>
        <v>0.26034248410775396</v>
      </c>
      <c r="BJ36" s="61">
        <f t="shared" si="0"/>
        <v>0.27188887425719011</v>
      </c>
      <c r="BK36" s="61">
        <f t="shared" si="0"/>
        <v>0.18200207158449463</v>
      </c>
      <c r="BL36" s="62">
        <f t="shared" si="1"/>
        <v>1</v>
      </c>
    </row>
    <row r="37" spans="1:64" x14ac:dyDescent="0.2">
      <c r="A37" s="12">
        <v>2031</v>
      </c>
      <c r="B37" s="100">
        <v>0.6768252980132311</v>
      </c>
      <c r="C37" s="66">
        <v>7.5102190490515947E-2</v>
      </c>
      <c r="D37" s="66">
        <v>0.03</v>
      </c>
      <c r="E37" s="66">
        <f t="shared" ref="E37:F40" si="9">E36+(E$41-E$36)*0.2</f>
        <v>0</v>
      </c>
      <c r="F37" s="66">
        <f t="shared" si="9"/>
        <v>0</v>
      </c>
      <c r="G37" s="66">
        <v>6.9285984215950638E-3</v>
      </c>
      <c r="H37" s="66">
        <v>0</v>
      </c>
      <c r="I37" s="66">
        <v>0.21114391307465782</v>
      </c>
      <c r="J37" s="66">
        <f t="shared" si="6"/>
        <v>0</v>
      </c>
      <c r="K37" s="162">
        <f>feedin_new_car!K37</f>
        <v>0.05</v>
      </c>
      <c r="L37" s="163">
        <f>feedin_new_car!L37</f>
        <v>0.19</v>
      </c>
      <c r="M37" s="163">
        <f>feedin_new_car!M37</f>
        <v>0.19</v>
      </c>
      <c r="N37" s="163">
        <f>feedin_new_car!N37</f>
        <v>0.31</v>
      </c>
      <c r="O37" s="163">
        <f>feedin_new_car!O37</f>
        <v>0.26</v>
      </c>
      <c r="P37" s="162">
        <f>feedin_new_car!P37</f>
        <v>0</v>
      </c>
      <c r="Q37" s="163">
        <f>feedin_new_car!Q37</f>
        <v>0.1</v>
      </c>
      <c r="R37" s="163">
        <f>feedin_new_car!R37</f>
        <v>0.45</v>
      </c>
      <c r="S37" s="163">
        <f>feedin_new_car!S37</f>
        <v>0.4</v>
      </c>
      <c r="T37" s="163">
        <f>feedin_new_car!T37</f>
        <v>0.05</v>
      </c>
      <c r="U37" s="162">
        <f>feedin_new_car!U37</f>
        <v>0.03</v>
      </c>
      <c r="V37" s="163">
        <f>feedin_new_car!V37</f>
        <v>0.3</v>
      </c>
      <c r="W37" s="163">
        <f>feedin_new_car!W37</f>
        <v>0.35</v>
      </c>
      <c r="X37" s="163">
        <f>feedin_new_car!X37</f>
        <v>0.3</v>
      </c>
      <c r="Y37" s="163">
        <f>feedin_new_car!Y37</f>
        <v>2.0000000000000018E-2</v>
      </c>
      <c r="Z37" s="162">
        <f>feedin_new_car!Z37</f>
        <v>0</v>
      </c>
      <c r="AA37" s="163">
        <f>feedin_new_car!AA37</f>
        <v>0.1</v>
      </c>
      <c r="AB37" s="163">
        <f>feedin_new_car!AB37</f>
        <v>0.45</v>
      </c>
      <c r="AC37" s="163">
        <f>feedin_new_car!AC37</f>
        <v>0.4</v>
      </c>
      <c r="AD37" s="163">
        <f>feedin_new_car!AD37</f>
        <v>0.05</v>
      </c>
      <c r="AE37" s="162">
        <f>feedin_new_car!AE37</f>
        <v>0</v>
      </c>
      <c r="AF37" s="163">
        <f>feedin_new_car!AF37</f>
        <v>0</v>
      </c>
      <c r="AG37" s="163">
        <f>feedin_new_car!AG37</f>
        <v>0</v>
      </c>
      <c r="AH37" s="163">
        <f>feedin_new_car!AH37</f>
        <v>0</v>
      </c>
      <c r="AI37" s="163">
        <f>feedin_new_car!AI37</f>
        <v>1</v>
      </c>
      <c r="AJ37" s="162">
        <f>feedin_new_car!AJ37</f>
        <v>0.33999999999999997</v>
      </c>
      <c r="AK37" s="163">
        <f>feedin_new_car!AK37</f>
        <v>0.26</v>
      </c>
      <c r="AL37" s="163">
        <f>feedin_new_car!AL37</f>
        <v>0.35</v>
      </c>
      <c r="AM37" s="163">
        <f>feedin_new_car!AM37</f>
        <v>0.05</v>
      </c>
      <c r="AN37" s="163">
        <f>feedin_new_car!AN37</f>
        <v>0</v>
      </c>
      <c r="AO37" s="162">
        <f>feedin_new_car!AO37</f>
        <v>0.15</v>
      </c>
      <c r="AP37" s="163">
        <f>feedin_new_car!AP37</f>
        <v>0.35</v>
      </c>
      <c r="AQ37" s="163">
        <f>feedin_new_car!AQ37</f>
        <v>0.45</v>
      </c>
      <c r="AR37" s="163">
        <f>feedin_new_car!AR37</f>
        <v>0.05</v>
      </c>
      <c r="AS37" s="163">
        <f>feedin_new_car!AS37</f>
        <v>0</v>
      </c>
      <c r="AT37" s="162">
        <f>feedin_new_car!AT37</f>
        <v>0.2</v>
      </c>
      <c r="AU37" s="163">
        <f>feedin_new_car!AU37</f>
        <v>0.3</v>
      </c>
      <c r="AV37" s="163">
        <f>feedin_new_car!AV37</f>
        <v>0.4</v>
      </c>
      <c r="AW37" s="163">
        <f>feedin_new_car!AW37</f>
        <v>0.1</v>
      </c>
      <c r="AX37" s="163">
        <f>feedin_new_car!AX37</f>
        <v>0</v>
      </c>
      <c r="AY37" s="162">
        <f>feedin_new_car!AY37</f>
        <v>0</v>
      </c>
      <c r="AZ37" s="163">
        <f>feedin_new_car!AZ37</f>
        <v>0</v>
      </c>
      <c r="BA37" s="163">
        <f>feedin_new_car!BA37</f>
        <v>0</v>
      </c>
      <c r="BB37" s="163">
        <f>feedin_new_car!BB37</f>
        <v>0.5</v>
      </c>
      <c r="BC37" s="163">
        <f>feedin_new_car!BC37</f>
        <v>0.5</v>
      </c>
      <c r="BD37" s="36">
        <f t="shared" si="2"/>
        <v>1</v>
      </c>
      <c r="BE37" s="36">
        <f t="shared" si="3"/>
        <v>9</v>
      </c>
      <c r="BF37" s="40"/>
      <c r="BG37" s="60">
        <f t="shared" si="4"/>
        <v>7.932577097893545E-2</v>
      </c>
      <c r="BH37" s="60">
        <f t="shared" si="0"/>
        <v>0.21025163518357759</v>
      </c>
      <c r="BI37" s="60">
        <f t="shared" si="0"/>
        <v>0.2597753670206675</v>
      </c>
      <c r="BJ37" s="60">
        <f t="shared" si="0"/>
        <v>0.27031753980885354</v>
      </c>
      <c r="BK37" s="60">
        <f t="shared" si="0"/>
        <v>0.18032968700796587</v>
      </c>
      <c r="BL37" s="57">
        <f t="shared" si="1"/>
        <v>1</v>
      </c>
    </row>
    <row r="38" spans="1:64" x14ac:dyDescent="0.2">
      <c r="A38" s="12">
        <v>2032</v>
      </c>
      <c r="B38" s="100">
        <v>0.66643117949740138</v>
      </c>
      <c r="C38" s="66">
        <v>7.1826202300449435E-2</v>
      </c>
      <c r="D38" s="66">
        <v>0.03</v>
      </c>
      <c r="E38" s="66">
        <f t="shared" si="9"/>
        <v>0</v>
      </c>
      <c r="F38" s="66">
        <f t="shared" si="9"/>
        <v>0</v>
      </c>
      <c r="G38" s="66">
        <v>7.2449375626633542E-3</v>
      </c>
      <c r="H38" s="66">
        <v>0</v>
      </c>
      <c r="I38" s="66">
        <v>0.22449768063948577</v>
      </c>
      <c r="J38" s="66">
        <f t="shared" si="6"/>
        <v>0</v>
      </c>
      <c r="K38" s="162">
        <f>feedin_new_car!K38</f>
        <v>0.05</v>
      </c>
      <c r="L38" s="163">
        <f>feedin_new_car!L38</f>
        <v>0.18</v>
      </c>
      <c r="M38" s="163">
        <f>feedin_new_car!M38</f>
        <v>0.18</v>
      </c>
      <c r="N38" s="163">
        <f>feedin_new_car!N38</f>
        <v>0.32</v>
      </c>
      <c r="O38" s="163">
        <f>feedin_new_car!O38</f>
        <v>0.27</v>
      </c>
      <c r="P38" s="162">
        <f>feedin_new_car!P38</f>
        <v>0</v>
      </c>
      <c r="Q38" s="163">
        <f>feedin_new_car!Q38</f>
        <v>0.1</v>
      </c>
      <c r="R38" s="163">
        <f>feedin_new_car!R38</f>
        <v>0.45</v>
      </c>
      <c r="S38" s="163">
        <f>feedin_new_car!S38</f>
        <v>0.4</v>
      </c>
      <c r="T38" s="163">
        <f>feedin_new_car!T38</f>
        <v>0.05</v>
      </c>
      <c r="U38" s="162">
        <f>feedin_new_car!U38</f>
        <v>0.03</v>
      </c>
      <c r="V38" s="163">
        <f>feedin_new_car!V38</f>
        <v>0.3</v>
      </c>
      <c r="W38" s="163">
        <f>feedin_new_car!W38</f>
        <v>0.35</v>
      </c>
      <c r="X38" s="163">
        <f>feedin_new_car!X38</f>
        <v>0.3</v>
      </c>
      <c r="Y38" s="163">
        <f>feedin_new_car!Y38</f>
        <v>2.0000000000000018E-2</v>
      </c>
      <c r="Z38" s="162">
        <f>feedin_new_car!Z38</f>
        <v>0</v>
      </c>
      <c r="AA38" s="163">
        <f>feedin_new_car!AA38</f>
        <v>0.1</v>
      </c>
      <c r="AB38" s="163">
        <f>feedin_new_car!AB38</f>
        <v>0.45</v>
      </c>
      <c r="AC38" s="163">
        <f>feedin_new_car!AC38</f>
        <v>0.4</v>
      </c>
      <c r="AD38" s="163">
        <f>feedin_new_car!AD38</f>
        <v>0.05</v>
      </c>
      <c r="AE38" s="162">
        <f>feedin_new_car!AE38</f>
        <v>0</v>
      </c>
      <c r="AF38" s="163">
        <f>feedin_new_car!AF38</f>
        <v>0</v>
      </c>
      <c r="AG38" s="163">
        <f>feedin_new_car!AG38</f>
        <v>0</v>
      </c>
      <c r="AH38" s="163">
        <f>feedin_new_car!AH38</f>
        <v>0</v>
      </c>
      <c r="AI38" s="163">
        <f>feedin_new_car!AI38</f>
        <v>1</v>
      </c>
      <c r="AJ38" s="162">
        <f>feedin_new_car!AJ38</f>
        <v>0.32999999999999996</v>
      </c>
      <c r="AK38" s="163">
        <f>feedin_new_car!AK38</f>
        <v>0.27</v>
      </c>
      <c r="AL38" s="163">
        <f>feedin_new_car!AL38</f>
        <v>0.35</v>
      </c>
      <c r="AM38" s="163">
        <f>feedin_new_car!AM38</f>
        <v>0.05</v>
      </c>
      <c r="AN38" s="163">
        <f>feedin_new_car!AN38</f>
        <v>0</v>
      </c>
      <c r="AO38" s="162">
        <f>feedin_new_car!AO38</f>
        <v>0.15</v>
      </c>
      <c r="AP38" s="163">
        <f>feedin_new_car!AP38</f>
        <v>0.35</v>
      </c>
      <c r="AQ38" s="163">
        <f>feedin_new_car!AQ38</f>
        <v>0.45</v>
      </c>
      <c r="AR38" s="163">
        <f>feedin_new_car!AR38</f>
        <v>0.05</v>
      </c>
      <c r="AS38" s="163">
        <f>feedin_new_car!AS38</f>
        <v>0</v>
      </c>
      <c r="AT38" s="162">
        <f>feedin_new_car!AT38</f>
        <v>0.2</v>
      </c>
      <c r="AU38" s="163">
        <f>feedin_new_car!AU38</f>
        <v>0.3</v>
      </c>
      <c r="AV38" s="163">
        <f>feedin_new_car!AV38</f>
        <v>0.4</v>
      </c>
      <c r="AW38" s="163">
        <f>feedin_new_car!AW38</f>
        <v>0.1</v>
      </c>
      <c r="AX38" s="163">
        <f>feedin_new_car!AX38</f>
        <v>0</v>
      </c>
      <c r="AY38" s="162">
        <f>feedin_new_car!AY38</f>
        <v>0</v>
      </c>
      <c r="AZ38" s="163">
        <f>feedin_new_car!AZ38</f>
        <v>0</v>
      </c>
      <c r="BA38" s="163">
        <f>feedin_new_car!BA38</f>
        <v>0</v>
      </c>
      <c r="BB38" s="163">
        <f>feedin_new_car!BB38</f>
        <v>0.5</v>
      </c>
      <c r="BC38" s="163">
        <f>feedin_new_car!BC38</f>
        <v>0.5</v>
      </c>
      <c r="BD38" s="36">
        <f t="shared" si="2"/>
        <v>1</v>
      </c>
      <c r="BE38" s="36">
        <f t="shared" si="3"/>
        <v>9</v>
      </c>
      <c r="BF38" s="40"/>
      <c r="BG38" s="60">
        <f t="shared" si="4"/>
        <v>8.1511924498446131E-2</v>
      </c>
      <c r="BH38" s="60">
        <f t="shared" si="0"/>
        <v>0.20544566987334204</v>
      </c>
      <c r="BI38" s="60">
        <f t="shared" si="0"/>
        <v>0.25511420374746097</v>
      </c>
      <c r="BJ38" s="60">
        <f t="shared" si="0"/>
        <v>0.27380047330142998</v>
      </c>
      <c r="BK38" s="60">
        <f t="shared" si="0"/>
        <v>0.18412772857932086</v>
      </c>
      <c r="BL38" s="57">
        <f t="shared" si="1"/>
        <v>1</v>
      </c>
    </row>
    <row r="39" spans="1:64" x14ac:dyDescent="0.2">
      <c r="A39" s="12">
        <v>2033</v>
      </c>
      <c r="B39" s="100">
        <v>0.66023410721783715</v>
      </c>
      <c r="C39" s="66">
        <v>6.9145985070277305E-2</v>
      </c>
      <c r="D39" s="66">
        <v>0.03</v>
      </c>
      <c r="E39" s="66">
        <f t="shared" si="9"/>
        <v>0</v>
      </c>
      <c r="F39" s="66">
        <f t="shared" si="9"/>
        <v>0</v>
      </c>
      <c r="G39" s="66">
        <v>7.6354870841104233E-3</v>
      </c>
      <c r="H39" s="66">
        <v>0</v>
      </c>
      <c r="I39" s="66">
        <v>0.23298442062777516</v>
      </c>
      <c r="J39" s="66">
        <f t="shared" si="6"/>
        <v>0</v>
      </c>
      <c r="K39" s="162">
        <f>feedin_new_car!K39</f>
        <v>0.05</v>
      </c>
      <c r="L39" s="163">
        <f>feedin_new_car!L39</f>
        <v>0.16999999999999998</v>
      </c>
      <c r="M39" s="163">
        <f>feedin_new_car!M39</f>
        <v>0.16999999999999998</v>
      </c>
      <c r="N39" s="163">
        <f>feedin_new_car!N39</f>
        <v>0.33</v>
      </c>
      <c r="O39" s="163">
        <f>feedin_new_car!O39</f>
        <v>0.28000000000000003</v>
      </c>
      <c r="P39" s="162">
        <f>feedin_new_car!P39</f>
        <v>0</v>
      </c>
      <c r="Q39" s="163">
        <f>feedin_new_car!Q39</f>
        <v>0.1</v>
      </c>
      <c r="R39" s="163">
        <f>feedin_new_car!R39</f>
        <v>0.45</v>
      </c>
      <c r="S39" s="163">
        <f>feedin_new_car!S39</f>
        <v>0.4</v>
      </c>
      <c r="T39" s="163">
        <f>feedin_new_car!T39</f>
        <v>0.05</v>
      </c>
      <c r="U39" s="162">
        <f>feedin_new_car!U39</f>
        <v>0.03</v>
      </c>
      <c r="V39" s="163">
        <f>feedin_new_car!V39</f>
        <v>0.3</v>
      </c>
      <c r="W39" s="163">
        <f>feedin_new_car!W39</f>
        <v>0.35</v>
      </c>
      <c r="X39" s="163">
        <f>feedin_new_car!X39</f>
        <v>0.3</v>
      </c>
      <c r="Y39" s="163">
        <f>feedin_new_car!Y39</f>
        <v>2.0000000000000018E-2</v>
      </c>
      <c r="Z39" s="162">
        <f>feedin_new_car!Z39</f>
        <v>0</v>
      </c>
      <c r="AA39" s="163">
        <f>feedin_new_car!AA39</f>
        <v>0.1</v>
      </c>
      <c r="AB39" s="163">
        <f>feedin_new_car!AB39</f>
        <v>0.45</v>
      </c>
      <c r="AC39" s="163">
        <f>feedin_new_car!AC39</f>
        <v>0.4</v>
      </c>
      <c r="AD39" s="163">
        <f>feedin_new_car!AD39</f>
        <v>0.05</v>
      </c>
      <c r="AE39" s="162">
        <f>feedin_new_car!AE39</f>
        <v>0</v>
      </c>
      <c r="AF39" s="163">
        <f>feedin_new_car!AF39</f>
        <v>0</v>
      </c>
      <c r="AG39" s="163">
        <f>feedin_new_car!AG39</f>
        <v>0</v>
      </c>
      <c r="AH39" s="163">
        <f>feedin_new_car!AH39</f>
        <v>0</v>
      </c>
      <c r="AI39" s="163">
        <f>feedin_new_car!AI39</f>
        <v>1</v>
      </c>
      <c r="AJ39" s="162">
        <f>feedin_new_car!AJ39</f>
        <v>0.31999999999999995</v>
      </c>
      <c r="AK39" s="163">
        <f>feedin_new_car!AK39</f>
        <v>0.28000000000000003</v>
      </c>
      <c r="AL39" s="163">
        <f>feedin_new_car!AL39</f>
        <v>0.35</v>
      </c>
      <c r="AM39" s="163">
        <f>feedin_new_car!AM39</f>
        <v>0.05</v>
      </c>
      <c r="AN39" s="163">
        <f>feedin_new_car!AN39</f>
        <v>0</v>
      </c>
      <c r="AO39" s="162">
        <f>feedin_new_car!AO39</f>
        <v>0.15</v>
      </c>
      <c r="AP39" s="163">
        <f>feedin_new_car!AP39</f>
        <v>0.35</v>
      </c>
      <c r="AQ39" s="163">
        <f>feedin_new_car!AQ39</f>
        <v>0.45</v>
      </c>
      <c r="AR39" s="163">
        <f>feedin_new_car!AR39</f>
        <v>0.05</v>
      </c>
      <c r="AS39" s="163">
        <f>feedin_new_car!AS39</f>
        <v>0</v>
      </c>
      <c r="AT39" s="162">
        <f>feedin_new_car!AT39</f>
        <v>0.2</v>
      </c>
      <c r="AU39" s="163">
        <f>feedin_new_car!AU39</f>
        <v>0.3</v>
      </c>
      <c r="AV39" s="163">
        <f>feedin_new_car!AV39</f>
        <v>0.4</v>
      </c>
      <c r="AW39" s="163">
        <f>feedin_new_car!AW39</f>
        <v>0.1</v>
      </c>
      <c r="AX39" s="163">
        <f>feedin_new_car!AX39</f>
        <v>0</v>
      </c>
      <c r="AY39" s="162">
        <f>feedin_new_car!AY39</f>
        <v>0</v>
      </c>
      <c r="AZ39" s="163">
        <f>feedin_new_car!AZ39</f>
        <v>0</v>
      </c>
      <c r="BA39" s="163">
        <f>feedin_new_car!BA39</f>
        <v>0</v>
      </c>
      <c r="BB39" s="163">
        <f>feedin_new_car!BB39</f>
        <v>0.5</v>
      </c>
      <c r="BC39" s="163">
        <f>feedin_new_car!BC39</f>
        <v>0.5</v>
      </c>
      <c r="BD39" s="36">
        <f t="shared" si="2"/>
        <v>1</v>
      </c>
      <c r="BE39" s="36">
        <f t="shared" si="3"/>
        <v>9</v>
      </c>
      <c r="BF39" s="40"/>
      <c r="BG39" s="60">
        <f t="shared" si="4"/>
        <v>8.2951945353362228E-2</v>
      </c>
      <c r="BH39" s="60">
        <f t="shared" si="0"/>
        <v>0.20018765930594351</v>
      </c>
      <c r="BI39" s="60">
        <f t="shared" si="0"/>
        <v>0.24972168023920582</v>
      </c>
      <c r="BJ39" s="60">
        <f t="shared" si="0"/>
        <v>0.27821586582698021</v>
      </c>
      <c r="BK39" s="60">
        <f t="shared" si="0"/>
        <v>0.18892284927450828</v>
      </c>
      <c r="BL39" s="57">
        <f t="shared" si="1"/>
        <v>1</v>
      </c>
    </row>
    <row r="40" spans="1:64" x14ac:dyDescent="0.2">
      <c r="A40" s="12">
        <v>2034</v>
      </c>
      <c r="B40" s="100">
        <v>0.65372250298494672</v>
      </c>
      <c r="C40" s="66">
        <v>6.653856908695556E-2</v>
      </c>
      <c r="D40" s="66">
        <v>0.03</v>
      </c>
      <c r="E40" s="66">
        <f t="shared" si="9"/>
        <v>0</v>
      </c>
      <c r="F40" s="66">
        <f t="shared" si="9"/>
        <v>0</v>
      </c>
      <c r="G40" s="66">
        <v>8.0491392430575778E-3</v>
      </c>
      <c r="H40" s="66">
        <v>0</v>
      </c>
      <c r="I40" s="66">
        <v>0.24168978868504015</v>
      </c>
      <c r="J40" s="66">
        <f t="shared" si="6"/>
        <v>0</v>
      </c>
      <c r="K40" s="162">
        <f>feedin_new_car!K40</f>
        <v>0.05</v>
      </c>
      <c r="L40" s="163">
        <f>feedin_new_car!L40</f>
        <v>0.15999999999999998</v>
      </c>
      <c r="M40" s="163">
        <f>feedin_new_car!M40</f>
        <v>0.15999999999999998</v>
      </c>
      <c r="N40" s="163">
        <f>feedin_new_car!N40</f>
        <v>0.34</v>
      </c>
      <c r="O40" s="163">
        <f>feedin_new_car!O40</f>
        <v>0.29000000000000004</v>
      </c>
      <c r="P40" s="162">
        <f>feedin_new_car!P40</f>
        <v>0</v>
      </c>
      <c r="Q40" s="163">
        <f>feedin_new_car!Q40</f>
        <v>0.1</v>
      </c>
      <c r="R40" s="163">
        <f>feedin_new_car!R40</f>
        <v>0.45</v>
      </c>
      <c r="S40" s="163">
        <f>feedin_new_car!S40</f>
        <v>0.4</v>
      </c>
      <c r="T40" s="163">
        <f>feedin_new_car!T40</f>
        <v>0.05</v>
      </c>
      <c r="U40" s="162">
        <f>feedin_new_car!U40</f>
        <v>0.03</v>
      </c>
      <c r="V40" s="163">
        <f>feedin_new_car!V40</f>
        <v>0.3</v>
      </c>
      <c r="W40" s="163">
        <f>feedin_new_car!W40</f>
        <v>0.35</v>
      </c>
      <c r="X40" s="163">
        <f>feedin_new_car!X40</f>
        <v>0.3</v>
      </c>
      <c r="Y40" s="163">
        <f>feedin_new_car!Y40</f>
        <v>2.0000000000000018E-2</v>
      </c>
      <c r="Z40" s="162">
        <f>feedin_new_car!Z40</f>
        <v>0</v>
      </c>
      <c r="AA40" s="163">
        <f>feedin_new_car!AA40</f>
        <v>0.1</v>
      </c>
      <c r="AB40" s="163">
        <f>feedin_new_car!AB40</f>
        <v>0.45</v>
      </c>
      <c r="AC40" s="163">
        <f>feedin_new_car!AC40</f>
        <v>0.4</v>
      </c>
      <c r="AD40" s="163">
        <f>feedin_new_car!AD40</f>
        <v>0.05</v>
      </c>
      <c r="AE40" s="162">
        <f>feedin_new_car!AE40</f>
        <v>0</v>
      </c>
      <c r="AF40" s="163">
        <f>feedin_new_car!AF40</f>
        <v>0</v>
      </c>
      <c r="AG40" s="163">
        <f>feedin_new_car!AG40</f>
        <v>0</v>
      </c>
      <c r="AH40" s="163">
        <f>feedin_new_car!AH40</f>
        <v>0</v>
      </c>
      <c r="AI40" s="163">
        <f>feedin_new_car!AI40</f>
        <v>1</v>
      </c>
      <c r="AJ40" s="162">
        <f>feedin_new_car!AJ40</f>
        <v>0.30999999999999994</v>
      </c>
      <c r="AK40" s="163">
        <f>feedin_new_car!AK40</f>
        <v>0.29000000000000004</v>
      </c>
      <c r="AL40" s="163">
        <f>feedin_new_car!AL40</f>
        <v>0.35</v>
      </c>
      <c r="AM40" s="163">
        <f>feedin_new_car!AM40</f>
        <v>0.05</v>
      </c>
      <c r="AN40" s="163">
        <f>feedin_new_car!AN40</f>
        <v>0</v>
      </c>
      <c r="AO40" s="162">
        <f>feedin_new_car!AO40</f>
        <v>0.15</v>
      </c>
      <c r="AP40" s="163">
        <f>feedin_new_car!AP40</f>
        <v>0.35</v>
      </c>
      <c r="AQ40" s="163">
        <f>feedin_new_car!AQ40</f>
        <v>0.45</v>
      </c>
      <c r="AR40" s="163">
        <f>feedin_new_car!AR40</f>
        <v>0.05</v>
      </c>
      <c r="AS40" s="163">
        <f>feedin_new_car!AS40</f>
        <v>0</v>
      </c>
      <c r="AT40" s="162">
        <f>feedin_new_car!AT40</f>
        <v>0.2</v>
      </c>
      <c r="AU40" s="163">
        <f>feedin_new_car!AU40</f>
        <v>0.3</v>
      </c>
      <c r="AV40" s="163">
        <f>feedin_new_car!AV40</f>
        <v>0.4</v>
      </c>
      <c r="AW40" s="163">
        <f>feedin_new_car!AW40</f>
        <v>0.1</v>
      </c>
      <c r="AX40" s="163">
        <f>feedin_new_car!AX40</f>
        <v>0</v>
      </c>
      <c r="AY40" s="162">
        <f>feedin_new_car!AY40</f>
        <v>0</v>
      </c>
      <c r="AZ40" s="163">
        <f>feedin_new_car!AZ40</f>
        <v>0</v>
      </c>
      <c r="BA40" s="163">
        <f>feedin_new_car!BA40</f>
        <v>0</v>
      </c>
      <c r="BB40" s="163">
        <f>feedin_new_car!BB40</f>
        <v>0.5</v>
      </c>
      <c r="BC40" s="163">
        <f>feedin_new_car!BC40</f>
        <v>0.5</v>
      </c>
      <c r="BD40" s="36">
        <f t="shared" si="2"/>
        <v>1</v>
      </c>
      <c r="BE40" s="36">
        <f t="shared" si="3"/>
        <v>9</v>
      </c>
      <c r="BF40" s="40"/>
      <c r="BG40" s="60">
        <f t="shared" si="4"/>
        <v>8.4419316051603216E-2</v>
      </c>
      <c r="BH40" s="60">
        <f t="shared" si="0"/>
        <v>0.19509064437228574</v>
      </c>
      <c r="BI40" s="60">
        <f t="shared" si="0"/>
        <v>0.24453107077580771</v>
      </c>
      <c r="BJ40" s="60">
        <f t="shared" si="0"/>
        <v>0.28245251448032099</v>
      </c>
      <c r="BK40" s="60">
        <f t="shared" si="0"/>
        <v>0.19350645431998234</v>
      </c>
      <c r="BL40" s="57">
        <f t="shared" si="1"/>
        <v>1</v>
      </c>
    </row>
    <row r="41" spans="1:64" x14ac:dyDescent="0.2">
      <c r="A41" s="51">
        <v>2035</v>
      </c>
      <c r="B41" s="101">
        <v>0.64692676406228766</v>
      </c>
      <c r="C41" s="65">
        <v>6.4005152480443792E-2</v>
      </c>
      <c r="D41" s="65">
        <v>0.03</v>
      </c>
      <c r="E41" s="65">
        <v>0</v>
      </c>
      <c r="F41" s="65">
        <v>0</v>
      </c>
      <c r="G41" s="65">
        <v>8.4875682977527522E-3</v>
      </c>
      <c r="H41" s="74">
        <v>0</v>
      </c>
      <c r="I41" s="65">
        <v>0.25058051515951574</v>
      </c>
      <c r="J41" s="65">
        <f t="shared" si="6"/>
        <v>0</v>
      </c>
      <c r="K41" s="71">
        <f>feedin_new_car!K41</f>
        <v>0.05</v>
      </c>
      <c r="L41" s="73">
        <f>feedin_new_car!L41</f>
        <v>0.15</v>
      </c>
      <c r="M41" s="73">
        <f>feedin_new_car!M41</f>
        <v>0.15</v>
      </c>
      <c r="N41" s="73">
        <f>feedin_new_car!N41</f>
        <v>0.35</v>
      </c>
      <c r="O41" s="73">
        <f>feedin_new_car!O41</f>
        <v>0.30000000000000004</v>
      </c>
      <c r="P41" s="71">
        <f>feedin_new_car!P41</f>
        <v>0</v>
      </c>
      <c r="Q41" s="73">
        <f>feedin_new_car!Q41</f>
        <v>0.1</v>
      </c>
      <c r="R41" s="73">
        <f>feedin_new_car!R41</f>
        <v>0.45</v>
      </c>
      <c r="S41" s="73">
        <f>feedin_new_car!S41</f>
        <v>0.4</v>
      </c>
      <c r="T41" s="73">
        <f>feedin_new_car!T41</f>
        <v>0.05</v>
      </c>
      <c r="U41" s="71">
        <f>feedin_new_car!U41</f>
        <v>0.03</v>
      </c>
      <c r="V41" s="73">
        <f>feedin_new_car!V41</f>
        <v>0.3</v>
      </c>
      <c r="W41" s="73">
        <f>feedin_new_car!W41</f>
        <v>0.35</v>
      </c>
      <c r="X41" s="73">
        <f>feedin_new_car!X41</f>
        <v>0.3</v>
      </c>
      <c r="Y41" s="73">
        <f>feedin_new_car!Y41</f>
        <v>2.0000000000000018E-2</v>
      </c>
      <c r="Z41" s="71">
        <f>feedin_new_car!Z41</f>
        <v>0</v>
      </c>
      <c r="AA41" s="73">
        <f>feedin_new_car!AA41</f>
        <v>0.1</v>
      </c>
      <c r="AB41" s="73">
        <f>feedin_new_car!AB41</f>
        <v>0.45</v>
      </c>
      <c r="AC41" s="73">
        <f>feedin_new_car!AC41</f>
        <v>0.4</v>
      </c>
      <c r="AD41" s="73">
        <f>feedin_new_car!AD41</f>
        <v>0.05</v>
      </c>
      <c r="AE41" s="71">
        <f>feedin_new_car!AE41</f>
        <v>0</v>
      </c>
      <c r="AF41" s="73">
        <f>feedin_new_car!AF41</f>
        <v>0</v>
      </c>
      <c r="AG41" s="73">
        <f>feedin_new_car!AG41</f>
        <v>0</v>
      </c>
      <c r="AH41" s="73">
        <f>feedin_new_car!AH41</f>
        <v>0</v>
      </c>
      <c r="AI41" s="73">
        <f>feedin_new_car!AI41</f>
        <v>1</v>
      </c>
      <c r="AJ41" s="71">
        <f>feedin_new_car!AJ41</f>
        <v>0.3</v>
      </c>
      <c r="AK41" s="73">
        <f>feedin_new_car!AK41</f>
        <v>0.3</v>
      </c>
      <c r="AL41" s="73">
        <f>feedin_new_car!AL41</f>
        <v>0.35</v>
      </c>
      <c r="AM41" s="73">
        <f>feedin_new_car!AM41</f>
        <v>0.05</v>
      </c>
      <c r="AN41" s="73">
        <f>feedin_new_car!AN41</f>
        <v>0</v>
      </c>
      <c r="AO41" s="71">
        <f>feedin_new_car!AO41</f>
        <v>0.15</v>
      </c>
      <c r="AP41" s="73">
        <f>feedin_new_car!AP41</f>
        <v>0.35</v>
      </c>
      <c r="AQ41" s="73">
        <f>feedin_new_car!AQ41</f>
        <v>0.45</v>
      </c>
      <c r="AR41" s="73">
        <f>feedin_new_car!AR41</f>
        <v>0.05</v>
      </c>
      <c r="AS41" s="73">
        <f>feedin_new_car!AS41</f>
        <v>0</v>
      </c>
      <c r="AT41" s="71">
        <f>feedin_new_car!AT41</f>
        <v>0.2</v>
      </c>
      <c r="AU41" s="73">
        <f>feedin_new_car!AU41</f>
        <v>0.3</v>
      </c>
      <c r="AV41" s="73">
        <f>feedin_new_car!AV41</f>
        <v>0.4</v>
      </c>
      <c r="AW41" s="73">
        <f>feedin_new_car!AW41</f>
        <v>0.1</v>
      </c>
      <c r="AX41" s="73">
        <f>feedin_new_car!AX41</f>
        <v>0</v>
      </c>
      <c r="AY41" s="71">
        <f>feedin_new_car!AY41</f>
        <v>0</v>
      </c>
      <c r="AZ41" s="73">
        <f>feedin_new_car!AZ41</f>
        <v>0</v>
      </c>
      <c r="BA41" s="73">
        <f>feedin_new_car!BA41</f>
        <v>0</v>
      </c>
      <c r="BB41" s="73">
        <f>feedin_new_car!BB41</f>
        <v>0.5</v>
      </c>
      <c r="BC41" s="73">
        <f>feedin_new_car!BC41</f>
        <v>0.5</v>
      </c>
      <c r="BD41" s="52">
        <f t="shared" si="2"/>
        <v>1</v>
      </c>
      <c r="BE41" s="52">
        <f t="shared" si="3"/>
        <v>9</v>
      </c>
      <c r="BF41" s="53"/>
      <c r="BG41" s="61">
        <f t="shared" si="4"/>
        <v>8.5908711724343362E-2</v>
      </c>
      <c r="BH41" s="61">
        <f t="shared" si="0"/>
        <v>0.19015995489456805</v>
      </c>
      <c r="BI41" s="61">
        <f t="shared" si="0"/>
        <v>0.23954418819356266</v>
      </c>
      <c r="BJ41" s="61">
        <f t="shared" si="0"/>
        <v>0.28650885834481737</v>
      </c>
      <c r="BK41" s="61">
        <f t="shared" si="0"/>
        <v>0.1978782868427085</v>
      </c>
      <c r="BL41" s="62">
        <f t="shared" si="1"/>
        <v>1</v>
      </c>
    </row>
    <row r="42" spans="1:64" x14ac:dyDescent="0.2">
      <c r="A42" s="12">
        <v>2036</v>
      </c>
      <c r="B42" s="100">
        <v>0.63988058781213941</v>
      </c>
      <c r="C42" s="66">
        <v>6.1546606360721311E-2</v>
      </c>
      <c r="D42" s="66">
        <v>0.03</v>
      </c>
      <c r="E42" s="66">
        <f t="shared" ref="E42:F45" si="10">E41+(E$46-E$41)*0.2</f>
        <v>0</v>
      </c>
      <c r="F42" s="66">
        <f t="shared" si="10"/>
        <v>0</v>
      </c>
      <c r="G42" s="66">
        <v>8.9526783304240652E-3</v>
      </c>
      <c r="H42" s="66">
        <v>0</v>
      </c>
      <c r="I42" s="66">
        <v>0.2596201274967152</v>
      </c>
      <c r="J42" s="66">
        <f t="shared" si="6"/>
        <v>0</v>
      </c>
      <c r="K42" s="162">
        <f>feedin_new_car!K42</f>
        <v>0.05</v>
      </c>
      <c r="L42" s="163">
        <f>feedin_new_car!L42</f>
        <v>0.15</v>
      </c>
      <c r="M42" s="163">
        <f>feedin_new_car!M42</f>
        <v>0.15</v>
      </c>
      <c r="N42" s="163">
        <f>feedin_new_car!N42</f>
        <v>0.35</v>
      </c>
      <c r="O42" s="163">
        <f>feedin_new_car!O42</f>
        <v>0.30000000000000004</v>
      </c>
      <c r="P42" s="162">
        <f>feedin_new_car!P42</f>
        <v>0</v>
      </c>
      <c r="Q42" s="163">
        <f>feedin_new_car!Q42</f>
        <v>0.1</v>
      </c>
      <c r="R42" s="163">
        <f>feedin_new_car!R42</f>
        <v>0.45</v>
      </c>
      <c r="S42" s="163">
        <f>feedin_new_car!S42</f>
        <v>0.4</v>
      </c>
      <c r="T42" s="163">
        <f>feedin_new_car!T42</f>
        <v>0.05</v>
      </c>
      <c r="U42" s="162">
        <f>feedin_new_car!U42</f>
        <v>0.03</v>
      </c>
      <c r="V42" s="163">
        <f>feedin_new_car!V42</f>
        <v>0.3</v>
      </c>
      <c r="W42" s="163">
        <f>feedin_new_car!W42</f>
        <v>0.35</v>
      </c>
      <c r="X42" s="163">
        <f>feedin_new_car!X42</f>
        <v>0.3</v>
      </c>
      <c r="Y42" s="163">
        <f>feedin_new_car!Y42</f>
        <v>2.0000000000000018E-2</v>
      </c>
      <c r="Z42" s="162">
        <f>feedin_new_car!Z42</f>
        <v>0</v>
      </c>
      <c r="AA42" s="163">
        <f>feedin_new_car!AA42</f>
        <v>0.1</v>
      </c>
      <c r="AB42" s="163">
        <f>feedin_new_car!AB42</f>
        <v>0.45</v>
      </c>
      <c r="AC42" s="163">
        <f>feedin_new_car!AC42</f>
        <v>0.4</v>
      </c>
      <c r="AD42" s="163">
        <f>feedin_new_car!AD42</f>
        <v>0.05</v>
      </c>
      <c r="AE42" s="162">
        <f>feedin_new_car!AE42</f>
        <v>0</v>
      </c>
      <c r="AF42" s="163">
        <f>feedin_new_car!AF42</f>
        <v>0</v>
      </c>
      <c r="AG42" s="163">
        <f>feedin_new_car!AG42</f>
        <v>0</v>
      </c>
      <c r="AH42" s="163">
        <f>feedin_new_car!AH42</f>
        <v>0</v>
      </c>
      <c r="AI42" s="163">
        <f>feedin_new_car!AI42</f>
        <v>1</v>
      </c>
      <c r="AJ42" s="162">
        <f>feedin_new_car!AJ42</f>
        <v>0.26999999999999996</v>
      </c>
      <c r="AK42" s="163">
        <f>feedin_new_car!AK42</f>
        <v>0.32</v>
      </c>
      <c r="AL42" s="163">
        <f>feedin_new_car!AL42</f>
        <v>0.35</v>
      </c>
      <c r="AM42" s="163">
        <f>feedin_new_car!AM42</f>
        <v>6.0000000000000005E-2</v>
      </c>
      <c r="AN42" s="163">
        <f>feedin_new_car!AN42</f>
        <v>0</v>
      </c>
      <c r="AO42" s="162">
        <f>feedin_new_car!AO42</f>
        <v>0.15</v>
      </c>
      <c r="AP42" s="163">
        <f>feedin_new_car!AP42</f>
        <v>0.35</v>
      </c>
      <c r="AQ42" s="163">
        <f>feedin_new_car!AQ42</f>
        <v>0.45</v>
      </c>
      <c r="AR42" s="163">
        <f>feedin_new_car!AR42</f>
        <v>0.05</v>
      </c>
      <c r="AS42" s="163">
        <f>feedin_new_car!AS42</f>
        <v>0</v>
      </c>
      <c r="AT42" s="162">
        <f>feedin_new_car!AT42</f>
        <v>0.2</v>
      </c>
      <c r="AU42" s="163">
        <f>feedin_new_car!AU42</f>
        <v>0.3</v>
      </c>
      <c r="AV42" s="163">
        <f>feedin_new_car!AV42</f>
        <v>0.4</v>
      </c>
      <c r="AW42" s="163">
        <f>feedin_new_car!AW42</f>
        <v>0.1</v>
      </c>
      <c r="AX42" s="163">
        <f>feedin_new_car!AX42</f>
        <v>0</v>
      </c>
      <c r="AY42" s="162">
        <f>feedin_new_car!AY42</f>
        <v>0</v>
      </c>
      <c r="AZ42" s="163">
        <f>feedin_new_car!AZ42</f>
        <v>0</v>
      </c>
      <c r="BA42" s="163">
        <f>feedin_new_car!BA42</f>
        <v>0</v>
      </c>
      <c r="BB42" s="163">
        <f>feedin_new_car!BB42</f>
        <v>0.5</v>
      </c>
      <c r="BC42" s="163">
        <f>feedin_new_car!BC42</f>
        <v>0.5</v>
      </c>
      <c r="BD42" s="36">
        <f t="shared" si="2"/>
        <v>1</v>
      </c>
      <c r="BE42" s="36">
        <f t="shared" si="3"/>
        <v>9</v>
      </c>
      <c r="BF42" s="40"/>
      <c r="BG42" s="60">
        <f t="shared" si="4"/>
        <v>8.7235278039164504E-2</v>
      </c>
      <c r="BH42" s="60">
        <f t="shared" si="0"/>
        <v>0.19188764412264331</v>
      </c>
      <c r="BI42" s="60">
        <f t="shared" si="0"/>
        <v>0.24115954944848</v>
      </c>
      <c r="BJ42" s="60">
        <f t="shared" si="0"/>
        <v>0.28407602172803426</v>
      </c>
      <c r="BK42" s="60">
        <f t="shared" si="0"/>
        <v>0.1956415066616779</v>
      </c>
      <c r="BL42" s="57">
        <f t="shared" si="1"/>
        <v>1</v>
      </c>
    </row>
    <row r="43" spans="1:64" x14ac:dyDescent="0.2">
      <c r="A43" s="12">
        <v>2037</v>
      </c>
      <c r="B43" s="100">
        <v>0.63262025600747951</v>
      </c>
      <c r="C43" s="66">
        <v>5.9163439322352504E-2</v>
      </c>
      <c r="D43" s="66">
        <v>0.03</v>
      </c>
      <c r="E43" s="66">
        <f t="shared" si="10"/>
        <v>0</v>
      </c>
      <c r="F43" s="66">
        <f t="shared" si="10"/>
        <v>0</v>
      </c>
      <c r="G43" s="66">
        <v>9.4466483076650343E-3</v>
      </c>
      <c r="H43" s="66">
        <v>0</v>
      </c>
      <c r="I43" s="66">
        <v>0.26876965636250283</v>
      </c>
      <c r="J43" s="66">
        <f t="shared" si="6"/>
        <v>0</v>
      </c>
      <c r="K43" s="162">
        <f>feedin_new_car!K43</f>
        <v>0.05</v>
      </c>
      <c r="L43" s="163">
        <f>feedin_new_car!L43</f>
        <v>0.15</v>
      </c>
      <c r="M43" s="163">
        <f>feedin_new_car!M43</f>
        <v>0.15</v>
      </c>
      <c r="N43" s="163">
        <f>feedin_new_car!N43</f>
        <v>0.35</v>
      </c>
      <c r="O43" s="163">
        <f>feedin_new_car!O43</f>
        <v>0.30000000000000004</v>
      </c>
      <c r="P43" s="162">
        <f>feedin_new_car!P43</f>
        <v>0</v>
      </c>
      <c r="Q43" s="163">
        <f>feedin_new_car!Q43</f>
        <v>0.1</v>
      </c>
      <c r="R43" s="163">
        <f>feedin_new_car!R43</f>
        <v>0.45</v>
      </c>
      <c r="S43" s="163">
        <f>feedin_new_car!S43</f>
        <v>0.4</v>
      </c>
      <c r="T43" s="163">
        <f>feedin_new_car!T43</f>
        <v>0.05</v>
      </c>
      <c r="U43" s="162">
        <f>feedin_new_car!U43</f>
        <v>0.03</v>
      </c>
      <c r="V43" s="163">
        <f>feedin_new_car!V43</f>
        <v>0.3</v>
      </c>
      <c r="W43" s="163">
        <f>feedin_new_car!W43</f>
        <v>0.35</v>
      </c>
      <c r="X43" s="163">
        <f>feedin_new_car!X43</f>
        <v>0.3</v>
      </c>
      <c r="Y43" s="163">
        <f>feedin_new_car!Y43</f>
        <v>2.0000000000000018E-2</v>
      </c>
      <c r="Z43" s="162">
        <f>feedin_new_car!Z43</f>
        <v>0</v>
      </c>
      <c r="AA43" s="163">
        <f>feedin_new_car!AA43</f>
        <v>0.1</v>
      </c>
      <c r="AB43" s="163">
        <f>feedin_new_car!AB43</f>
        <v>0.45</v>
      </c>
      <c r="AC43" s="163">
        <f>feedin_new_car!AC43</f>
        <v>0.4</v>
      </c>
      <c r="AD43" s="163">
        <f>feedin_new_car!AD43</f>
        <v>0.05</v>
      </c>
      <c r="AE43" s="162">
        <f>feedin_new_car!AE43</f>
        <v>0</v>
      </c>
      <c r="AF43" s="163">
        <f>feedin_new_car!AF43</f>
        <v>0</v>
      </c>
      <c r="AG43" s="163">
        <f>feedin_new_car!AG43</f>
        <v>0</v>
      </c>
      <c r="AH43" s="163">
        <f>feedin_new_car!AH43</f>
        <v>0</v>
      </c>
      <c r="AI43" s="163">
        <f>feedin_new_car!AI43</f>
        <v>1</v>
      </c>
      <c r="AJ43" s="162">
        <f>feedin_new_car!AJ43</f>
        <v>0.23999999999999996</v>
      </c>
      <c r="AK43" s="163">
        <f>feedin_new_car!AK43</f>
        <v>0.34</v>
      </c>
      <c r="AL43" s="163">
        <f>feedin_new_car!AL43</f>
        <v>0.35</v>
      </c>
      <c r="AM43" s="163">
        <f>feedin_new_car!AM43</f>
        <v>7.0000000000000007E-2</v>
      </c>
      <c r="AN43" s="163">
        <f>feedin_new_car!AN43</f>
        <v>0</v>
      </c>
      <c r="AO43" s="162">
        <f>feedin_new_car!AO43</f>
        <v>0.15</v>
      </c>
      <c r="AP43" s="163">
        <f>feedin_new_car!AP43</f>
        <v>0.35</v>
      </c>
      <c r="AQ43" s="163">
        <f>feedin_new_car!AQ43</f>
        <v>0.45</v>
      </c>
      <c r="AR43" s="163">
        <f>feedin_new_car!AR43</f>
        <v>0.05</v>
      </c>
      <c r="AS43" s="163">
        <f>feedin_new_car!AS43</f>
        <v>0</v>
      </c>
      <c r="AT43" s="162">
        <f>feedin_new_car!AT43</f>
        <v>0.2</v>
      </c>
      <c r="AU43" s="163">
        <f>feedin_new_car!AU43</f>
        <v>0.3</v>
      </c>
      <c r="AV43" s="163">
        <f>feedin_new_car!AV43</f>
        <v>0.4</v>
      </c>
      <c r="AW43" s="163">
        <f>feedin_new_car!AW43</f>
        <v>0.1</v>
      </c>
      <c r="AX43" s="163">
        <f>feedin_new_car!AX43</f>
        <v>0</v>
      </c>
      <c r="AY43" s="162">
        <f>feedin_new_car!AY43</f>
        <v>0</v>
      </c>
      <c r="AZ43" s="163">
        <f>feedin_new_car!AZ43</f>
        <v>0</v>
      </c>
      <c r="BA43" s="163">
        <f>feedin_new_car!BA43</f>
        <v>0</v>
      </c>
      <c r="BB43" s="163">
        <f>feedin_new_car!BB43</f>
        <v>0.5</v>
      </c>
      <c r="BC43" s="163">
        <f>feedin_new_car!BC43</f>
        <v>0.5</v>
      </c>
      <c r="BD43" s="36">
        <f t="shared" si="2"/>
        <v>0.99999999999999989</v>
      </c>
      <c r="BE43" s="36">
        <f t="shared" si="3"/>
        <v>9</v>
      </c>
      <c r="BF43" s="40"/>
      <c r="BG43" s="60">
        <f t="shared" si="4"/>
        <v>8.8552139666714158E-2</v>
      </c>
      <c r="BH43" s="60">
        <f t="shared" si="0"/>
        <v>0.19365213966671413</v>
      </c>
      <c r="BI43" s="60">
        <f t="shared" si="0"/>
        <v>0.24283077554886445</v>
      </c>
      <c r="BJ43" s="60">
        <f t="shared" si="0"/>
        <v>0.28162069634934567</v>
      </c>
      <c r="BK43" s="60">
        <f t="shared" si="0"/>
        <v>0.19334424876836148</v>
      </c>
      <c r="BL43" s="57">
        <f t="shared" si="1"/>
        <v>0.99999999999999978</v>
      </c>
    </row>
    <row r="44" spans="1:64" x14ac:dyDescent="0.2">
      <c r="A44" s="12">
        <v>2038</v>
      </c>
      <c r="B44" s="100">
        <v>0.62518377195970964</v>
      </c>
      <c r="C44" s="66">
        <v>5.6855779577916696E-2</v>
      </c>
      <c r="D44" s="66">
        <v>0.03</v>
      </c>
      <c r="E44" s="66">
        <f t="shared" si="10"/>
        <v>0</v>
      </c>
      <c r="F44" s="66">
        <f t="shared" si="10"/>
        <v>0</v>
      </c>
      <c r="G44" s="66">
        <v>9.9719826449464269E-3</v>
      </c>
      <c r="H44" s="66">
        <v>0</v>
      </c>
      <c r="I44" s="66">
        <v>0.27798846581742731</v>
      </c>
      <c r="J44" s="66">
        <f t="shared" si="6"/>
        <v>0</v>
      </c>
      <c r="K44" s="162">
        <f>feedin_new_car!K44</f>
        <v>0.05</v>
      </c>
      <c r="L44" s="163">
        <f>feedin_new_car!L44</f>
        <v>0.15</v>
      </c>
      <c r="M44" s="163">
        <f>feedin_new_car!M44</f>
        <v>0.15</v>
      </c>
      <c r="N44" s="163">
        <f>feedin_new_car!N44</f>
        <v>0.35</v>
      </c>
      <c r="O44" s="163">
        <f>feedin_new_car!O44</f>
        <v>0.30000000000000004</v>
      </c>
      <c r="P44" s="162">
        <f>feedin_new_car!P44</f>
        <v>0</v>
      </c>
      <c r="Q44" s="163">
        <f>feedin_new_car!Q44</f>
        <v>0.1</v>
      </c>
      <c r="R44" s="163">
        <f>feedin_new_car!R44</f>
        <v>0.45</v>
      </c>
      <c r="S44" s="163">
        <f>feedin_new_car!S44</f>
        <v>0.4</v>
      </c>
      <c r="T44" s="163">
        <f>feedin_new_car!T44</f>
        <v>0.05</v>
      </c>
      <c r="U44" s="162">
        <f>feedin_new_car!U44</f>
        <v>0.03</v>
      </c>
      <c r="V44" s="163">
        <f>feedin_new_car!V44</f>
        <v>0.3</v>
      </c>
      <c r="W44" s="163">
        <f>feedin_new_car!W44</f>
        <v>0.35</v>
      </c>
      <c r="X44" s="163">
        <f>feedin_new_car!X44</f>
        <v>0.3</v>
      </c>
      <c r="Y44" s="163">
        <f>feedin_new_car!Y44</f>
        <v>2.0000000000000018E-2</v>
      </c>
      <c r="Z44" s="162">
        <f>feedin_new_car!Z44</f>
        <v>0</v>
      </c>
      <c r="AA44" s="163">
        <f>feedin_new_car!AA44</f>
        <v>0.1</v>
      </c>
      <c r="AB44" s="163">
        <f>feedin_new_car!AB44</f>
        <v>0.45</v>
      </c>
      <c r="AC44" s="163">
        <f>feedin_new_car!AC44</f>
        <v>0.4</v>
      </c>
      <c r="AD44" s="163">
        <f>feedin_new_car!AD44</f>
        <v>0.05</v>
      </c>
      <c r="AE44" s="162">
        <f>feedin_new_car!AE44</f>
        <v>0</v>
      </c>
      <c r="AF44" s="163">
        <f>feedin_new_car!AF44</f>
        <v>0</v>
      </c>
      <c r="AG44" s="163">
        <f>feedin_new_car!AG44</f>
        <v>0</v>
      </c>
      <c r="AH44" s="163">
        <f>feedin_new_car!AH44</f>
        <v>0</v>
      </c>
      <c r="AI44" s="163">
        <f>feedin_new_car!AI44</f>
        <v>1</v>
      </c>
      <c r="AJ44" s="162">
        <f>feedin_new_car!AJ44</f>
        <v>0.20999999999999996</v>
      </c>
      <c r="AK44" s="163">
        <f>feedin_new_car!AK44</f>
        <v>0.36000000000000004</v>
      </c>
      <c r="AL44" s="163">
        <f>feedin_new_car!AL44</f>
        <v>0.35</v>
      </c>
      <c r="AM44" s="163">
        <f>feedin_new_car!AM44</f>
        <v>0.08</v>
      </c>
      <c r="AN44" s="163">
        <f>feedin_new_car!AN44</f>
        <v>0</v>
      </c>
      <c r="AO44" s="162">
        <f>feedin_new_car!AO44</f>
        <v>0.15</v>
      </c>
      <c r="AP44" s="163">
        <f>feedin_new_car!AP44</f>
        <v>0.35</v>
      </c>
      <c r="AQ44" s="163">
        <f>feedin_new_car!AQ44</f>
        <v>0.45</v>
      </c>
      <c r="AR44" s="163">
        <f>feedin_new_car!AR44</f>
        <v>0.05</v>
      </c>
      <c r="AS44" s="163">
        <f>feedin_new_car!AS44</f>
        <v>0</v>
      </c>
      <c r="AT44" s="162">
        <f>feedin_new_car!AT44</f>
        <v>0.2</v>
      </c>
      <c r="AU44" s="163">
        <f>feedin_new_car!AU44</f>
        <v>0.3</v>
      </c>
      <c r="AV44" s="163">
        <f>feedin_new_car!AV44</f>
        <v>0.4</v>
      </c>
      <c r="AW44" s="163">
        <f>feedin_new_car!AW44</f>
        <v>0.1</v>
      </c>
      <c r="AX44" s="163">
        <f>feedin_new_car!AX44</f>
        <v>0</v>
      </c>
      <c r="AY44" s="162">
        <f>feedin_new_car!AY44</f>
        <v>0</v>
      </c>
      <c r="AZ44" s="163">
        <f>feedin_new_car!AZ44</f>
        <v>0</v>
      </c>
      <c r="BA44" s="163">
        <f>feedin_new_car!BA44</f>
        <v>0</v>
      </c>
      <c r="BB44" s="163">
        <f>feedin_new_car!BB44</f>
        <v>0.5</v>
      </c>
      <c r="BC44" s="163">
        <f>feedin_new_car!BC44</f>
        <v>0.5</v>
      </c>
      <c r="BD44" s="36">
        <f t="shared" si="2"/>
        <v>1</v>
      </c>
      <c r="BE44" s="36">
        <f t="shared" si="3"/>
        <v>9</v>
      </c>
      <c r="BF44" s="40"/>
      <c r="BG44" s="60">
        <f t="shared" si="4"/>
        <v>8.9850998116909692E-2</v>
      </c>
      <c r="BH44" s="60">
        <f t="shared" si="0"/>
        <v>0.195449597249157</v>
      </c>
      <c r="BI44" s="60">
        <f t="shared" si="0"/>
        <v>0.24454824685672114</v>
      </c>
      <c r="BJ44" s="60">
        <f t="shared" si="0"/>
        <v>0.27915323721040347</v>
      </c>
      <c r="BK44" s="60">
        <f t="shared" si="0"/>
        <v>0.19099792056680875</v>
      </c>
      <c r="BL44" s="57">
        <f t="shared" si="1"/>
        <v>1</v>
      </c>
    </row>
    <row r="45" spans="1:64" x14ac:dyDescent="0.2">
      <c r="A45" s="12">
        <v>2039</v>
      </c>
      <c r="B45" s="100">
        <v>0.61760987806976408</v>
      </c>
      <c r="C45" s="66">
        <v>5.4623374171686521E-2</v>
      </c>
      <c r="D45" s="66">
        <v>0.03</v>
      </c>
      <c r="E45" s="66">
        <f t="shared" si="10"/>
        <v>0</v>
      </c>
      <c r="F45" s="66">
        <f t="shared" si="10"/>
        <v>0</v>
      </c>
      <c r="G45" s="66">
        <v>1.0531567025821455E-2</v>
      </c>
      <c r="H45" s="66">
        <v>0</v>
      </c>
      <c r="I45" s="66">
        <v>0.28723518073272786</v>
      </c>
      <c r="J45" s="66">
        <f t="shared" si="6"/>
        <v>0</v>
      </c>
      <c r="K45" s="162">
        <f>feedin_new_car!K45</f>
        <v>0.05</v>
      </c>
      <c r="L45" s="163">
        <f>feedin_new_car!L45</f>
        <v>0.15</v>
      </c>
      <c r="M45" s="163">
        <f>feedin_new_car!M45</f>
        <v>0.15</v>
      </c>
      <c r="N45" s="163">
        <f>feedin_new_car!N45</f>
        <v>0.35</v>
      </c>
      <c r="O45" s="163">
        <f>feedin_new_car!O45</f>
        <v>0.30000000000000004</v>
      </c>
      <c r="P45" s="162">
        <f>feedin_new_car!P45</f>
        <v>0</v>
      </c>
      <c r="Q45" s="163">
        <f>feedin_new_car!Q45</f>
        <v>0.1</v>
      </c>
      <c r="R45" s="163">
        <f>feedin_new_car!R45</f>
        <v>0.45</v>
      </c>
      <c r="S45" s="163">
        <f>feedin_new_car!S45</f>
        <v>0.4</v>
      </c>
      <c r="T45" s="163">
        <f>feedin_new_car!T45</f>
        <v>0.05</v>
      </c>
      <c r="U45" s="162">
        <f>feedin_new_car!U45</f>
        <v>0.03</v>
      </c>
      <c r="V45" s="163">
        <f>feedin_new_car!V45</f>
        <v>0.3</v>
      </c>
      <c r="W45" s="163">
        <f>feedin_new_car!W45</f>
        <v>0.35</v>
      </c>
      <c r="X45" s="163">
        <f>feedin_new_car!X45</f>
        <v>0.3</v>
      </c>
      <c r="Y45" s="163">
        <f>feedin_new_car!Y45</f>
        <v>2.0000000000000018E-2</v>
      </c>
      <c r="Z45" s="162">
        <f>feedin_new_car!Z45</f>
        <v>0</v>
      </c>
      <c r="AA45" s="163">
        <f>feedin_new_car!AA45</f>
        <v>0.1</v>
      </c>
      <c r="AB45" s="163">
        <f>feedin_new_car!AB45</f>
        <v>0.45</v>
      </c>
      <c r="AC45" s="163">
        <f>feedin_new_car!AC45</f>
        <v>0.4</v>
      </c>
      <c r="AD45" s="163">
        <f>feedin_new_car!AD45</f>
        <v>0.05</v>
      </c>
      <c r="AE45" s="162">
        <f>feedin_new_car!AE45</f>
        <v>0</v>
      </c>
      <c r="AF45" s="163">
        <f>feedin_new_car!AF45</f>
        <v>0</v>
      </c>
      <c r="AG45" s="163">
        <f>feedin_new_car!AG45</f>
        <v>0</v>
      </c>
      <c r="AH45" s="163">
        <f>feedin_new_car!AH45</f>
        <v>0</v>
      </c>
      <c r="AI45" s="163">
        <f>feedin_new_car!AI45</f>
        <v>1</v>
      </c>
      <c r="AJ45" s="162">
        <f>feedin_new_car!AJ45</f>
        <v>0.17999999999999997</v>
      </c>
      <c r="AK45" s="163">
        <f>feedin_new_car!AK45</f>
        <v>0.38000000000000006</v>
      </c>
      <c r="AL45" s="163">
        <f>feedin_new_car!AL45</f>
        <v>0.35</v>
      </c>
      <c r="AM45" s="163">
        <f>feedin_new_car!AM45</f>
        <v>0.09</v>
      </c>
      <c r="AN45" s="163">
        <f>feedin_new_car!AN45</f>
        <v>0</v>
      </c>
      <c r="AO45" s="162">
        <f>feedin_new_car!AO45</f>
        <v>0.15</v>
      </c>
      <c r="AP45" s="163">
        <f>feedin_new_car!AP45</f>
        <v>0.35</v>
      </c>
      <c r="AQ45" s="163">
        <f>feedin_new_car!AQ45</f>
        <v>0.45</v>
      </c>
      <c r="AR45" s="163">
        <f>feedin_new_car!AR45</f>
        <v>0.05</v>
      </c>
      <c r="AS45" s="163">
        <f>feedin_new_car!AS45</f>
        <v>0</v>
      </c>
      <c r="AT45" s="162">
        <f>feedin_new_car!AT45</f>
        <v>0.2</v>
      </c>
      <c r="AU45" s="163">
        <f>feedin_new_car!AU45</f>
        <v>0.3</v>
      </c>
      <c r="AV45" s="163">
        <f>feedin_new_car!AV45</f>
        <v>0.4</v>
      </c>
      <c r="AW45" s="163">
        <f>feedin_new_car!AW45</f>
        <v>0.1</v>
      </c>
      <c r="AX45" s="163">
        <f>feedin_new_car!AX45</f>
        <v>0</v>
      </c>
      <c r="AY45" s="162">
        <f>feedin_new_car!AY45</f>
        <v>0</v>
      </c>
      <c r="AZ45" s="163">
        <f>feedin_new_car!AZ45</f>
        <v>0</v>
      </c>
      <c r="BA45" s="163">
        <f>feedin_new_car!BA45</f>
        <v>0</v>
      </c>
      <c r="BB45" s="163">
        <f>feedin_new_car!BB45</f>
        <v>0.5</v>
      </c>
      <c r="BC45" s="163">
        <f>feedin_new_car!BC45</f>
        <v>0.5</v>
      </c>
      <c r="BD45" s="36">
        <f t="shared" si="2"/>
        <v>1</v>
      </c>
      <c r="BE45" s="36">
        <f t="shared" si="3"/>
        <v>9</v>
      </c>
      <c r="BF45" s="40"/>
      <c r="BG45" s="60">
        <f t="shared" si="4"/>
        <v>9.1123212114681634E-2</v>
      </c>
      <c r="BH45" s="60">
        <f t="shared" si="0"/>
        <v>0.19727636881726379</v>
      </c>
      <c r="BI45" s="60">
        <f t="shared" si="0"/>
        <v>0.2463021208398522</v>
      </c>
      <c r="BJ45" s="60">
        <f t="shared" si="0"/>
        <v>0.27668416609868873</v>
      </c>
      <c r="BK45" s="60">
        <f t="shared" si="0"/>
        <v>0.18861413212951358</v>
      </c>
      <c r="BL45" s="57">
        <f t="shared" si="1"/>
        <v>1</v>
      </c>
    </row>
    <row r="46" spans="1:64" x14ac:dyDescent="0.2">
      <c r="A46" s="51">
        <v>2040</v>
      </c>
      <c r="B46" s="101">
        <v>0.60993700378198124</v>
      </c>
      <c r="C46" s="65">
        <v>5.2465603446556916E-2</v>
      </c>
      <c r="D46" s="65">
        <v>0.03</v>
      </c>
      <c r="E46" s="65">
        <v>0</v>
      </c>
      <c r="F46" s="65">
        <v>0</v>
      </c>
      <c r="G46" s="65">
        <v>1.1128729248198842E-2</v>
      </c>
      <c r="H46" s="74">
        <v>0</v>
      </c>
      <c r="I46" s="65">
        <v>0.29646866352326295</v>
      </c>
      <c r="J46" s="65">
        <f t="shared" si="6"/>
        <v>0</v>
      </c>
      <c r="K46" s="71">
        <f>feedin_new_car!K46</f>
        <v>0.05</v>
      </c>
      <c r="L46" s="73">
        <f>feedin_new_car!L46</f>
        <v>0.15</v>
      </c>
      <c r="M46" s="73">
        <f>feedin_new_car!M46</f>
        <v>0.15</v>
      </c>
      <c r="N46" s="73">
        <f>feedin_new_car!N46</f>
        <v>0.35</v>
      </c>
      <c r="O46" s="73">
        <f>feedin_new_car!O46</f>
        <v>0.30000000000000004</v>
      </c>
      <c r="P46" s="71">
        <f>feedin_new_car!P46</f>
        <v>0</v>
      </c>
      <c r="Q46" s="73">
        <f>feedin_new_car!Q46</f>
        <v>0.1</v>
      </c>
      <c r="R46" s="73">
        <f>feedin_new_car!R46</f>
        <v>0.45</v>
      </c>
      <c r="S46" s="73">
        <f>feedin_new_car!S46</f>
        <v>0.4</v>
      </c>
      <c r="T46" s="73">
        <f>feedin_new_car!T46</f>
        <v>0.05</v>
      </c>
      <c r="U46" s="71">
        <f>feedin_new_car!U46</f>
        <v>0.03</v>
      </c>
      <c r="V46" s="73">
        <f>feedin_new_car!V46</f>
        <v>0.3</v>
      </c>
      <c r="W46" s="73">
        <f>feedin_new_car!W46</f>
        <v>0.35</v>
      </c>
      <c r="X46" s="73">
        <f>feedin_new_car!X46</f>
        <v>0.3</v>
      </c>
      <c r="Y46" s="73">
        <f>feedin_new_car!Y46</f>
        <v>2.0000000000000018E-2</v>
      </c>
      <c r="Z46" s="71">
        <f>feedin_new_car!Z46</f>
        <v>0</v>
      </c>
      <c r="AA46" s="73">
        <f>feedin_new_car!AA46</f>
        <v>0.1</v>
      </c>
      <c r="AB46" s="73">
        <f>feedin_new_car!AB46</f>
        <v>0.45</v>
      </c>
      <c r="AC46" s="73">
        <f>feedin_new_car!AC46</f>
        <v>0.4</v>
      </c>
      <c r="AD46" s="73">
        <f>feedin_new_car!AD46</f>
        <v>0.05</v>
      </c>
      <c r="AE46" s="71">
        <f>feedin_new_car!AE46</f>
        <v>0</v>
      </c>
      <c r="AF46" s="73">
        <f>feedin_new_car!AF46</f>
        <v>0</v>
      </c>
      <c r="AG46" s="73">
        <f>feedin_new_car!AG46</f>
        <v>0</v>
      </c>
      <c r="AH46" s="73">
        <f>feedin_new_car!AH46</f>
        <v>0</v>
      </c>
      <c r="AI46" s="73">
        <f>feedin_new_car!AI46</f>
        <v>1</v>
      </c>
      <c r="AJ46" s="71">
        <f>feedin_new_car!AJ46</f>
        <v>0.25</v>
      </c>
      <c r="AK46" s="73">
        <f>feedin_new_car!AK46</f>
        <v>0.3</v>
      </c>
      <c r="AL46" s="73">
        <f>feedin_new_car!AL46</f>
        <v>0.35</v>
      </c>
      <c r="AM46" s="73">
        <f>feedin_new_car!AM46</f>
        <v>0.1</v>
      </c>
      <c r="AN46" s="73">
        <f>feedin_new_car!AN46</f>
        <v>0</v>
      </c>
      <c r="AO46" s="71">
        <f>feedin_new_car!AO46</f>
        <v>0.15</v>
      </c>
      <c r="AP46" s="73">
        <f>feedin_new_car!AP46</f>
        <v>0.35</v>
      </c>
      <c r="AQ46" s="73">
        <f>feedin_new_car!AQ46</f>
        <v>0.45</v>
      </c>
      <c r="AR46" s="73">
        <f>feedin_new_car!AR46</f>
        <v>0.05</v>
      </c>
      <c r="AS46" s="73">
        <f>feedin_new_car!AS46</f>
        <v>0</v>
      </c>
      <c r="AT46" s="71">
        <f>feedin_new_car!AT46</f>
        <v>0.2</v>
      </c>
      <c r="AU46" s="73">
        <f>feedin_new_car!AU46</f>
        <v>0.3</v>
      </c>
      <c r="AV46" s="73">
        <f>feedin_new_car!AV46</f>
        <v>0.4</v>
      </c>
      <c r="AW46" s="73">
        <f>feedin_new_car!AW46</f>
        <v>0.1</v>
      </c>
      <c r="AX46" s="73">
        <f>feedin_new_car!AX46</f>
        <v>0</v>
      </c>
      <c r="AY46" s="71">
        <f>feedin_new_car!AY46</f>
        <v>0</v>
      </c>
      <c r="AZ46" s="73">
        <f>feedin_new_car!AZ46</f>
        <v>0</v>
      </c>
      <c r="BA46" s="73">
        <f>feedin_new_car!BA46</f>
        <v>0</v>
      </c>
      <c r="BB46" s="73">
        <f>feedin_new_car!BB46</f>
        <v>0.5</v>
      </c>
      <c r="BC46" s="73">
        <f>feedin_new_car!BC46</f>
        <v>0.5</v>
      </c>
      <c r="BD46" s="52">
        <f t="shared" si="2"/>
        <v>1</v>
      </c>
      <c r="BE46" s="52">
        <f t="shared" si="3"/>
        <v>9</v>
      </c>
      <c r="BF46" s="53"/>
      <c r="BG46" s="61">
        <f t="shared" si="4"/>
        <v>9.3472765205801361E-2</v>
      </c>
      <c r="BH46" s="61">
        <f t="shared" si="0"/>
        <v>0.19801632874339142</v>
      </c>
      <c r="BI46" s="61">
        <f t="shared" si="0"/>
        <v>0.24808259276442257</v>
      </c>
      <c r="BJ46" s="61">
        <f t="shared" si="0"/>
        <v>0.27422393197946238</v>
      </c>
      <c r="BK46" s="61">
        <f t="shared" si="0"/>
        <v>0.18620438130692224</v>
      </c>
      <c r="BL46" s="62">
        <f t="shared" si="1"/>
        <v>1</v>
      </c>
    </row>
    <row r="47" spans="1:64" x14ac:dyDescent="0.2">
      <c r="A47" s="12">
        <v>2041</v>
      </c>
      <c r="B47" s="100">
        <v>0.60143024131444267</v>
      </c>
      <c r="C47" s="66">
        <v>5.0423041304015807E-2</v>
      </c>
      <c r="D47" s="66">
        <v>0.03</v>
      </c>
      <c r="E47" s="66">
        <f t="shared" ref="E47:E61" si="11">MAX(E46+(E$46-E$41)*0.2,0)</f>
        <v>0</v>
      </c>
      <c r="F47" s="66">
        <f t="shared" ref="F47:F61" si="12">MAX(F46+(F$46-F$41)*0.2,0)</f>
        <v>0</v>
      </c>
      <c r="G47" s="66">
        <v>1.1780098109241237E-2</v>
      </c>
      <c r="H47" s="66">
        <v>0</v>
      </c>
      <c r="I47" s="66">
        <v>0.30636661927230036</v>
      </c>
      <c r="J47" s="175">
        <f t="shared" si="6"/>
        <v>0</v>
      </c>
      <c r="K47" s="162">
        <f>feedin_new_car!K47</f>
        <v>0.05</v>
      </c>
      <c r="L47" s="163">
        <f>feedin_new_car!L47</f>
        <v>0.15</v>
      </c>
      <c r="M47" s="163">
        <f>feedin_new_car!M47</f>
        <v>0.15</v>
      </c>
      <c r="N47" s="163">
        <f>feedin_new_car!N47</f>
        <v>0.35</v>
      </c>
      <c r="O47" s="163">
        <f>feedin_new_car!O47</f>
        <v>0.30000000000000004</v>
      </c>
      <c r="P47" s="162">
        <f>feedin_new_car!P47</f>
        <v>0</v>
      </c>
      <c r="Q47" s="163">
        <f>feedin_new_car!Q47</f>
        <v>0.1</v>
      </c>
      <c r="R47" s="163">
        <f>feedin_new_car!R47</f>
        <v>0.45</v>
      </c>
      <c r="S47" s="163">
        <f>feedin_new_car!S47</f>
        <v>0.4</v>
      </c>
      <c r="T47" s="163">
        <f>feedin_new_car!T47</f>
        <v>0.05</v>
      </c>
      <c r="U47" s="162">
        <f>feedin_new_car!U47</f>
        <v>0.03</v>
      </c>
      <c r="V47" s="163">
        <f>feedin_new_car!V47</f>
        <v>0.3</v>
      </c>
      <c r="W47" s="163">
        <f>feedin_new_car!W47</f>
        <v>0.35</v>
      </c>
      <c r="X47" s="163">
        <f>feedin_new_car!X47</f>
        <v>0.3</v>
      </c>
      <c r="Y47" s="163">
        <f>feedin_new_car!Y47</f>
        <v>2.0000000000000018E-2</v>
      </c>
      <c r="Z47" s="162">
        <f>feedin_new_car!Z47</f>
        <v>0</v>
      </c>
      <c r="AA47" s="163">
        <f>feedin_new_car!AA47</f>
        <v>0.1</v>
      </c>
      <c r="AB47" s="163">
        <f>feedin_new_car!AB47</f>
        <v>0.45</v>
      </c>
      <c r="AC47" s="163">
        <f>feedin_new_car!AC47</f>
        <v>0.4</v>
      </c>
      <c r="AD47" s="163">
        <f>feedin_new_car!AD47</f>
        <v>0.05</v>
      </c>
      <c r="AE47" s="162">
        <f>feedin_new_car!AE47</f>
        <v>0</v>
      </c>
      <c r="AF47" s="163">
        <f>feedin_new_car!AF47</f>
        <v>0</v>
      </c>
      <c r="AG47" s="163">
        <f>feedin_new_car!AG47</f>
        <v>0</v>
      </c>
      <c r="AH47" s="163">
        <f>feedin_new_car!AH47</f>
        <v>0</v>
      </c>
      <c r="AI47" s="163">
        <f>feedin_new_car!AI47</f>
        <v>1</v>
      </c>
      <c r="AJ47" s="162">
        <f>feedin_new_car!AJ47</f>
        <v>0.25</v>
      </c>
      <c r="AK47" s="163">
        <f>feedin_new_car!AK47</f>
        <v>0.3</v>
      </c>
      <c r="AL47" s="163">
        <f>feedin_new_car!AL47</f>
        <v>0.35</v>
      </c>
      <c r="AM47" s="163">
        <f>feedin_new_car!AM47</f>
        <v>0.1</v>
      </c>
      <c r="AN47" s="163">
        <f>feedin_new_car!AN47</f>
        <v>0</v>
      </c>
      <c r="AO47" s="162">
        <f>feedin_new_car!AO47</f>
        <v>0.15</v>
      </c>
      <c r="AP47" s="163">
        <f>feedin_new_car!AP47</f>
        <v>0.35</v>
      </c>
      <c r="AQ47" s="163">
        <f>feedin_new_car!AQ47</f>
        <v>0.45</v>
      </c>
      <c r="AR47" s="163">
        <f>feedin_new_car!AR47</f>
        <v>0.05</v>
      </c>
      <c r="AS47" s="163">
        <f>feedin_new_car!AS47</f>
        <v>0</v>
      </c>
      <c r="AT47" s="162">
        <f>feedin_new_car!AT47</f>
        <v>0.2</v>
      </c>
      <c r="AU47" s="163">
        <f>feedin_new_car!AU47</f>
        <v>0.3</v>
      </c>
      <c r="AV47" s="163">
        <f>feedin_new_car!AV47</f>
        <v>0.4</v>
      </c>
      <c r="AW47" s="163">
        <f>feedin_new_car!AW47</f>
        <v>0.1</v>
      </c>
      <c r="AX47" s="163">
        <f>feedin_new_car!AX47</f>
        <v>0</v>
      </c>
      <c r="AY47" s="162">
        <f>feedin_new_car!AY47</f>
        <v>0</v>
      </c>
      <c r="AZ47" s="163">
        <f>feedin_new_car!AZ47</f>
        <v>0</v>
      </c>
      <c r="BA47" s="163">
        <f>feedin_new_car!BA47</f>
        <v>0</v>
      </c>
      <c r="BB47" s="163">
        <f>feedin_new_car!BB47</f>
        <v>0.5</v>
      </c>
      <c r="BC47" s="163">
        <f>feedin_new_car!BC47</f>
        <v>0.5</v>
      </c>
      <c r="BD47" s="36">
        <f t="shared" ref="BD47:BD61" si="13">SUM(B47:J47)</f>
        <v>1</v>
      </c>
      <c r="BE47" s="36">
        <f t="shared" ref="BE47:BE61" si="14">SUM(K47:BC47)</f>
        <v>9</v>
      </c>
      <c r="BG47" s="61">
        <f t="shared" ref="BG47:BG61" si="15">$B47*K47+$C47*P47+$D47*U47+$E47*Z47+$F47*AE47+$G47*AJ47+$H47*AO47+$I47*AT47+$J47*AY47</f>
        <v>9.518986044749253E-2</v>
      </c>
      <c r="BH47" s="61">
        <f t="shared" ref="BH47:BH61" si="16">$B47*L47+$C47*Q47+$D47*V47+$E47*AA47+$F47*AF47+$G47*AK47+$H47*AP47+$I47*AU47+$J47*AZ47</f>
        <v>0.19970085554203043</v>
      </c>
      <c r="BI47" s="61">
        <f t="shared" ref="BI47:BI61" si="17">$B47*M47+$C47*R47+$D47*W47+$E47*AB47+$F47*AG47+$G47*AL47+$H47*AQ47+$I47*AV47+$J47*BA47</f>
        <v>0.25007458683112804</v>
      </c>
      <c r="BJ47" s="61">
        <f t="shared" ref="BJ47:BJ61" si="18">$B47*N47+$C47*S47+$D47*X47+$E47*AC47+$F47*AH47+$G47*AM47+$H47*AR47+$I47*AW47+$J47*BB47</f>
        <v>0.27148447271981541</v>
      </c>
      <c r="BK47" s="61">
        <f t="shared" ref="BK47:BK61" si="19">$B47*O47+$C47*T47+$D47*Y47+$E47*AD47+$F47*AI47+$G47*AN47+$H47*AS47+$I47*AX47+$J47*BC47</f>
        <v>0.18355022445953362</v>
      </c>
      <c r="BL47" s="62">
        <f t="shared" ref="BL47:BL61" si="20">SUM(BG47:BK47)</f>
        <v>1</v>
      </c>
    </row>
    <row r="48" spans="1:64" x14ac:dyDescent="0.2">
      <c r="A48" s="12">
        <v>2042</v>
      </c>
      <c r="B48" s="100">
        <v>0.5928808204178857</v>
      </c>
      <c r="C48" s="66">
        <v>4.8445151381977698E-2</v>
      </c>
      <c r="D48" s="66">
        <v>0.03</v>
      </c>
      <c r="E48" s="66">
        <f t="shared" si="11"/>
        <v>0</v>
      </c>
      <c r="F48" s="66">
        <f t="shared" si="12"/>
        <v>0</v>
      </c>
      <c r="G48" s="66">
        <v>1.247731316582611E-2</v>
      </c>
      <c r="H48" s="66">
        <v>0</v>
      </c>
      <c r="I48" s="66">
        <v>0.31619671503431035</v>
      </c>
      <c r="J48" s="175">
        <f t="shared" si="6"/>
        <v>0</v>
      </c>
      <c r="K48" s="162">
        <f>feedin_new_car!K48</f>
        <v>0.05</v>
      </c>
      <c r="L48" s="163">
        <f>feedin_new_car!L48</f>
        <v>0.15</v>
      </c>
      <c r="M48" s="163">
        <f>feedin_new_car!M48</f>
        <v>0.15</v>
      </c>
      <c r="N48" s="163">
        <f>feedin_new_car!N48</f>
        <v>0.35</v>
      </c>
      <c r="O48" s="163">
        <f>feedin_new_car!O48</f>
        <v>0.30000000000000004</v>
      </c>
      <c r="P48" s="162">
        <f>feedin_new_car!P48</f>
        <v>0</v>
      </c>
      <c r="Q48" s="163">
        <f>feedin_new_car!Q48</f>
        <v>0.1</v>
      </c>
      <c r="R48" s="163">
        <f>feedin_new_car!R48</f>
        <v>0.45</v>
      </c>
      <c r="S48" s="163">
        <f>feedin_new_car!S48</f>
        <v>0.4</v>
      </c>
      <c r="T48" s="163">
        <f>feedin_new_car!T48</f>
        <v>0.05</v>
      </c>
      <c r="U48" s="162">
        <f>feedin_new_car!U48</f>
        <v>0.03</v>
      </c>
      <c r="V48" s="163">
        <f>feedin_new_car!V48</f>
        <v>0.3</v>
      </c>
      <c r="W48" s="163">
        <f>feedin_new_car!W48</f>
        <v>0.35</v>
      </c>
      <c r="X48" s="163">
        <f>feedin_new_car!X48</f>
        <v>0.3</v>
      </c>
      <c r="Y48" s="163">
        <f>feedin_new_car!Y48</f>
        <v>2.0000000000000018E-2</v>
      </c>
      <c r="Z48" s="162">
        <f>feedin_new_car!Z48</f>
        <v>0</v>
      </c>
      <c r="AA48" s="163">
        <f>feedin_new_car!AA48</f>
        <v>0.1</v>
      </c>
      <c r="AB48" s="163">
        <f>feedin_new_car!AB48</f>
        <v>0.45</v>
      </c>
      <c r="AC48" s="163">
        <f>feedin_new_car!AC48</f>
        <v>0.4</v>
      </c>
      <c r="AD48" s="163">
        <f>feedin_new_car!AD48</f>
        <v>0.05</v>
      </c>
      <c r="AE48" s="162">
        <f>feedin_new_car!AE48</f>
        <v>0</v>
      </c>
      <c r="AF48" s="163">
        <f>feedin_new_car!AF48</f>
        <v>0</v>
      </c>
      <c r="AG48" s="163">
        <f>feedin_new_car!AG48</f>
        <v>0</v>
      </c>
      <c r="AH48" s="163">
        <f>feedin_new_car!AH48</f>
        <v>0</v>
      </c>
      <c r="AI48" s="163">
        <f>feedin_new_car!AI48</f>
        <v>1</v>
      </c>
      <c r="AJ48" s="162">
        <f>feedin_new_car!AJ48</f>
        <v>0.25</v>
      </c>
      <c r="AK48" s="163">
        <f>feedin_new_car!AK48</f>
        <v>0.3</v>
      </c>
      <c r="AL48" s="163">
        <f>feedin_new_car!AL48</f>
        <v>0.35</v>
      </c>
      <c r="AM48" s="163">
        <f>feedin_new_car!AM48</f>
        <v>0.1</v>
      </c>
      <c r="AN48" s="163">
        <f>feedin_new_car!AN48</f>
        <v>0</v>
      </c>
      <c r="AO48" s="162">
        <f>feedin_new_car!AO48</f>
        <v>0.15</v>
      </c>
      <c r="AP48" s="163">
        <f>feedin_new_car!AP48</f>
        <v>0.35</v>
      </c>
      <c r="AQ48" s="163">
        <f>feedin_new_car!AQ48</f>
        <v>0.45</v>
      </c>
      <c r="AR48" s="163">
        <f>feedin_new_car!AR48</f>
        <v>0.05</v>
      </c>
      <c r="AS48" s="163">
        <f>feedin_new_car!AS48</f>
        <v>0</v>
      </c>
      <c r="AT48" s="162">
        <f>feedin_new_car!AT48</f>
        <v>0.2</v>
      </c>
      <c r="AU48" s="163">
        <f>feedin_new_car!AU48</f>
        <v>0.3</v>
      </c>
      <c r="AV48" s="163">
        <f>feedin_new_car!AV48</f>
        <v>0.4</v>
      </c>
      <c r="AW48" s="163">
        <f>feedin_new_car!AW48</f>
        <v>0.1</v>
      </c>
      <c r="AX48" s="163">
        <f>feedin_new_car!AX48</f>
        <v>0</v>
      </c>
      <c r="AY48" s="162">
        <f>feedin_new_car!AY48</f>
        <v>0</v>
      </c>
      <c r="AZ48" s="163">
        <f>feedin_new_car!AZ48</f>
        <v>0</v>
      </c>
      <c r="BA48" s="163">
        <f>feedin_new_car!BA48</f>
        <v>0</v>
      </c>
      <c r="BB48" s="163">
        <f>feedin_new_car!BB48</f>
        <v>0.5</v>
      </c>
      <c r="BC48" s="163">
        <f>feedin_new_car!BC48</f>
        <v>0.5</v>
      </c>
      <c r="BD48" s="36">
        <f t="shared" si="13"/>
        <v>0.99999999999999989</v>
      </c>
      <c r="BE48" s="36">
        <f t="shared" si="14"/>
        <v>9</v>
      </c>
      <c r="BG48" s="61">
        <f t="shared" si="15"/>
        <v>9.690271231921288E-2</v>
      </c>
      <c r="BH48" s="61">
        <f t="shared" si="16"/>
        <v>0.20137884666092154</v>
      </c>
      <c r="BI48" s="61">
        <f t="shared" si="17"/>
        <v>0.25207818680633609</v>
      </c>
      <c r="BJ48" s="61">
        <f t="shared" si="18"/>
        <v>0.26875375051906475</v>
      </c>
      <c r="BK48" s="61">
        <f t="shared" si="19"/>
        <v>0.18088650369446463</v>
      </c>
      <c r="BL48" s="62">
        <f t="shared" si="20"/>
        <v>1</v>
      </c>
    </row>
    <row r="49" spans="1:64" x14ac:dyDescent="0.2">
      <c r="A49" s="12">
        <v>2043</v>
      </c>
      <c r="B49" s="100">
        <v>0.58432238809052151</v>
      </c>
      <c r="C49" s="66">
        <v>4.6530886415061645E-2</v>
      </c>
      <c r="D49" s="66">
        <v>0.03</v>
      </c>
      <c r="E49" s="66">
        <f t="shared" si="11"/>
        <v>0</v>
      </c>
      <c r="F49" s="66">
        <f t="shared" si="12"/>
        <v>0</v>
      </c>
      <c r="G49" s="66">
        <v>1.3225399455522638E-2</v>
      </c>
      <c r="H49" s="66">
        <v>0</v>
      </c>
      <c r="I49" s="66">
        <v>0.32592132603889412</v>
      </c>
      <c r="J49" s="175">
        <f t="shared" si="6"/>
        <v>0</v>
      </c>
      <c r="K49" s="162">
        <f>feedin_new_car!K49</f>
        <v>0.05</v>
      </c>
      <c r="L49" s="163">
        <f>feedin_new_car!L49</f>
        <v>0.15</v>
      </c>
      <c r="M49" s="163">
        <f>feedin_new_car!M49</f>
        <v>0.15</v>
      </c>
      <c r="N49" s="163">
        <f>feedin_new_car!N49</f>
        <v>0.35</v>
      </c>
      <c r="O49" s="163">
        <f>feedin_new_car!O49</f>
        <v>0.30000000000000004</v>
      </c>
      <c r="P49" s="162">
        <f>feedin_new_car!P49</f>
        <v>0</v>
      </c>
      <c r="Q49" s="163">
        <f>feedin_new_car!Q49</f>
        <v>0.1</v>
      </c>
      <c r="R49" s="163">
        <f>feedin_new_car!R49</f>
        <v>0.45</v>
      </c>
      <c r="S49" s="163">
        <f>feedin_new_car!S49</f>
        <v>0.4</v>
      </c>
      <c r="T49" s="163">
        <f>feedin_new_car!T49</f>
        <v>0.05</v>
      </c>
      <c r="U49" s="162">
        <f>feedin_new_car!U49</f>
        <v>0.03</v>
      </c>
      <c r="V49" s="163">
        <f>feedin_new_car!V49</f>
        <v>0.3</v>
      </c>
      <c r="W49" s="163">
        <f>feedin_new_car!W49</f>
        <v>0.35</v>
      </c>
      <c r="X49" s="163">
        <f>feedin_new_car!X49</f>
        <v>0.3</v>
      </c>
      <c r="Y49" s="163">
        <f>feedin_new_car!Y49</f>
        <v>2.0000000000000018E-2</v>
      </c>
      <c r="Z49" s="162">
        <f>feedin_new_car!Z49</f>
        <v>0</v>
      </c>
      <c r="AA49" s="163">
        <f>feedin_new_car!AA49</f>
        <v>0.1</v>
      </c>
      <c r="AB49" s="163">
        <f>feedin_new_car!AB49</f>
        <v>0.45</v>
      </c>
      <c r="AC49" s="163">
        <f>feedin_new_car!AC49</f>
        <v>0.4</v>
      </c>
      <c r="AD49" s="163">
        <f>feedin_new_car!AD49</f>
        <v>0.05</v>
      </c>
      <c r="AE49" s="162">
        <f>feedin_new_car!AE49</f>
        <v>0</v>
      </c>
      <c r="AF49" s="163">
        <f>feedin_new_car!AF49</f>
        <v>0</v>
      </c>
      <c r="AG49" s="163">
        <f>feedin_new_car!AG49</f>
        <v>0</v>
      </c>
      <c r="AH49" s="163">
        <f>feedin_new_car!AH49</f>
        <v>0</v>
      </c>
      <c r="AI49" s="163">
        <f>feedin_new_car!AI49</f>
        <v>1</v>
      </c>
      <c r="AJ49" s="162">
        <f>feedin_new_car!AJ49</f>
        <v>0.25</v>
      </c>
      <c r="AK49" s="163">
        <f>feedin_new_car!AK49</f>
        <v>0.3</v>
      </c>
      <c r="AL49" s="163">
        <f>feedin_new_car!AL49</f>
        <v>0.35</v>
      </c>
      <c r="AM49" s="163">
        <f>feedin_new_car!AM49</f>
        <v>0.1</v>
      </c>
      <c r="AN49" s="163">
        <f>feedin_new_car!AN49</f>
        <v>0</v>
      </c>
      <c r="AO49" s="162">
        <f>feedin_new_car!AO49</f>
        <v>0.15</v>
      </c>
      <c r="AP49" s="163">
        <f>feedin_new_car!AP49</f>
        <v>0.35</v>
      </c>
      <c r="AQ49" s="163">
        <f>feedin_new_car!AQ49</f>
        <v>0.45</v>
      </c>
      <c r="AR49" s="163">
        <f>feedin_new_car!AR49</f>
        <v>0.05</v>
      </c>
      <c r="AS49" s="163">
        <f>feedin_new_car!AS49</f>
        <v>0</v>
      </c>
      <c r="AT49" s="162">
        <f>feedin_new_car!AT49</f>
        <v>0.2</v>
      </c>
      <c r="AU49" s="163">
        <f>feedin_new_car!AU49</f>
        <v>0.3</v>
      </c>
      <c r="AV49" s="163">
        <f>feedin_new_car!AV49</f>
        <v>0.4</v>
      </c>
      <c r="AW49" s="163">
        <f>feedin_new_car!AW49</f>
        <v>0.1</v>
      </c>
      <c r="AX49" s="163">
        <f>feedin_new_car!AX49</f>
        <v>0</v>
      </c>
      <c r="AY49" s="162">
        <f>feedin_new_car!AY49</f>
        <v>0</v>
      </c>
      <c r="AZ49" s="163">
        <f>feedin_new_car!AZ49</f>
        <v>0</v>
      </c>
      <c r="BA49" s="163">
        <f>feedin_new_car!BA49</f>
        <v>0</v>
      </c>
      <c r="BB49" s="163">
        <f>feedin_new_car!BB49</f>
        <v>0.5</v>
      </c>
      <c r="BC49" s="163">
        <f>feedin_new_car!BC49</f>
        <v>0.5</v>
      </c>
      <c r="BD49" s="36">
        <f t="shared" si="13"/>
        <v>0.99999999999999989</v>
      </c>
      <c r="BE49" s="36">
        <f t="shared" si="14"/>
        <v>9</v>
      </c>
      <c r="BG49" s="61">
        <f t="shared" si="15"/>
        <v>9.8606734476185565E-2</v>
      </c>
      <c r="BH49" s="61">
        <f t="shared" si="16"/>
        <v>0.20304546450340941</v>
      </c>
      <c r="BI49" s="61">
        <f t="shared" si="17"/>
        <v>0.25408467732534656</v>
      </c>
      <c r="BJ49" s="61">
        <f t="shared" si="18"/>
        <v>0.26603986294714888</v>
      </c>
      <c r="BK49" s="61">
        <f t="shared" si="19"/>
        <v>0.17822326074790953</v>
      </c>
      <c r="BL49" s="62">
        <f t="shared" si="20"/>
        <v>0.99999999999999989</v>
      </c>
    </row>
    <row r="50" spans="1:64" x14ac:dyDescent="0.2">
      <c r="A50" s="12">
        <v>2044</v>
      </c>
      <c r="B50" s="100">
        <v>0.57578410480876452</v>
      </c>
      <c r="C50" s="66">
        <v>4.4678962103149693E-2</v>
      </c>
      <c r="D50" s="66">
        <v>0.03</v>
      </c>
      <c r="E50" s="66">
        <f t="shared" si="11"/>
        <v>0</v>
      </c>
      <c r="F50" s="66">
        <f t="shared" si="12"/>
        <v>0</v>
      </c>
      <c r="G50" s="66">
        <v>1.4030123408200621E-2</v>
      </c>
      <c r="H50" s="66">
        <v>0</v>
      </c>
      <c r="I50" s="66">
        <v>0.33550680967988528</v>
      </c>
      <c r="J50" s="175">
        <f t="shared" si="6"/>
        <v>0</v>
      </c>
      <c r="K50" s="162">
        <f>feedin_new_car!K50</f>
        <v>0.05</v>
      </c>
      <c r="L50" s="163">
        <f>feedin_new_car!L50</f>
        <v>0.15</v>
      </c>
      <c r="M50" s="163">
        <f>feedin_new_car!M50</f>
        <v>0.15</v>
      </c>
      <c r="N50" s="163">
        <f>feedin_new_car!N50</f>
        <v>0.35</v>
      </c>
      <c r="O50" s="163">
        <f>feedin_new_car!O50</f>
        <v>0.30000000000000004</v>
      </c>
      <c r="P50" s="162">
        <f>feedin_new_car!P50</f>
        <v>0</v>
      </c>
      <c r="Q50" s="163">
        <f>feedin_new_car!Q50</f>
        <v>0.1</v>
      </c>
      <c r="R50" s="163">
        <f>feedin_new_car!R50</f>
        <v>0.45</v>
      </c>
      <c r="S50" s="163">
        <f>feedin_new_car!S50</f>
        <v>0.4</v>
      </c>
      <c r="T50" s="163">
        <f>feedin_new_car!T50</f>
        <v>0.05</v>
      </c>
      <c r="U50" s="162">
        <f>feedin_new_car!U50</f>
        <v>0.03</v>
      </c>
      <c r="V50" s="163">
        <f>feedin_new_car!V50</f>
        <v>0.3</v>
      </c>
      <c r="W50" s="163">
        <f>feedin_new_car!W50</f>
        <v>0.35</v>
      </c>
      <c r="X50" s="163">
        <f>feedin_new_car!X50</f>
        <v>0.3</v>
      </c>
      <c r="Y50" s="163">
        <f>feedin_new_car!Y50</f>
        <v>2.0000000000000018E-2</v>
      </c>
      <c r="Z50" s="162">
        <f>feedin_new_car!Z50</f>
        <v>0</v>
      </c>
      <c r="AA50" s="163">
        <f>feedin_new_car!AA50</f>
        <v>0.1</v>
      </c>
      <c r="AB50" s="163">
        <f>feedin_new_car!AB50</f>
        <v>0.45</v>
      </c>
      <c r="AC50" s="163">
        <f>feedin_new_car!AC50</f>
        <v>0.4</v>
      </c>
      <c r="AD50" s="163">
        <f>feedin_new_car!AD50</f>
        <v>0.05</v>
      </c>
      <c r="AE50" s="162">
        <f>feedin_new_car!AE50</f>
        <v>0</v>
      </c>
      <c r="AF50" s="163">
        <f>feedin_new_car!AF50</f>
        <v>0</v>
      </c>
      <c r="AG50" s="163">
        <f>feedin_new_car!AG50</f>
        <v>0</v>
      </c>
      <c r="AH50" s="163">
        <f>feedin_new_car!AH50</f>
        <v>0</v>
      </c>
      <c r="AI50" s="163">
        <f>feedin_new_car!AI50</f>
        <v>1</v>
      </c>
      <c r="AJ50" s="162">
        <f>feedin_new_car!AJ50</f>
        <v>0.25</v>
      </c>
      <c r="AK50" s="163">
        <f>feedin_new_car!AK50</f>
        <v>0.3</v>
      </c>
      <c r="AL50" s="163">
        <f>feedin_new_car!AL50</f>
        <v>0.35</v>
      </c>
      <c r="AM50" s="163">
        <f>feedin_new_car!AM50</f>
        <v>0.1</v>
      </c>
      <c r="AN50" s="163">
        <f>feedin_new_car!AN50</f>
        <v>0</v>
      </c>
      <c r="AO50" s="162">
        <f>feedin_new_car!AO50</f>
        <v>0.15</v>
      </c>
      <c r="AP50" s="163">
        <f>feedin_new_car!AP50</f>
        <v>0.35</v>
      </c>
      <c r="AQ50" s="163">
        <f>feedin_new_car!AQ50</f>
        <v>0.45</v>
      </c>
      <c r="AR50" s="163">
        <f>feedin_new_car!AR50</f>
        <v>0.05</v>
      </c>
      <c r="AS50" s="163">
        <f>feedin_new_car!AS50</f>
        <v>0</v>
      </c>
      <c r="AT50" s="162">
        <f>feedin_new_car!AT50</f>
        <v>0.2</v>
      </c>
      <c r="AU50" s="163">
        <f>feedin_new_car!AU50</f>
        <v>0.3</v>
      </c>
      <c r="AV50" s="163">
        <f>feedin_new_car!AV50</f>
        <v>0.4</v>
      </c>
      <c r="AW50" s="163">
        <f>feedin_new_car!AW50</f>
        <v>0.1</v>
      </c>
      <c r="AX50" s="163">
        <f>feedin_new_car!AX50</f>
        <v>0</v>
      </c>
      <c r="AY50" s="162">
        <f>feedin_new_car!AY50</f>
        <v>0</v>
      </c>
      <c r="AZ50" s="163">
        <f>feedin_new_car!AZ50</f>
        <v>0</v>
      </c>
      <c r="BA50" s="163">
        <f>feedin_new_car!BA50</f>
        <v>0</v>
      </c>
      <c r="BB50" s="163">
        <f>feedin_new_car!BB50</f>
        <v>0.5</v>
      </c>
      <c r="BC50" s="163">
        <f>feedin_new_car!BC50</f>
        <v>0.5</v>
      </c>
      <c r="BD50" s="36">
        <f t="shared" si="13"/>
        <v>1.0000000000000002</v>
      </c>
      <c r="BE50" s="36">
        <f t="shared" si="14"/>
        <v>9</v>
      </c>
      <c r="BG50" s="61">
        <f t="shared" si="15"/>
        <v>0.10029809802846544</v>
      </c>
      <c r="BH50" s="61">
        <f t="shared" si="16"/>
        <v>0.20469659185805539</v>
      </c>
      <c r="BI50" s="61">
        <f t="shared" si="17"/>
        <v>0.25608641573255636</v>
      </c>
      <c r="BJ50" s="61">
        <f t="shared" si="18"/>
        <v>0.26334971483313607</v>
      </c>
      <c r="BK50" s="61">
        <f t="shared" si="19"/>
        <v>0.17556917954778686</v>
      </c>
      <c r="BL50" s="62">
        <f t="shared" si="20"/>
        <v>1.0000000000000002</v>
      </c>
    </row>
    <row r="51" spans="1:64" x14ac:dyDescent="0.2">
      <c r="A51" s="51">
        <v>2045</v>
      </c>
      <c r="B51" s="101">
        <v>0.5672899768073435</v>
      </c>
      <c r="C51" s="74">
        <v>4.2887907368712633E-2</v>
      </c>
      <c r="D51" s="74">
        <v>0.03</v>
      </c>
      <c r="E51" s="74">
        <f t="shared" si="11"/>
        <v>0</v>
      </c>
      <c r="F51" s="74">
        <f t="shared" si="12"/>
        <v>0</v>
      </c>
      <c r="G51" s="74">
        <v>1.4898077448926723E-2</v>
      </c>
      <c r="H51" s="74">
        <v>0</v>
      </c>
      <c r="I51" s="74">
        <v>0.34492403837501728</v>
      </c>
      <c r="J51" s="65">
        <f t="shared" si="6"/>
        <v>0</v>
      </c>
      <c r="K51" s="71">
        <f>feedin_new_car!K51</f>
        <v>0.05</v>
      </c>
      <c r="L51" s="73">
        <f>feedin_new_car!L51</f>
        <v>0.15</v>
      </c>
      <c r="M51" s="73">
        <f>feedin_new_car!M51</f>
        <v>0.15</v>
      </c>
      <c r="N51" s="73">
        <f>feedin_new_car!N51</f>
        <v>0.35</v>
      </c>
      <c r="O51" s="73">
        <f>feedin_new_car!O51</f>
        <v>0.30000000000000004</v>
      </c>
      <c r="P51" s="71">
        <f>feedin_new_car!P51</f>
        <v>0</v>
      </c>
      <c r="Q51" s="73">
        <f>feedin_new_car!Q51</f>
        <v>0.1</v>
      </c>
      <c r="R51" s="73">
        <f>feedin_new_car!R51</f>
        <v>0.45</v>
      </c>
      <c r="S51" s="73">
        <f>feedin_new_car!S51</f>
        <v>0.4</v>
      </c>
      <c r="T51" s="73">
        <f>feedin_new_car!T51</f>
        <v>0.05</v>
      </c>
      <c r="U51" s="71">
        <f>feedin_new_car!U51</f>
        <v>0.03</v>
      </c>
      <c r="V51" s="73">
        <f>feedin_new_car!V51</f>
        <v>0.3</v>
      </c>
      <c r="W51" s="73">
        <f>feedin_new_car!W51</f>
        <v>0.35</v>
      </c>
      <c r="X51" s="73">
        <f>feedin_new_car!X51</f>
        <v>0.3</v>
      </c>
      <c r="Y51" s="73">
        <f>feedin_new_car!Y51</f>
        <v>2.0000000000000018E-2</v>
      </c>
      <c r="Z51" s="71">
        <f>feedin_new_car!Z51</f>
        <v>0</v>
      </c>
      <c r="AA51" s="73">
        <f>feedin_new_car!AA51</f>
        <v>0.1</v>
      </c>
      <c r="AB51" s="73">
        <f>feedin_new_car!AB51</f>
        <v>0.45</v>
      </c>
      <c r="AC51" s="73">
        <f>feedin_new_car!AC51</f>
        <v>0.4</v>
      </c>
      <c r="AD51" s="73">
        <f>feedin_new_car!AD51</f>
        <v>0.05</v>
      </c>
      <c r="AE51" s="71">
        <f>feedin_new_car!AE51</f>
        <v>0</v>
      </c>
      <c r="AF51" s="73">
        <f>feedin_new_car!AF51</f>
        <v>0</v>
      </c>
      <c r="AG51" s="73">
        <f>feedin_new_car!AG51</f>
        <v>0</v>
      </c>
      <c r="AH51" s="73">
        <f>feedin_new_car!AH51</f>
        <v>0</v>
      </c>
      <c r="AI51" s="73">
        <f>feedin_new_car!AI51</f>
        <v>1</v>
      </c>
      <c r="AJ51" s="71">
        <f>feedin_new_car!AJ51</f>
        <v>0.25</v>
      </c>
      <c r="AK51" s="73">
        <f>feedin_new_car!AK51</f>
        <v>0.3</v>
      </c>
      <c r="AL51" s="73">
        <f>feedin_new_car!AL51</f>
        <v>0.35</v>
      </c>
      <c r="AM51" s="73">
        <f>feedin_new_car!AM51</f>
        <v>0.1</v>
      </c>
      <c r="AN51" s="73">
        <f>feedin_new_car!AN51</f>
        <v>0</v>
      </c>
      <c r="AO51" s="71">
        <f>feedin_new_car!AO51</f>
        <v>0.15</v>
      </c>
      <c r="AP51" s="73">
        <f>feedin_new_car!AP51</f>
        <v>0.35</v>
      </c>
      <c r="AQ51" s="73">
        <f>feedin_new_car!AQ51</f>
        <v>0.45</v>
      </c>
      <c r="AR51" s="73">
        <f>feedin_new_car!AR51</f>
        <v>0.05</v>
      </c>
      <c r="AS51" s="73">
        <f>feedin_new_car!AS51</f>
        <v>0</v>
      </c>
      <c r="AT51" s="71">
        <f>feedin_new_car!AT51</f>
        <v>0.2</v>
      </c>
      <c r="AU51" s="73">
        <f>feedin_new_car!AU51</f>
        <v>0.3</v>
      </c>
      <c r="AV51" s="73">
        <f>feedin_new_car!AV51</f>
        <v>0.4</v>
      </c>
      <c r="AW51" s="73">
        <f>feedin_new_car!AW51</f>
        <v>0.1</v>
      </c>
      <c r="AX51" s="73">
        <f>feedin_new_car!AX51</f>
        <v>0</v>
      </c>
      <c r="AY51" s="71">
        <f>feedin_new_car!AY51</f>
        <v>0</v>
      </c>
      <c r="AZ51" s="73">
        <f>feedin_new_car!AZ51</f>
        <v>0</v>
      </c>
      <c r="BA51" s="73">
        <f>feedin_new_car!BA51</f>
        <v>0</v>
      </c>
      <c r="BB51" s="73">
        <f>feedin_new_car!BB51</f>
        <v>0.5</v>
      </c>
      <c r="BC51" s="73">
        <f>feedin_new_car!BC51</f>
        <v>0.5</v>
      </c>
      <c r="BD51" s="52">
        <f t="shared" si="13"/>
        <v>1</v>
      </c>
      <c r="BE51" s="52">
        <f t="shared" si="14"/>
        <v>9</v>
      </c>
      <c r="BG51" s="61">
        <f t="shared" si="15"/>
        <v>0.10197382587760231</v>
      </c>
      <c r="BH51" s="61">
        <f t="shared" si="16"/>
        <v>0.20632892200515596</v>
      </c>
      <c r="BI51" s="61">
        <f t="shared" si="17"/>
        <v>0.25807699729415351</v>
      </c>
      <c r="BJ51" s="61">
        <f t="shared" si="18"/>
        <v>0.2606888664124497</v>
      </c>
      <c r="BK51" s="61">
        <f t="shared" si="19"/>
        <v>0.17293138841063871</v>
      </c>
      <c r="BL51" s="62">
        <f t="shared" si="20"/>
        <v>1</v>
      </c>
    </row>
    <row r="52" spans="1:64" x14ac:dyDescent="0.2">
      <c r="A52" s="12">
        <v>2046</v>
      </c>
      <c r="B52" s="100">
        <v>0.55885845292378511</v>
      </c>
      <c r="C52" s="66">
        <v>4.1156112734885023E-2</v>
      </c>
      <c r="D52" s="66">
        <v>0.03</v>
      </c>
      <c r="E52" s="66">
        <f t="shared" si="11"/>
        <v>0</v>
      </c>
      <c r="F52" s="66">
        <f t="shared" si="12"/>
        <v>0</v>
      </c>
      <c r="G52" s="66">
        <v>1.5836771558224164E-2</v>
      </c>
      <c r="H52" s="66">
        <v>0</v>
      </c>
      <c r="I52" s="66">
        <v>0.35414866278310569</v>
      </c>
      <c r="J52" s="174">
        <f t="shared" si="6"/>
        <v>0</v>
      </c>
      <c r="K52" s="162">
        <f>feedin_new_car!K52</f>
        <v>0.05</v>
      </c>
      <c r="L52" s="163">
        <f>feedin_new_car!L52</f>
        <v>0.15</v>
      </c>
      <c r="M52" s="163">
        <f>feedin_new_car!M52</f>
        <v>0.15</v>
      </c>
      <c r="N52" s="163">
        <f>feedin_new_car!N52</f>
        <v>0.35</v>
      </c>
      <c r="O52" s="163">
        <f>feedin_new_car!O52</f>
        <v>0.30000000000000004</v>
      </c>
      <c r="P52" s="162">
        <f>feedin_new_car!P52</f>
        <v>0</v>
      </c>
      <c r="Q52" s="163">
        <f>feedin_new_car!Q52</f>
        <v>0.1</v>
      </c>
      <c r="R52" s="163">
        <f>feedin_new_car!R52</f>
        <v>0.45</v>
      </c>
      <c r="S52" s="163">
        <f>feedin_new_car!S52</f>
        <v>0.4</v>
      </c>
      <c r="T52" s="163">
        <f>feedin_new_car!T52</f>
        <v>0.05</v>
      </c>
      <c r="U52" s="162">
        <f>feedin_new_car!U52</f>
        <v>0.03</v>
      </c>
      <c r="V52" s="163">
        <f>feedin_new_car!V52</f>
        <v>0.3</v>
      </c>
      <c r="W52" s="163">
        <f>feedin_new_car!W52</f>
        <v>0.35</v>
      </c>
      <c r="X52" s="163">
        <f>feedin_new_car!X52</f>
        <v>0.3</v>
      </c>
      <c r="Y52" s="163">
        <f>feedin_new_car!Y52</f>
        <v>2.0000000000000018E-2</v>
      </c>
      <c r="Z52" s="162">
        <f>feedin_new_car!Z52</f>
        <v>0</v>
      </c>
      <c r="AA52" s="163">
        <f>feedin_new_car!AA52</f>
        <v>0.1</v>
      </c>
      <c r="AB52" s="163">
        <f>feedin_new_car!AB52</f>
        <v>0.45</v>
      </c>
      <c r="AC52" s="163">
        <f>feedin_new_car!AC52</f>
        <v>0.4</v>
      </c>
      <c r="AD52" s="163">
        <f>feedin_new_car!AD52</f>
        <v>0.05</v>
      </c>
      <c r="AE52" s="162">
        <f>feedin_new_car!AE52</f>
        <v>0</v>
      </c>
      <c r="AF52" s="163">
        <f>feedin_new_car!AF52</f>
        <v>0</v>
      </c>
      <c r="AG52" s="163">
        <f>feedin_new_car!AG52</f>
        <v>0</v>
      </c>
      <c r="AH52" s="163">
        <f>feedin_new_car!AH52</f>
        <v>0</v>
      </c>
      <c r="AI52" s="163">
        <f>feedin_new_car!AI52</f>
        <v>1</v>
      </c>
      <c r="AJ52" s="162">
        <f>feedin_new_car!AJ52</f>
        <v>0.25</v>
      </c>
      <c r="AK52" s="163">
        <f>feedin_new_car!AK52</f>
        <v>0.3</v>
      </c>
      <c r="AL52" s="163">
        <f>feedin_new_car!AL52</f>
        <v>0.35</v>
      </c>
      <c r="AM52" s="163">
        <f>feedin_new_car!AM52</f>
        <v>0.1</v>
      </c>
      <c r="AN52" s="163">
        <f>feedin_new_car!AN52</f>
        <v>0</v>
      </c>
      <c r="AO52" s="162">
        <f>feedin_new_car!AO52</f>
        <v>0.15</v>
      </c>
      <c r="AP52" s="163">
        <f>feedin_new_car!AP52</f>
        <v>0.35</v>
      </c>
      <c r="AQ52" s="163">
        <f>feedin_new_car!AQ52</f>
        <v>0.45</v>
      </c>
      <c r="AR52" s="163">
        <f>feedin_new_car!AR52</f>
        <v>0.05</v>
      </c>
      <c r="AS52" s="163">
        <f>feedin_new_car!AS52</f>
        <v>0</v>
      </c>
      <c r="AT52" s="162">
        <f>feedin_new_car!AT52</f>
        <v>0.2</v>
      </c>
      <c r="AU52" s="163">
        <f>feedin_new_car!AU52</f>
        <v>0.3</v>
      </c>
      <c r="AV52" s="163">
        <f>feedin_new_car!AV52</f>
        <v>0.4</v>
      </c>
      <c r="AW52" s="163">
        <f>feedin_new_car!AW52</f>
        <v>0.1</v>
      </c>
      <c r="AX52" s="163">
        <f>feedin_new_car!AX52</f>
        <v>0</v>
      </c>
      <c r="AY52" s="162">
        <f>feedin_new_car!AY52</f>
        <v>0</v>
      </c>
      <c r="AZ52" s="163">
        <f>feedin_new_car!AZ52</f>
        <v>0</v>
      </c>
      <c r="BA52" s="163">
        <f>feedin_new_car!BA52</f>
        <v>0</v>
      </c>
      <c r="BB52" s="163">
        <f>feedin_new_car!BB52</f>
        <v>0.5</v>
      </c>
      <c r="BC52" s="163">
        <f>feedin_new_car!BC52</f>
        <v>0.5</v>
      </c>
      <c r="BD52" s="36">
        <f t="shared" si="13"/>
        <v>1</v>
      </c>
      <c r="BE52" s="36">
        <f t="shared" si="14"/>
        <v>9</v>
      </c>
      <c r="BG52" s="61">
        <f t="shared" si="15"/>
        <v>0.10363184809236645</v>
      </c>
      <c r="BH52" s="61">
        <f t="shared" si="16"/>
        <v>0.20794000951445521</v>
      </c>
      <c r="BI52" s="61">
        <f t="shared" si="17"/>
        <v>0.26005135382788674</v>
      </c>
      <c r="BJ52" s="61">
        <f t="shared" si="18"/>
        <v>0.25806144705141176</v>
      </c>
      <c r="BK52" s="61">
        <f t="shared" si="19"/>
        <v>0.17031534151387981</v>
      </c>
      <c r="BL52" s="62">
        <f t="shared" si="20"/>
        <v>1</v>
      </c>
    </row>
    <row r="53" spans="1:64" x14ac:dyDescent="0.2">
      <c r="A53" s="12">
        <v>2047</v>
      </c>
      <c r="B53" s="100">
        <v>0.55050228446236249</v>
      </c>
      <c r="C53" s="66">
        <v>3.9481873827776695E-2</v>
      </c>
      <c r="D53" s="66">
        <v>0.03</v>
      </c>
      <c r="E53" s="66">
        <f t="shared" si="11"/>
        <v>0</v>
      </c>
      <c r="F53" s="66">
        <f t="shared" si="12"/>
        <v>0</v>
      </c>
      <c r="G53" s="66">
        <v>1.6854734138741844E-2</v>
      </c>
      <c r="H53" s="66">
        <v>0</v>
      </c>
      <c r="I53" s="66">
        <v>0.36316110757111886</v>
      </c>
      <c r="J53" s="174">
        <f t="shared" si="6"/>
        <v>0</v>
      </c>
      <c r="K53" s="162">
        <f>feedin_new_car!K53</f>
        <v>0.05</v>
      </c>
      <c r="L53" s="163">
        <f>feedin_new_car!L53</f>
        <v>0.15</v>
      </c>
      <c r="M53" s="163">
        <f>feedin_new_car!M53</f>
        <v>0.15</v>
      </c>
      <c r="N53" s="163">
        <f>feedin_new_car!N53</f>
        <v>0.35</v>
      </c>
      <c r="O53" s="163">
        <f>feedin_new_car!O53</f>
        <v>0.30000000000000004</v>
      </c>
      <c r="P53" s="162">
        <f>feedin_new_car!P53</f>
        <v>0</v>
      </c>
      <c r="Q53" s="163">
        <f>feedin_new_car!Q53</f>
        <v>0.1</v>
      </c>
      <c r="R53" s="163">
        <f>feedin_new_car!R53</f>
        <v>0.45</v>
      </c>
      <c r="S53" s="163">
        <f>feedin_new_car!S53</f>
        <v>0.4</v>
      </c>
      <c r="T53" s="163">
        <f>feedin_new_car!T53</f>
        <v>0.05</v>
      </c>
      <c r="U53" s="162">
        <f>feedin_new_car!U53</f>
        <v>0.03</v>
      </c>
      <c r="V53" s="163">
        <f>feedin_new_car!V53</f>
        <v>0.3</v>
      </c>
      <c r="W53" s="163">
        <f>feedin_new_car!W53</f>
        <v>0.35</v>
      </c>
      <c r="X53" s="163">
        <f>feedin_new_car!X53</f>
        <v>0.3</v>
      </c>
      <c r="Y53" s="163">
        <f>feedin_new_car!Y53</f>
        <v>2.0000000000000018E-2</v>
      </c>
      <c r="Z53" s="162">
        <f>feedin_new_car!Z53</f>
        <v>0</v>
      </c>
      <c r="AA53" s="163">
        <f>feedin_new_car!AA53</f>
        <v>0.1</v>
      </c>
      <c r="AB53" s="163">
        <f>feedin_new_car!AB53</f>
        <v>0.45</v>
      </c>
      <c r="AC53" s="163">
        <f>feedin_new_car!AC53</f>
        <v>0.4</v>
      </c>
      <c r="AD53" s="163">
        <f>feedin_new_car!AD53</f>
        <v>0.05</v>
      </c>
      <c r="AE53" s="162">
        <f>feedin_new_car!AE53</f>
        <v>0</v>
      </c>
      <c r="AF53" s="163">
        <f>feedin_new_car!AF53</f>
        <v>0</v>
      </c>
      <c r="AG53" s="163">
        <f>feedin_new_car!AG53</f>
        <v>0</v>
      </c>
      <c r="AH53" s="163">
        <f>feedin_new_car!AH53</f>
        <v>0</v>
      </c>
      <c r="AI53" s="163">
        <f>feedin_new_car!AI53</f>
        <v>1</v>
      </c>
      <c r="AJ53" s="162">
        <f>feedin_new_car!AJ53</f>
        <v>0.25</v>
      </c>
      <c r="AK53" s="163">
        <f>feedin_new_car!AK53</f>
        <v>0.3</v>
      </c>
      <c r="AL53" s="163">
        <f>feedin_new_car!AL53</f>
        <v>0.35</v>
      </c>
      <c r="AM53" s="163">
        <f>feedin_new_car!AM53</f>
        <v>0.1</v>
      </c>
      <c r="AN53" s="163">
        <f>feedin_new_car!AN53</f>
        <v>0</v>
      </c>
      <c r="AO53" s="162">
        <f>feedin_new_car!AO53</f>
        <v>0.15</v>
      </c>
      <c r="AP53" s="163">
        <f>feedin_new_car!AP53</f>
        <v>0.35</v>
      </c>
      <c r="AQ53" s="163">
        <f>feedin_new_car!AQ53</f>
        <v>0.45</v>
      </c>
      <c r="AR53" s="163">
        <f>feedin_new_car!AR53</f>
        <v>0.05</v>
      </c>
      <c r="AS53" s="163">
        <f>feedin_new_car!AS53</f>
        <v>0</v>
      </c>
      <c r="AT53" s="162">
        <f>feedin_new_car!AT53</f>
        <v>0.2</v>
      </c>
      <c r="AU53" s="163">
        <f>feedin_new_car!AU53</f>
        <v>0.3</v>
      </c>
      <c r="AV53" s="163">
        <f>feedin_new_car!AV53</f>
        <v>0.4</v>
      </c>
      <c r="AW53" s="163">
        <f>feedin_new_car!AW53</f>
        <v>0.1</v>
      </c>
      <c r="AX53" s="163">
        <f>feedin_new_car!AX53</f>
        <v>0</v>
      </c>
      <c r="AY53" s="162">
        <f>feedin_new_car!AY53</f>
        <v>0</v>
      </c>
      <c r="AZ53" s="163">
        <f>feedin_new_car!AZ53</f>
        <v>0</v>
      </c>
      <c r="BA53" s="163">
        <f>feedin_new_car!BA53</f>
        <v>0</v>
      </c>
      <c r="BB53" s="163">
        <f>feedin_new_car!BB53</f>
        <v>0.5</v>
      </c>
      <c r="BC53" s="163">
        <f>feedin_new_car!BC53</f>
        <v>0.5</v>
      </c>
      <c r="BD53" s="36">
        <f t="shared" si="13"/>
        <v>0.99999999999999989</v>
      </c>
      <c r="BE53" s="36">
        <f t="shared" si="14"/>
        <v>9</v>
      </c>
      <c r="BG53" s="61">
        <f t="shared" si="15"/>
        <v>0.10527101927202737</v>
      </c>
      <c r="BH53" s="61">
        <f t="shared" si="16"/>
        <v>0.20952828256509023</v>
      </c>
      <c r="BI53" s="61">
        <f t="shared" si="17"/>
        <v>0.26200578586886109</v>
      </c>
      <c r="BJ53" s="61">
        <f t="shared" si="18"/>
        <v>0.25547013326392365</v>
      </c>
      <c r="BK53" s="61">
        <f t="shared" si="19"/>
        <v>0.16772477903009761</v>
      </c>
      <c r="BL53" s="62">
        <f t="shared" si="20"/>
        <v>1</v>
      </c>
    </row>
    <row r="54" spans="1:64" x14ac:dyDescent="0.2">
      <c r="A54" s="12">
        <v>2048</v>
      </c>
      <c r="B54" s="100">
        <v>0.54222863067814653</v>
      </c>
      <c r="C54" s="66">
        <v>3.7863429454877723E-2</v>
      </c>
      <c r="D54" s="66">
        <v>0.03</v>
      </c>
      <c r="E54" s="66">
        <f t="shared" si="11"/>
        <v>0</v>
      </c>
      <c r="F54" s="66">
        <f t="shared" si="12"/>
        <v>0</v>
      </c>
      <c r="G54" s="66">
        <v>1.7961625396503637E-2</v>
      </c>
      <c r="H54" s="66">
        <v>0</v>
      </c>
      <c r="I54" s="66">
        <v>0.37194631447047211</v>
      </c>
      <c r="J54" s="174">
        <f t="shared" si="6"/>
        <v>0</v>
      </c>
      <c r="K54" s="162">
        <f>feedin_new_car!K54</f>
        <v>0.05</v>
      </c>
      <c r="L54" s="163">
        <f>feedin_new_car!L54</f>
        <v>0.15</v>
      </c>
      <c r="M54" s="163">
        <f>feedin_new_car!M54</f>
        <v>0.15</v>
      </c>
      <c r="N54" s="163">
        <f>feedin_new_car!N54</f>
        <v>0.35</v>
      </c>
      <c r="O54" s="163">
        <f>feedin_new_car!O54</f>
        <v>0.30000000000000004</v>
      </c>
      <c r="P54" s="162">
        <f>feedin_new_car!P54</f>
        <v>0</v>
      </c>
      <c r="Q54" s="163">
        <f>feedin_new_car!Q54</f>
        <v>0.1</v>
      </c>
      <c r="R54" s="163">
        <f>feedin_new_car!R54</f>
        <v>0.45</v>
      </c>
      <c r="S54" s="163">
        <f>feedin_new_car!S54</f>
        <v>0.4</v>
      </c>
      <c r="T54" s="163">
        <f>feedin_new_car!T54</f>
        <v>0.05</v>
      </c>
      <c r="U54" s="162">
        <f>feedin_new_car!U54</f>
        <v>0.03</v>
      </c>
      <c r="V54" s="163">
        <f>feedin_new_car!V54</f>
        <v>0.3</v>
      </c>
      <c r="W54" s="163">
        <f>feedin_new_car!W54</f>
        <v>0.35</v>
      </c>
      <c r="X54" s="163">
        <f>feedin_new_car!X54</f>
        <v>0.3</v>
      </c>
      <c r="Y54" s="163">
        <f>feedin_new_car!Y54</f>
        <v>2.0000000000000018E-2</v>
      </c>
      <c r="Z54" s="162">
        <f>feedin_new_car!Z54</f>
        <v>0</v>
      </c>
      <c r="AA54" s="163">
        <f>feedin_new_car!AA54</f>
        <v>0.1</v>
      </c>
      <c r="AB54" s="163">
        <f>feedin_new_car!AB54</f>
        <v>0.45</v>
      </c>
      <c r="AC54" s="163">
        <f>feedin_new_car!AC54</f>
        <v>0.4</v>
      </c>
      <c r="AD54" s="163">
        <f>feedin_new_car!AD54</f>
        <v>0.05</v>
      </c>
      <c r="AE54" s="162">
        <f>feedin_new_car!AE54</f>
        <v>0</v>
      </c>
      <c r="AF54" s="163">
        <f>feedin_new_car!AF54</f>
        <v>0</v>
      </c>
      <c r="AG54" s="163">
        <f>feedin_new_car!AG54</f>
        <v>0</v>
      </c>
      <c r="AH54" s="163">
        <f>feedin_new_car!AH54</f>
        <v>0</v>
      </c>
      <c r="AI54" s="163">
        <f>feedin_new_car!AI54</f>
        <v>1</v>
      </c>
      <c r="AJ54" s="162">
        <f>feedin_new_car!AJ54</f>
        <v>0.25</v>
      </c>
      <c r="AK54" s="163">
        <f>feedin_new_car!AK54</f>
        <v>0.3</v>
      </c>
      <c r="AL54" s="163">
        <f>feedin_new_car!AL54</f>
        <v>0.35</v>
      </c>
      <c r="AM54" s="163">
        <f>feedin_new_car!AM54</f>
        <v>0.1</v>
      </c>
      <c r="AN54" s="163">
        <f>feedin_new_car!AN54</f>
        <v>0</v>
      </c>
      <c r="AO54" s="162">
        <f>feedin_new_car!AO54</f>
        <v>0.15</v>
      </c>
      <c r="AP54" s="163">
        <f>feedin_new_car!AP54</f>
        <v>0.35</v>
      </c>
      <c r="AQ54" s="163">
        <f>feedin_new_car!AQ54</f>
        <v>0.45</v>
      </c>
      <c r="AR54" s="163">
        <f>feedin_new_car!AR54</f>
        <v>0.05</v>
      </c>
      <c r="AS54" s="163">
        <f>feedin_new_car!AS54</f>
        <v>0</v>
      </c>
      <c r="AT54" s="162">
        <f>feedin_new_car!AT54</f>
        <v>0.2</v>
      </c>
      <c r="AU54" s="163">
        <f>feedin_new_car!AU54</f>
        <v>0.3</v>
      </c>
      <c r="AV54" s="163">
        <f>feedin_new_car!AV54</f>
        <v>0.4</v>
      </c>
      <c r="AW54" s="163">
        <f>feedin_new_car!AW54</f>
        <v>0.1</v>
      </c>
      <c r="AX54" s="163">
        <f>feedin_new_car!AX54</f>
        <v>0</v>
      </c>
      <c r="AY54" s="162">
        <f>feedin_new_car!AY54</f>
        <v>0</v>
      </c>
      <c r="AZ54" s="163">
        <f>feedin_new_car!AZ54</f>
        <v>0</v>
      </c>
      <c r="BA54" s="163">
        <f>feedin_new_car!BA54</f>
        <v>0</v>
      </c>
      <c r="BB54" s="163">
        <f>feedin_new_car!BB54</f>
        <v>0.5</v>
      </c>
      <c r="BC54" s="163">
        <f>feedin_new_car!BC54</f>
        <v>0.5</v>
      </c>
      <c r="BD54" s="36">
        <f t="shared" si="13"/>
        <v>1</v>
      </c>
      <c r="BE54" s="36">
        <f t="shared" si="14"/>
        <v>9</v>
      </c>
      <c r="BG54" s="61">
        <f t="shared" si="15"/>
        <v>0.10689110077712766</v>
      </c>
      <c r="BH54" s="61">
        <f t="shared" si="16"/>
        <v>0.21109301950730247</v>
      </c>
      <c r="BI54" s="61">
        <f t="shared" si="17"/>
        <v>0.26393793253338205</v>
      </c>
      <c r="BJ54" s="61">
        <f t="shared" si="18"/>
        <v>0.25291618650599995</v>
      </c>
      <c r="BK54" s="61">
        <f t="shared" si="19"/>
        <v>0.16516176067618787</v>
      </c>
      <c r="BL54" s="62">
        <f t="shared" si="20"/>
        <v>1</v>
      </c>
    </row>
    <row r="55" spans="1:64" x14ac:dyDescent="0.2">
      <c r="A55" s="12">
        <v>2049</v>
      </c>
      <c r="B55" s="100">
        <v>0.53403937284405423</v>
      </c>
      <c r="C55" s="66">
        <v>3.6298992735994698E-2</v>
      </c>
      <c r="D55" s="66">
        <v>0.03</v>
      </c>
      <c r="E55" s="66">
        <f t="shared" si="11"/>
        <v>0</v>
      </c>
      <c r="F55" s="66">
        <f t="shared" si="12"/>
        <v>0</v>
      </c>
      <c r="G55" s="66">
        <v>1.9168366421189038E-2</v>
      </c>
      <c r="H55" s="66">
        <v>0</v>
      </c>
      <c r="I55" s="66">
        <v>0.38049326799876199</v>
      </c>
      <c r="J55" s="174">
        <f t="shared" si="6"/>
        <v>0</v>
      </c>
      <c r="K55" s="162">
        <f>feedin_new_car!K55</f>
        <v>0.05</v>
      </c>
      <c r="L55" s="163">
        <f>feedin_new_car!L55</f>
        <v>0.15</v>
      </c>
      <c r="M55" s="163">
        <f>feedin_new_car!M55</f>
        <v>0.15</v>
      </c>
      <c r="N55" s="163">
        <f>feedin_new_car!N55</f>
        <v>0.35</v>
      </c>
      <c r="O55" s="163">
        <f>feedin_new_car!O55</f>
        <v>0.30000000000000004</v>
      </c>
      <c r="P55" s="162">
        <f>feedin_new_car!P55</f>
        <v>0</v>
      </c>
      <c r="Q55" s="163">
        <f>feedin_new_car!Q55</f>
        <v>0.1</v>
      </c>
      <c r="R55" s="163">
        <f>feedin_new_car!R55</f>
        <v>0.45</v>
      </c>
      <c r="S55" s="163">
        <f>feedin_new_car!S55</f>
        <v>0.4</v>
      </c>
      <c r="T55" s="163">
        <f>feedin_new_car!T55</f>
        <v>0.05</v>
      </c>
      <c r="U55" s="162">
        <f>feedin_new_car!U55</f>
        <v>0.03</v>
      </c>
      <c r="V55" s="163">
        <f>feedin_new_car!V55</f>
        <v>0.3</v>
      </c>
      <c r="W55" s="163">
        <f>feedin_new_car!W55</f>
        <v>0.35</v>
      </c>
      <c r="X55" s="163">
        <f>feedin_new_car!X55</f>
        <v>0.3</v>
      </c>
      <c r="Y55" s="163">
        <f>feedin_new_car!Y55</f>
        <v>2.0000000000000018E-2</v>
      </c>
      <c r="Z55" s="162">
        <f>feedin_new_car!Z55</f>
        <v>0</v>
      </c>
      <c r="AA55" s="163">
        <f>feedin_new_car!AA55</f>
        <v>0.1</v>
      </c>
      <c r="AB55" s="163">
        <f>feedin_new_car!AB55</f>
        <v>0.45</v>
      </c>
      <c r="AC55" s="163">
        <f>feedin_new_car!AC55</f>
        <v>0.4</v>
      </c>
      <c r="AD55" s="163">
        <f>feedin_new_car!AD55</f>
        <v>0.05</v>
      </c>
      <c r="AE55" s="162">
        <f>feedin_new_car!AE55</f>
        <v>0</v>
      </c>
      <c r="AF55" s="163">
        <f>feedin_new_car!AF55</f>
        <v>0</v>
      </c>
      <c r="AG55" s="163">
        <f>feedin_new_car!AG55</f>
        <v>0</v>
      </c>
      <c r="AH55" s="163">
        <f>feedin_new_car!AH55</f>
        <v>0</v>
      </c>
      <c r="AI55" s="163">
        <f>feedin_new_car!AI55</f>
        <v>1</v>
      </c>
      <c r="AJ55" s="162">
        <f>feedin_new_car!AJ55</f>
        <v>0.25</v>
      </c>
      <c r="AK55" s="163">
        <f>feedin_new_car!AK55</f>
        <v>0.3</v>
      </c>
      <c r="AL55" s="163">
        <f>feedin_new_car!AL55</f>
        <v>0.35</v>
      </c>
      <c r="AM55" s="163">
        <f>feedin_new_car!AM55</f>
        <v>0.1</v>
      </c>
      <c r="AN55" s="163">
        <f>feedin_new_car!AN55</f>
        <v>0</v>
      </c>
      <c r="AO55" s="162">
        <f>feedin_new_car!AO55</f>
        <v>0.15</v>
      </c>
      <c r="AP55" s="163">
        <f>feedin_new_car!AP55</f>
        <v>0.35</v>
      </c>
      <c r="AQ55" s="163">
        <f>feedin_new_car!AQ55</f>
        <v>0.45</v>
      </c>
      <c r="AR55" s="163">
        <f>feedin_new_car!AR55</f>
        <v>0.05</v>
      </c>
      <c r="AS55" s="163">
        <f>feedin_new_car!AS55</f>
        <v>0</v>
      </c>
      <c r="AT55" s="162">
        <f>feedin_new_car!AT55</f>
        <v>0.2</v>
      </c>
      <c r="AU55" s="163">
        <f>feedin_new_car!AU55</f>
        <v>0.3</v>
      </c>
      <c r="AV55" s="163">
        <f>feedin_new_car!AV55</f>
        <v>0.4</v>
      </c>
      <c r="AW55" s="163">
        <f>feedin_new_car!AW55</f>
        <v>0.1</v>
      </c>
      <c r="AX55" s="163">
        <f>feedin_new_car!AX55</f>
        <v>0</v>
      </c>
      <c r="AY55" s="162">
        <f>feedin_new_car!AY55</f>
        <v>0</v>
      </c>
      <c r="AZ55" s="163">
        <f>feedin_new_car!AZ55</f>
        <v>0</v>
      </c>
      <c r="BA55" s="163">
        <f>feedin_new_car!BA55</f>
        <v>0</v>
      </c>
      <c r="BB55" s="163">
        <f>feedin_new_car!BB55</f>
        <v>0.5</v>
      </c>
      <c r="BC55" s="163">
        <f>feedin_new_car!BC55</f>
        <v>0.5</v>
      </c>
      <c r="BD55" s="36">
        <f t="shared" si="13"/>
        <v>1</v>
      </c>
      <c r="BE55" s="36">
        <f t="shared" si="14"/>
        <v>9</v>
      </c>
      <c r="BG55" s="61">
        <f t="shared" si="15"/>
        <v>0.10849271384725237</v>
      </c>
      <c r="BH55" s="61">
        <f t="shared" si="16"/>
        <v>0.2126342955261929</v>
      </c>
      <c r="BI55" s="61">
        <f t="shared" si="17"/>
        <v>0.26584668810472667</v>
      </c>
      <c r="BJ55" s="61">
        <f t="shared" si="18"/>
        <v>0.25039954103181195</v>
      </c>
      <c r="BK55" s="61">
        <f t="shared" si="19"/>
        <v>0.16262676149001601</v>
      </c>
      <c r="BL55" s="62">
        <f t="shared" si="20"/>
        <v>0.99999999999999989</v>
      </c>
    </row>
    <row r="56" spans="1:64" x14ac:dyDescent="0.2">
      <c r="A56" s="51">
        <v>2050</v>
      </c>
      <c r="B56" s="101">
        <v>0.53512855443332707</v>
      </c>
      <c r="C56" s="74">
        <v>3.5693731418160762E-2</v>
      </c>
      <c r="D56" s="74">
        <v>0.03</v>
      </c>
      <c r="E56" s="74">
        <f t="shared" si="11"/>
        <v>0</v>
      </c>
      <c r="F56" s="74">
        <f t="shared" si="12"/>
        <v>0</v>
      </c>
      <c r="G56" s="74">
        <v>2.0903477009687987E-2</v>
      </c>
      <c r="H56" s="74">
        <v>0</v>
      </c>
      <c r="I56" s="74">
        <v>0.37827423713882413</v>
      </c>
      <c r="J56" s="65">
        <f t="shared" si="6"/>
        <v>0</v>
      </c>
      <c r="K56" s="71">
        <f>feedin_new_car!K56</f>
        <v>0.05</v>
      </c>
      <c r="L56" s="73">
        <f>feedin_new_car!L56</f>
        <v>0.15</v>
      </c>
      <c r="M56" s="73">
        <f>feedin_new_car!M56</f>
        <v>0.15</v>
      </c>
      <c r="N56" s="73">
        <f>feedin_new_car!N56</f>
        <v>0.35</v>
      </c>
      <c r="O56" s="73">
        <f>feedin_new_car!O56</f>
        <v>0.30000000000000004</v>
      </c>
      <c r="P56" s="71">
        <f>feedin_new_car!P56</f>
        <v>0</v>
      </c>
      <c r="Q56" s="73">
        <f>feedin_new_car!Q56</f>
        <v>0.1</v>
      </c>
      <c r="R56" s="73">
        <f>feedin_new_car!R56</f>
        <v>0.45</v>
      </c>
      <c r="S56" s="73">
        <f>feedin_new_car!S56</f>
        <v>0.4</v>
      </c>
      <c r="T56" s="73">
        <f>feedin_new_car!T56</f>
        <v>0.05</v>
      </c>
      <c r="U56" s="71">
        <f>feedin_new_car!U56</f>
        <v>0.03</v>
      </c>
      <c r="V56" s="73">
        <f>feedin_new_car!V56</f>
        <v>0.3</v>
      </c>
      <c r="W56" s="73">
        <f>feedin_new_car!W56</f>
        <v>0.35</v>
      </c>
      <c r="X56" s="73">
        <f>feedin_new_car!X56</f>
        <v>0.3</v>
      </c>
      <c r="Y56" s="73">
        <f>feedin_new_car!Y56</f>
        <v>2.0000000000000018E-2</v>
      </c>
      <c r="Z56" s="71">
        <f>feedin_new_car!Z56</f>
        <v>0</v>
      </c>
      <c r="AA56" s="73">
        <f>feedin_new_car!AA56</f>
        <v>0.1</v>
      </c>
      <c r="AB56" s="73">
        <f>feedin_new_car!AB56</f>
        <v>0.45</v>
      </c>
      <c r="AC56" s="73">
        <f>feedin_new_car!AC56</f>
        <v>0.4</v>
      </c>
      <c r="AD56" s="73">
        <f>feedin_new_car!AD56</f>
        <v>0.05</v>
      </c>
      <c r="AE56" s="71">
        <f>feedin_new_car!AE56</f>
        <v>0</v>
      </c>
      <c r="AF56" s="73">
        <f>feedin_new_car!AF56</f>
        <v>0</v>
      </c>
      <c r="AG56" s="73">
        <f>feedin_new_car!AG56</f>
        <v>0</v>
      </c>
      <c r="AH56" s="73">
        <f>feedin_new_car!AH56</f>
        <v>0</v>
      </c>
      <c r="AI56" s="73">
        <f>feedin_new_car!AI56</f>
        <v>1</v>
      </c>
      <c r="AJ56" s="71">
        <f>feedin_new_car!AJ56</f>
        <v>0.25</v>
      </c>
      <c r="AK56" s="73">
        <f>feedin_new_car!AK56</f>
        <v>0.3</v>
      </c>
      <c r="AL56" s="73">
        <f>feedin_new_car!AL56</f>
        <v>0.35</v>
      </c>
      <c r="AM56" s="73">
        <f>feedin_new_car!AM56</f>
        <v>0.1</v>
      </c>
      <c r="AN56" s="73">
        <f>feedin_new_car!AN56</f>
        <v>0</v>
      </c>
      <c r="AO56" s="71">
        <f>feedin_new_car!AO56</f>
        <v>0.15</v>
      </c>
      <c r="AP56" s="73">
        <f>feedin_new_car!AP56</f>
        <v>0.35</v>
      </c>
      <c r="AQ56" s="73">
        <f>feedin_new_car!AQ56</f>
        <v>0.45</v>
      </c>
      <c r="AR56" s="73">
        <f>feedin_new_car!AR56</f>
        <v>0.05</v>
      </c>
      <c r="AS56" s="73">
        <f>feedin_new_car!AS56</f>
        <v>0</v>
      </c>
      <c r="AT56" s="71">
        <f>feedin_new_car!AT56</f>
        <v>0.2</v>
      </c>
      <c r="AU56" s="73">
        <f>feedin_new_car!AU56</f>
        <v>0.3</v>
      </c>
      <c r="AV56" s="73">
        <f>feedin_new_car!AV56</f>
        <v>0.4</v>
      </c>
      <c r="AW56" s="73">
        <f>feedin_new_car!AW56</f>
        <v>0.1</v>
      </c>
      <c r="AX56" s="73">
        <f>feedin_new_car!AX56</f>
        <v>0</v>
      </c>
      <c r="AY56" s="71">
        <f>feedin_new_car!AY56</f>
        <v>0</v>
      </c>
      <c r="AZ56" s="73">
        <f>feedin_new_car!AZ56</f>
        <v>0</v>
      </c>
      <c r="BA56" s="73">
        <f>feedin_new_car!BA56</f>
        <v>0</v>
      </c>
      <c r="BB56" s="73">
        <f>feedin_new_car!BB56</f>
        <v>0.5</v>
      </c>
      <c r="BC56" s="73">
        <f>feedin_new_car!BC56</f>
        <v>0.5</v>
      </c>
      <c r="BD56" s="52">
        <f t="shared" si="13"/>
        <v>1</v>
      </c>
      <c r="BE56" s="52">
        <f t="shared" si="14"/>
        <v>9</v>
      </c>
      <c r="BG56" s="61">
        <f t="shared" si="15"/>
        <v>0.10853714440185319</v>
      </c>
      <c r="BH56" s="61">
        <f t="shared" si="16"/>
        <v>0.21259197055136875</v>
      </c>
      <c r="BI56" s="61">
        <f t="shared" si="17"/>
        <v>0.26545737411209186</v>
      </c>
      <c r="BJ56" s="61">
        <f t="shared" si="18"/>
        <v>0.25049025803378</v>
      </c>
      <c r="BK56" s="61">
        <f t="shared" si="19"/>
        <v>0.16292325290090617</v>
      </c>
      <c r="BL56" s="62">
        <f t="shared" si="20"/>
        <v>1</v>
      </c>
    </row>
    <row r="57" spans="1:64" x14ac:dyDescent="0.2">
      <c r="A57" s="12">
        <v>2051</v>
      </c>
      <c r="B57" s="100">
        <v>0.53646034616120697</v>
      </c>
      <c r="C57" s="66">
        <v>3.5189750373587021E-2</v>
      </c>
      <c r="D57" s="66">
        <v>0.03</v>
      </c>
      <c r="E57" s="66">
        <f t="shared" si="11"/>
        <v>0</v>
      </c>
      <c r="F57" s="66">
        <f t="shared" si="12"/>
        <v>0</v>
      </c>
      <c r="G57" s="66">
        <v>2.2914727095993973E-2</v>
      </c>
      <c r="H57" s="66">
        <v>0</v>
      </c>
      <c r="I57" s="66">
        <v>0.37543517636921203</v>
      </c>
      <c r="J57" s="174">
        <f t="shared" si="6"/>
        <v>0</v>
      </c>
      <c r="K57" s="162">
        <f>feedin_new_car!K57</f>
        <v>0.05</v>
      </c>
      <c r="L57" s="163">
        <f>feedin_new_car!L57</f>
        <v>0.15</v>
      </c>
      <c r="M57" s="163">
        <f>feedin_new_car!M57</f>
        <v>0.15</v>
      </c>
      <c r="N57" s="163">
        <f>feedin_new_car!N57</f>
        <v>0.35</v>
      </c>
      <c r="O57" s="163">
        <f>feedin_new_car!O57</f>
        <v>0.30000000000000004</v>
      </c>
      <c r="P57" s="162">
        <f>feedin_new_car!P57</f>
        <v>0</v>
      </c>
      <c r="Q57" s="163">
        <f>feedin_new_car!Q57</f>
        <v>0.1</v>
      </c>
      <c r="R57" s="163">
        <f>feedin_new_car!R57</f>
        <v>0.45</v>
      </c>
      <c r="S57" s="163">
        <f>feedin_new_car!S57</f>
        <v>0.4</v>
      </c>
      <c r="T57" s="163">
        <f>feedin_new_car!T57</f>
        <v>0.05</v>
      </c>
      <c r="U57" s="162">
        <f>feedin_new_car!U57</f>
        <v>0.03</v>
      </c>
      <c r="V57" s="163">
        <f>feedin_new_car!V57</f>
        <v>0.3</v>
      </c>
      <c r="W57" s="163">
        <f>feedin_new_car!W57</f>
        <v>0.35</v>
      </c>
      <c r="X57" s="163">
        <f>feedin_new_car!X57</f>
        <v>0.3</v>
      </c>
      <c r="Y57" s="163">
        <f>feedin_new_car!Y57</f>
        <v>2.0000000000000018E-2</v>
      </c>
      <c r="Z57" s="162">
        <f>feedin_new_car!Z57</f>
        <v>0</v>
      </c>
      <c r="AA57" s="163">
        <f>feedin_new_car!AA57</f>
        <v>0.1</v>
      </c>
      <c r="AB57" s="163">
        <f>feedin_new_car!AB57</f>
        <v>0.45</v>
      </c>
      <c r="AC57" s="163">
        <f>feedin_new_car!AC57</f>
        <v>0.4</v>
      </c>
      <c r="AD57" s="163">
        <f>feedin_new_car!AD57</f>
        <v>0.05</v>
      </c>
      <c r="AE57" s="162">
        <f>feedin_new_car!AE57</f>
        <v>0</v>
      </c>
      <c r="AF57" s="163">
        <f>feedin_new_car!AF57</f>
        <v>0</v>
      </c>
      <c r="AG57" s="163">
        <f>feedin_new_car!AG57</f>
        <v>0</v>
      </c>
      <c r="AH57" s="163">
        <f>feedin_new_car!AH57</f>
        <v>0</v>
      </c>
      <c r="AI57" s="163">
        <f>feedin_new_car!AI57</f>
        <v>1</v>
      </c>
      <c r="AJ57" s="162">
        <f>feedin_new_car!AJ57</f>
        <v>0.25</v>
      </c>
      <c r="AK57" s="163">
        <f>feedin_new_car!AK57</f>
        <v>0.3</v>
      </c>
      <c r="AL57" s="163">
        <f>feedin_new_car!AL57</f>
        <v>0.35</v>
      </c>
      <c r="AM57" s="163">
        <f>feedin_new_car!AM57</f>
        <v>0.1</v>
      </c>
      <c r="AN57" s="163">
        <f>feedin_new_car!AN57</f>
        <v>0</v>
      </c>
      <c r="AO57" s="162">
        <f>feedin_new_car!AO57</f>
        <v>0.15</v>
      </c>
      <c r="AP57" s="163">
        <f>feedin_new_car!AP57</f>
        <v>0.35</v>
      </c>
      <c r="AQ57" s="163">
        <f>feedin_new_car!AQ57</f>
        <v>0.45</v>
      </c>
      <c r="AR57" s="163">
        <f>feedin_new_car!AR57</f>
        <v>0.05</v>
      </c>
      <c r="AS57" s="163">
        <f>feedin_new_car!AS57</f>
        <v>0</v>
      </c>
      <c r="AT57" s="162">
        <f>feedin_new_car!AT57</f>
        <v>0.2</v>
      </c>
      <c r="AU57" s="163">
        <f>feedin_new_car!AU57</f>
        <v>0.3</v>
      </c>
      <c r="AV57" s="163">
        <f>feedin_new_car!AV57</f>
        <v>0.4</v>
      </c>
      <c r="AW57" s="163">
        <f>feedin_new_car!AW57</f>
        <v>0.1</v>
      </c>
      <c r="AX57" s="163">
        <f>feedin_new_car!AX57</f>
        <v>0</v>
      </c>
      <c r="AY57" s="162">
        <f>feedin_new_car!AY57</f>
        <v>0</v>
      </c>
      <c r="AZ57" s="163">
        <f>feedin_new_car!AZ57</f>
        <v>0</v>
      </c>
      <c r="BA57" s="163">
        <f>feedin_new_car!BA57</f>
        <v>0</v>
      </c>
      <c r="BB57" s="163">
        <f>feedin_new_car!BB57</f>
        <v>0.5</v>
      </c>
      <c r="BC57" s="163">
        <f>feedin_new_car!BC57</f>
        <v>0.5</v>
      </c>
      <c r="BD57" s="36">
        <f t="shared" si="13"/>
        <v>1</v>
      </c>
      <c r="BE57" s="36">
        <f t="shared" si="14"/>
        <v>9</v>
      </c>
      <c r="BG57" s="61">
        <f t="shared" si="15"/>
        <v>0.10853873435590126</v>
      </c>
      <c r="BH57" s="61">
        <f t="shared" si="16"/>
        <v>0.21249299800110152</v>
      </c>
      <c r="BI57" s="61">
        <f t="shared" si="17"/>
        <v>0.26499866462357791</v>
      </c>
      <c r="BJ57" s="61">
        <f t="shared" si="18"/>
        <v>0.25067201165237785</v>
      </c>
      <c r="BK57" s="61">
        <f t="shared" si="19"/>
        <v>0.16329759136704144</v>
      </c>
      <c r="BL57" s="62">
        <f t="shared" si="20"/>
        <v>1</v>
      </c>
    </row>
    <row r="58" spans="1:64" x14ac:dyDescent="0.2">
      <c r="A58" s="12">
        <v>2052</v>
      </c>
      <c r="B58" s="100">
        <v>0.53773661916725735</v>
      </c>
      <c r="C58" s="66">
        <v>3.4673379903820779E-2</v>
      </c>
      <c r="D58" s="66">
        <v>0.03</v>
      </c>
      <c r="E58" s="66">
        <f t="shared" si="11"/>
        <v>0</v>
      </c>
      <c r="F58" s="66">
        <f t="shared" si="12"/>
        <v>0</v>
      </c>
      <c r="G58" s="66">
        <v>2.5175004494324225E-2</v>
      </c>
      <c r="H58" s="66">
        <v>0</v>
      </c>
      <c r="I58" s="66">
        <v>0.37241499643459763</v>
      </c>
      <c r="J58" s="174">
        <f t="shared" si="6"/>
        <v>0</v>
      </c>
      <c r="K58" s="162">
        <f>feedin_new_car!K58</f>
        <v>0.05</v>
      </c>
      <c r="L58" s="163">
        <f>feedin_new_car!L58</f>
        <v>0.15</v>
      </c>
      <c r="M58" s="163">
        <f>feedin_new_car!M58</f>
        <v>0.15</v>
      </c>
      <c r="N58" s="163">
        <f>feedin_new_car!N58</f>
        <v>0.35</v>
      </c>
      <c r="O58" s="163">
        <f>feedin_new_car!O58</f>
        <v>0.30000000000000004</v>
      </c>
      <c r="P58" s="162">
        <f>feedin_new_car!P58</f>
        <v>0</v>
      </c>
      <c r="Q58" s="163">
        <f>feedin_new_car!Q58</f>
        <v>0.1</v>
      </c>
      <c r="R58" s="163">
        <f>feedin_new_car!R58</f>
        <v>0.45</v>
      </c>
      <c r="S58" s="163">
        <f>feedin_new_car!S58</f>
        <v>0.4</v>
      </c>
      <c r="T58" s="163">
        <f>feedin_new_car!T58</f>
        <v>0.05</v>
      </c>
      <c r="U58" s="162">
        <f>feedin_new_car!U58</f>
        <v>0.03</v>
      </c>
      <c r="V58" s="163">
        <f>feedin_new_car!V58</f>
        <v>0.3</v>
      </c>
      <c r="W58" s="163">
        <f>feedin_new_car!W58</f>
        <v>0.35</v>
      </c>
      <c r="X58" s="163">
        <f>feedin_new_car!X58</f>
        <v>0.3</v>
      </c>
      <c r="Y58" s="163">
        <f>feedin_new_car!Y58</f>
        <v>2.0000000000000018E-2</v>
      </c>
      <c r="Z58" s="162">
        <f>feedin_new_car!Z58</f>
        <v>0</v>
      </c>
      <c r="AA58" s="163">
        <f>feedin_new_car!AA58</f>
        <v>0.1</v>
      </c>
      <c r="AB58" s="163">
        <f>feedin_new_car!AB58</f>
        <v>0.45</v>
      </c>
      <c r="AC58" s="163">
        <f>feedin_new_car!AC58</f>
        <v>0.4</v>
      </c>
      <c r="AD58" s="163">
        <f>feedin_new_car!AD58</f>
        <v>0.05</v>
      </c>
      <c r="AE58" s="162">
        <f>feedin_new_car!AE58</f>
        <v>0</v>
      </c>
      <c r="AF58" s="163">
        <f>feedin_new_car!AF58</f>
        <v>0</v>
      </c>
      <c r="AG58" s="163">
        <f>feedin_new_car!AG58</f>
        <v>0</v>
      </c>
      <c r="AH58" s="163">
        <f>feedin_new_car!AH58</f>
        <v>0</v>
      </c>
      <c r="AI58" s="163">
        <f>feedin_new_car!AI58</f>
        <v>1</v>
      </c>
      <c r="AJ58" s="162">
        <f>feedin_new_car!AJ58</f>
        <v>0.25</v>
      </c>
      <c r="AK58" s="163">
        <f>feedin_new_car!AK58</f>
        <v>0.3</v>
      </c>
      <c r="AL58" s="163">
        <f>feedin_new_car!AL58</f>
        <v>0.35</v>
      </c>
      <c r="AM58" s="163">
        <f>feedin_new_car!AM58</f>
        <v>0.1</v>
      </c>
      <c r="AN58" s="163">
        <f>feedin_new_car!AN58</f>
        <v>0</v>
      </c>
      <c r="AO58" s="162">
        <f>feedin_new_car!AO58</f>
        <v>0.15</v>
      </c>
      <c r="AP58" s="163">
        <f>feedin_new_car!AP58</f>
        <v>0.35</v>
      </c>
      <c r="AQ58" s="163">
        <f>feedin_new_car!AQ58</f>
        <v>0.45</v>
      </c>
      <c r="AR58" s="163">
        <f>feedin_new_car!AR58</f>
        <v>0.05</v>
      </c>
      <c r="AS58" s="163">
        <f>feedin_new_car!AS58</f>
        <v>0</v>
      </c>
      <c r="AT58" s="162">
        <f>feedin_new_car!AT58</f>
        <v>0.2</v>
      </c>
      <c r="AU58" s="163">
        <f>feedin_new_car!AU58</f>
        <v>0.3</v>
      </c>
      <c r="AV58" s="163">
        <f>feedin_new_car!AV58</f>
        <v>0.4</v>
      </c>
      <c r="AW58" s="163">
        <f>feedin_new_car!AW58</f>
        <v>0.1</v>
      </c>
      <c r="AX58" s="163">
        <f>feedin_new_car!AX58</f>
        <v>0</v>
      </c>
      <c r="AY58" s="162">
        <f>feedin_new_car!AY58</f>
        <v>0</v>
      </c>
      <c r="AZ58" s="163">
        <f>feedin_new_car!AZ58</f>
        <v>0</v>
      </c>
      <c r="BA58" s="163">
        <f>feedin_new_car!BA58</f>
        <v>0</v>
      </c>
      <c r="BB58" s="163">
        <f>feedin_new_car!BB58</f>
        <v>0.5</v>
      </c>
      <c r="BC58" s="163">
        <f>feedin_new_car!BC58</f>
        <v>0.5</v>
      </c>
      <c r="BD58" s="36">
        <f t="shared" si="13"/>
        <v>1</v>
      </c>
      <c r="BE58" s="36">
        <f t="shared" si="14"/>
        <v>9</v>
      </c>
      <c r="BG58" s="61">
        <f t="shared" si="15"/>
        <v>0.10856358136886346</v>
      </c>
      <c r="BH58" s="61">
        <f t="shared" si="16"/>
        <v>0.21240483114414724</v>
      </c>
      <c r="BI58" s="61">
        <f t="shared" si="17"/>
        <v>0.26454076397866044</v>
      </c>
      <c r="BJ58" s="61">
        <f t="shared" si="18"/>
        <v>0.25083616876296055</v>
      </c>
      <c r="BK58" s="61">
        <f t="shared" si="19"/>
        <v>0.16365465474536825</v>
      </c>
      <c r="BL58" s="62">
        <f t="shared" si="20"/>
        <v>0.99999999999999989</v>
      </c>
    </row>
    <row r="59" spans="1:64" x14ac:dyDescent="0.2">
      <c r="A59" s="12">
        <v>2053</v>
      </c>
      <c r="B59" s="100">
        <v>0.53891737985517985</v>
      </c>
      <c r="C59" s="66">
        <v>3.4143714773542305E-2</v>
      </c>
      <c r="D59" s="66">
        <v>0.03</v>
      </c>
      <c r="E59" s="66">
        <f t="shared" si="11"/>
        <v>0</v>
      </c>
      <c r="F59" s="66">
        <f t="shared" si="12"/>
        <v>0</v>
      </c>
      <c r="G59" s="66">
        <v>2.7720384711027446E-2</v>
      </c>
      <c r="H59" s="66">
        <v>0</v>
      </c>
      <c r="I59" s="66">
        <v>0.36921852066025046</v>
      </c>
      <c r="J59" s="174">
        <f t="shared" si="6"/>
        <v>0</v>
      </c>
      <c r="K59" s="162">
        <f>feedin_new_car!K59</f>
        <v>0.05</v>
      </c>
      <c r="L59" s="163">
        <f>feedin_new_car!L59</f>
        <v>0.15</v>
      </c>
      <c r="M59" s="163">
        <f>feedin_new_car!M59</f>
        <v>0.15</v>
      </c>
      <c r="N59" s="163">
        <f>feedin_new_car!N59</f>
        <v>0.35</v>
      </c>
      <c r="O59" s="163">
        <f>feedin_new_car!O59</f>
        <v>0.30000000000000004</v>
      </c>
      <c r="P59" s="162">
        <f>feedin_new_car!P59</f>
        <v>0</v>
      </c>
      <c r="Q59" s="163">
        <f>feedin_new_car!Q59</f>
        <v>0.1</v>
      </c>
      <c r="R59" s="163">
        <f>feedin_new_car!R59</f>
        <v>0.45</v>
      </c>
      <c r="S59" s="163">
        <f>feedin_new_car!S59</f>
        <v>0.4</v>
      </c>
      <c r="T59" s="163">
        <f>feedin_new_car!T59</f>
        <v>0.05</v>
      </c>
      <c r="U59" s="162">
        <f>feedin_new_car!U59</f>
        <v>0.03</v>
      </c>
      <c r="V59" s="163">
        <f>feedin_new_car!V59</f>
        <v>0.3</v>
      </c>
      <c r="W59" s="163">
        <f>feedin_new_car!W59</f>
        <v>0.35</v>
      </c>
      <c r="X59" s="163">
        <f>feedin_new_car!X59</f>
        <v>0.3</v>
      </c>
      <c r="Y59" s="163">
        <f>feedin_new_car!Y59</f>
        <v>2.0000000000000018E-2</v>
      </c>
      <c r="Z59" s="162">
        <f>feedin_new_car!Z59</f>
        <v>0</v>
      </c>
      <c r="AA59" s="163">
        <f>feedin_new_car!AA59</f>
        <v>0.1</v>
      </c>
      <c r="AB59" s="163">
        <f>feedin_new_car!AB59</f>
        <v>0.45</v>
      </c>
      <c r="AC59" s="163">
        <f>feedin_new_car!AC59</f>
        <v>0.4</v>
      </c>
      <c r="AD59" s="163">
        <f>feedin_new_car!AD59</f>
        <v>0.05</v>
      </c>
      <c r="AE59" s="162">
        <f>feedin_new_car!AE59</f>
        <v>0</v>
      </c>
      <c r="AF59" s="163">
        <f>feedin_new_car!AF59</f>
        <v>0</v>
      </c>
      <c r="AG59" s="163">
        <f>feedin_new_car!AG59</f>
        <v>0</v>
      </c>
      <c r="AH59" s="163">
        <f>feedin_new_car!AH59</f>
        <v>0</v>
      </c>
      <c r="AI59" s="163">
        <f>feedin_new_car!AI59</f>
        <v>1</v>
      </c>
      <c r="AJ59" s="162">
        <f>feedin_new_car!AJ59</f>
        <v>0.25</v>
      </c>
      <c r="AK59" s="163">
        <f>feedin_new_car!AK59</f>
        <v>0.3</v>
      </c>
      <c r="AL59" s="163">
        <f>feedin_new_car!AL59</f>
        <v>0.35</v>
      </c>
      <c r="AM59" s="163">
        <f>feedin_new_car!AM59</f>
        <v>0.1</v>
      </c>
      <c r="AN59" s="163">
        <f>feedin_new_car!AN59</f>
        <v>0</v>
      </c>
      <c r="AO59" s="162">
        <f>feedin_new_car!AO59</f>
        <v>0.15</v>
      </c>
      <c r="AP59" s="163">
        <f>feedin_new_car!AP59</f>
        <v>0.35</v>
      </c>
      <c r="AQ59" s="163">
        <f>feedin_new_car!AQ59</f>
        <v>0.45</v>
      </c>
      <c r="AR59" s="163">
        <f>feedin_new_car!AR59</f>
        <v>0.05</v>
      </c>
      <c r="AS59" s="163">
        <f>feedin_new_car!AS59</f>
        <v>0</v>
      </c>
      <c r="AT59" s="162">
        <f>feedin_new_car!AT59</f>
        <v>0.2</v>
      </c>
      <c r="AU59" s="163">
        <f>feedin_new_car!AU59</f>
        <v>0.3</v>
      </c>
      <c r="AV59" s="163">
        <f>feedin_new_car!AV59</f>
        <v>0.4</v>
      </c>
      <c r="AW59" s="163">
        <f>feedin_new_car!AW59</f>
        <v>0.1</v>
      </c>
      <c r="AX59" s="163">
        <f>feedin_new_car!AX59</f>
        <v>0</v>
      </c>
      <c r="AY59" s="162">
        <f>feedin_new_car!AY59</f>
        <v>0</v>
      </c>
      <c r="AZ59" s="163">
        <f>feedin_new_car!AZ59</f>
        <v>0</v>
      </c>
      <c r="BA59" s="163">
        <f>feedin_new_car!BA59</f>
        <v>0</v>
      </c>
      <c r="BB59" s="163">
        <f>feedin_new_car!BB59</f>
        <v>0.5</v>
      </c>
      <c r="BC59" s="163">
        <f>feedin_new_car!BC59</f>
        <v>0.5</v>
      </c>
      <c r="BD59" s="36">
        <f t="shared" si="13"/>
        <v>1</v>
      </c>
      <c r="BE59" s="36">
        <f t="shared" si="14"/>
        <v>9</v>
      </c>
      <c r="BG59" s="61">
        <f t="shared" si="15"/>
        <v>0.10861966930256595</v>
      </c>
      <c r="BH59" s="61">
        <f t="shared" si="16"/>
        <v>0.21233365006701457</v>
      </c>
      <c r="BI59" s="61">
        <f t="shared" si="17"/>
        <v>0.26409182153933081</v>
      </c>
      <c r="BJ59" s="61">
        <f t="shared" si="18"/>
        <v>0.25097245939585766</v>
      </c>
      <c r="BK59" s="61">
        <f t="shared" si="19"/>
        <v>0.1639823996952311</v>
      </c>
      <c r="BL59" s="62">
        <f t="shared" si="20"/>
        <v>1</v>
      </c>
    </row>
    <row r="60" spans="1:64" x14ac:dyDescent="0.2">
      <c r="A60" s="12">
        <v>2054</v>
      </c>
      <c r="B60" s="100">
        <v>0.53995734653140148</v>
      </c>
      <c r="C60" s="66">
        <v>3.3599695114468267E-2</v>
      </c>
      <c r="D60" s="66">
        <v>0.03</v>
      </c>
      <c r="E60" s="66">
        <f t="shared" si="11"/>
        <v>0</v>
      </c>
      <c r="F60" s="66">
        <f t="shared" si="12"/>
        <v>0</v>
      </c>
      <c r="G60" s="66">
        <v>3.0592319343705467E-2</v>
      </c>
      <c r="H60" s="66">
        <v>0</v>
      </c>
      <c r="I60" s="66">
        <v>0.36585063901042475</v>
      </c>
      <c r="J60" s="174">
        <f t="shared" si="6"/>
        <v>0</v>
      </c>
      <c r="K60" s="162">
        <f>feedin_new_car!K60</f>
        <v>0.05</v>
      </c>
      <c r="L60" s="163">
        <f>feedin_new_car!L60</f>
        <v>0.15</v>
      </c>
      <c r="M60" s="163">
        <f>feedin_new_car!M60</f>
        <v>0.15</v>
      </c>
      <c r="N60" s="163">
        <f>feedin_new_car!N60</f>
        <v>0.35</v>
      </c>
      <c r="O60" s="163">
        <f>feedin_new_car!O60</f>
        <v>0.30000000000000004</v>
      </c>
      <c r="P60" s="162">
        <f>feedin_new_car!P60</f>
        <v>0</v>
      </c>
      <c r="Q60" s="163">
        <f>feedin_new_car!Q60</f>
        <v>0.1</v>
      </c>
      <c r="R60" s="163">
        <f>feedin_new_car!R60</f>
        <v>0.45</v>
      </c>
      <c r="S60" s="163">
        <f>feedin_new_car!S60</f>
        <v>0.4</v>
      </c>
      <c r="T60" s="163">
        <f>feedin_new_car!T60</f>
        <v>0.05</v>
      </c>
      <c r="U60" s="162">
        <f>feedin_new_car!U60</f>
        <v>0.03</v>
      </c>
      <c r="V60" s="163">
        <f>feedin_new_car!V60</f>
        <v>0.3</v>
      </c>
      <c r="W60" s="163">
        <f>feedin_new_car!W60</f>
        <v>0.35</v>
      </c>
      <c r="X60" s="163">
        <f>feedin_new_car!X60</f>
        <v>0.3</v>
      </c>
      <c r="Y60" s="163">
        <f>feedin_new_car!Y60</f>
        <v>2.0000000000000018E-2</v>
      </c>
      <c r="Z60" s="162">
        <f>feedin_new_car!Z60</f>
        <v>0</v>
      </c>
      <c r="AA60" s="163">
        <f>feedin_new_car!AA60</f>
        <v>0.1</v>
      </c>
      <c r="AB60" s="163">
        <f>feedin_new_car!AB60</f>
        <v>0.45</v>
      </c>
      <c r="AC60" s="163">
        <f>feedin_new_car!AC60</f>
        <v>0.4</v>
      </c>
      <c r="AD60" s="163">
        <f>feedin_new_car!AD60</f>
        <v>0.05</v>
      </c>
      <c r="AE60" s="162">
        <f>feedin_new_car!AE60</f>
        <v>0</v>
      </c>
      <c r="AF60" s="163">
        <f>feedin_new_car!AF60</f>
        <v>0</v>
      </c>
      <c r="AG60" s="163">
        <f>feedin_new_car!AG60</f>
        <v>0</v>
      </c>
      <c r="AH60" s="163">
        <f>feedin_new_car!AH60</f>
        <v>0</v>
      </c>
      <c r="AI60" s="163">
        <f>feedin_new_car!AI60</f>
        <v>1</v>
      </c>
      <c r="AJ60" s="162">
        <f>feedin_new_car!AJ60</f>
        <v>0.25</v>
      </c>
      <c r="AK60" s="163">
        <f>feedin_new_car!AK60</f>
        <v>0.3</v>
      </c>
      <c r="AL60" s="163">
        <f>feedin_new_car!AL60</f>
        <v>0.35</v>
      </c>
      <c r="AM60" s="163">
        <f>feedin_new_car!AM60</f>
        <v>0.1</v>
      </c>
      <c r="AN60" s="163">
        <f>feedin_new_car!AN60</f>
        <v>0</v>
      </c>
      <c r="AO60" s="162">
        <f>feedin_new_car!AO60</f>
        <v>0.15</v>
      </c>
      <c r="AP60" s="163">
        <f>feedin_new_car!AP60</f>
        <v>0.35</v>
      </c>
      <c r="AQ60" s="163">
        <f>feedin_new_car!AQ60</f>
        <v>0.45</v>
      </c>
      <c r="AR60" s="163">
        <f>feedin_new_car!AR60</f>
        <v>0.05</v>
      </c>
      <c r="AS60" s="163">
        <f>feedin_new_car!AS60</f>
        <v>0</v>
      </c>
      <c r="AT60" s="162">
        <f>feedin_new_car!AT60</f>
        <v>0.2</v>
      </c>
      <c r="AU60" s="163">
        <f>feedin_new_car!AU60</f>
        <v>0.3</v>
      </c>
      <c r="AV60" s="163">
        <f>feedin_new_car!AV60</f>
        <v>0.4</v>
      </c>
      <c r="AW60" s="163">
        <f>feedin_new_car!AW60</f>
        <v>0.1</v>
      </c>
      <c r="AX60" s="163">
        <f>feedin_new_car!AX60</f>
        <v>0</v>
      </c>
      <c r="AY60" s="162">
        <f>feedin_new_car!AY60</f>
        <v>0</v>
      </c>
      <c r="AZ60" s="163">
        <f>feedin_new_car!AZ60</f>
        <v>0</v>
      </c>
      <c r="BA60" s="163">
        <f>feedin_new_car!BA60</f>
        <v>0</v>
      </c>
      <c r="BB60" s="163">
        <f>feedin_new_car!BB60</f>
        <v>0.5</v>
      </c>
      <c r="BC60" s="163">
        <f>feedin_new_car!BC60</f>
        <v>0.5</v>
      </c>
      <c r="BD60" s="36">
        <f t="shared" si="13"/>
        <v>1</v>
      </c>
      <c r="BE60" s="36">
        <f t="shared" si="14"/>
        <v>9</v>
      </c>
      <c r="BG60" s="61">
        <f t="shared" si="15"/>
        <v>0.1087160749645814</v>
      </c>
      <c r="BH60" s="61">
        <f t="shared" si="16"/>
        <v>0.21228645899739609</v>
      </c>
      <c r="BI60" s="61">
        <f t="shared" si="17"/>
        <v>0.26366103215568776</v>
      </c>
      <c r="BJ60" s="61">
        <f t="shared" si="18"/>
        <v>0.25106924516719087</v>
      </c>
      <c r="BK60" s="61">
        <f t="shared" si="19"/>
        <v>0.16426718871514387</v>
      </c>
      <c r="BL60" s="62">
        <f t="shared" si="20"/>
        <v>1</v>
      </c>
    </row>
    <row r="61" spans="1:64" x14ac:dyDescent="0.2">
      <c r="A61" s="51">
        <v>2055</v>
      </c>
      <c r="B61" s="101">
        <v>0.54080603594203536</v>
      </c>
      <c r="C61" s="74">
        <v>3.3040085895852805E-2</v>
      </c>
      <c r="D61" s="74">
        <v>0.03</v>
      </c>
      <c r="E61" s="74">
        <f t="shared" si="11"/>
        <v>0</v>
      </c>
      <c r="F61" s="74">
        <f t="shared" si="12"/>
        <v>0</v>
      </c>
      <c r="G61" s="74">
        <v>3.3838421584404088E-2</v>
      </c>
      <c r="H61" s="74">
        <v>0</v>
      </c>
      <c r="I61" s="74">
        <v>0.36231545657770758</v>
      </c>
      <c r="J61" s="65">
        <f t="shared" si="6"/>
        <v>0</v>
      </c>
      <c r="K61" s="71">
        <f>feedin_new_car!K61</f>
        <v>0.05</v>
      </c>
      <c r="L61" s="73">
        <f>feedin_new_car!L61</f>
        <v>0.15</v>
      </c>
      <c r="M61" s="73">
        <f>feedin_new_car!M61</f>
        <v>0.15</v>
      </c>
      <c r="N61" s="73">
        <f>feedin_new_car!N61</f>
        <v>0.35</v>
      </c>
      <c r="O61" s="73">
        <f>feedin_new_car!O61</f>
        <v>0.30000000000000004</v>
      </c>
      <c r="P61" s="71">
        <f>feedin_new_car!P61</f>
        <v>0</v>
      </c>
      <c r="Q61" s="73">
        <f>feedin_new_car!Q61</f>
        <v>0.1</v>
      </c>
      <c r="R61" s="73">
        <f>feedin_new_car!R61</f>
        <v>0.45</v>
      </c>
      <c r="S61" s="73">
        <f>feedin_new_car!S61</f>
        <v>0.4</v>
      </c>
      <c r="T61" s="73">
        <f>feedin_new_car!T61</f>
        <v>0.05</v>
      </c>
      <c r="U61" s="71">
        <f>feedin_new_car!U61</f>
        <v>0.03</v>
      </c>
      <c r="V61" s="73">
        <f>feedin_new_car!V61</f>
        <v>0.3</v>
      </c>
      <c r="W61" s="73">
        <f>feedin_new_car!W61</f>
        <v>0.35</v>
      </c>
      <c r="X61" s="73">
        <f>feedin_new_car!X61</f>
        <v>0.3</v>
      </c>
      <c r="Y61" s="73">
        <f>feedin_new_car!Y61</f>
        <v>2.0000000000000018E-2</v>
      </c>
      <c r="Z61" s="71">
        <f>feedin_new_car!Z61</f>
        <v>0</v>
      </c>
      <c r="AA61" s="73">
        <f>feedin_new_car!AA61</f>
        <v>0.1</v>
      </c>
      <c r="AB61" s="73">
        <f>feedin_new_car!AB61</f>
        <v>0.45</v>
      </c>
      <c r="AC61" s="73">
        <f>feedin_new_car!AC61</f>
        <v>0.4</v>
      </c>
      <c r="AD61" s="73">
        <f>feedin_new_car!AD61</f>
        <v>0.05</v>
      </c>
      <c r="AE61" s="71">
        <f>feedin_new_car!AE61</f>
        <v>0</v>
      </c>
      <c r="AF61" s="73">
        <f>feedin_new_car!AF61</f>
        <v>0</v>
      </c>
      <c r="AG61" s="73">
        <f>feedin_new_car!AG61</f>
        <v>0</v>
      </c>
      <c r="AH61" s="73">
        <f>feedin_new_car!AH61</f>
        <v>0</v>
      </c>
      <c r="AI61" s="73">
        <f>feedin_new_car!AI61</f>
        <v>1</v>
      </c>
      <c r="AJ61" s="71">
        <f>feedin_new_car!AJ61</f>
        <v>0.25</v>
      </c>
      <c r="AK61" s="73">
        <f>feedin_new_car!AK61</f>
        <v>0.3</v>
      </c>
      <c r="AL61" s="73">
        <f>feedin_new_car!AL61</f>
        <v>0.35</v>
      </c>
      <c r="AM61" s="73">
        <f>feedin_new_car!AM61</f>
        <v>0.1</v>
      </c>
      <c r="AN61" s="73">
        <f>feedin_new_car!AN61</f>
        <v>0</v>
      </c>
      <c r="AO61" s="71">
        <f>feedin_new_car!AO61</f>
        <v>0.15</v>
      </c>
      <c r="AP61" s="73">
        <f>feedin_new_car!AP61</f>
        <v>0.35</v>
      </c>
      <c r="AQ61" s="73">
        <f>feedin_new_car!AQ61</f>
        <v>0.45</v>
      </c>
      <c r="AR61" s="73">
        <f>feedin_new_car!AR61</f>
        <v>0.05</v>
      </c>
      <c r="AS61" s="73">
        <f>feedin_new_car!AS61</f>
        <v>0</v>
      </c>
      <c r="AT61" s="71">
        <f>feedin_new_car!AT61</f>
        <v>0.2</v>
      </c>
      <c r="AU61" s="73">
        <f>feedin_new_car!AU61</f>
        <v>0.3</v>
      </c>
      <c r="AV61" s="73">
        <f>feedin_new_car!AV61</f>
        <v>0.4</v>
      </c>
      <c r="AW61" s="73">
        <f>feedin_new_car!AW61</f>
        <v>0.1</v>
      </c>
      <c r="AX61" s="73">
        <f>feedin_new_car!AX61</f>
        <v>0</v>
      </c>
      <c r="AY61" s="71">
        <f>feedin_new_car!AY61</f>
        <v>0</v>
      </c>
      <c r="AZ61" s="73">
        <f>feedin_new_car!AZ61</f>
        <v>0</v>
      </c>
      <c r="BA61" s="73">
        <f>feedin_new_car!BA61</f>
        <v>0</v>
      </c>
      <c r="BB61" s="73">
        <f>feedin_new_car!BB61</f>
        <v>0.5</v>
      </c>
      <c r="BC61" s="73">
        <f>feedin_new_car!BC61</f>
        <v>0.5</v>
      </c>
      <c r="BD61" s="52">
        <f t="shared" si="13"/>
        <v>0.99999999999999989</v>
      </c>
      <c r="BE61" s="52">
        <f t="shared" si="14"/>
        <v>9</v>
      </c>
      <c r="BG61" s="61">
        <f t="shared" si="15"/>
        <v>0.10886299850874431</v>
      </c>
      <c r="BH61" s="61">
        <f t="shared" si="16"/>
        <v>0.21227107742952406</v>
      </c>
      <c r="BI61" s="61">
        <f t="shared" si="17"/>
        <v>0.26325857423006349</v>
      </c>
      <c r="BJ61" s="61">
        <f t="shared" si="18"/>
        <v>0.25111353475426468</v>
      </c>
      <c r="BK61" s="61">
        <f t="shared" si="19"/>
        <v>0.16449381507740327</v>
      </c>
      <c r="BL61" s="62">
        <f t="shared" si="20"/>
        <v>0.99999999999999978</v>
      </c>
    </row>
    <row r="62" spans="1:64" s="38" customFormat="1" x14ac:dyDescent="0.2">
      <c r="A62" s="79"/>
    </row>
    <row r="63" spans="1:64" s="90" customFormat="1" ht="11.25" x14ac:dyDescent="0.2">
      <c r="A63" s="89"/>
      <c r="I63" s="90">
        <f>A6</f>
        <v>2000</v>
      </c>
      <c r="J63" s="91">
        <f>SUM(B6:J6)</f>
        <v>1.0000000001</v>
      </c>
      <c r="O63" s="91">
        <f>SUM(K61:O61)</f>
        <v>1</v>
      </c>
      <c r="T63" s="91">
        <f>SUM(P61:T61)</f>
        <v>1</v>
      </c>
      <c r="Y63" s="91">
        <f>SUM(U61:Y61)</f>
        <v>1</v>
      </c>
      <c r="AD63" s="91">
        <f>SUM(Z61:AD61)</f>
        <v>1</v>
      </c>
      <c r="AI63" s="91">
        <f>SUM(AE61:AI61)</f>
        <v>1</v>
      </c>
      <c r="AN63" s="91">
        <f>SUM(AJ61:AN61)</f>
        <v>1</v>
      </c>
      <c r="AS63" s="91">
        <f>SUM(AO61:AS61)</f>
        <v>1</v>
      </c>
      <c r="AX63" s="91">
        <f>SUM(AT61:AX61)</f>
        <v>1</v>
      </c>
      <c r="BC63" s="91">
        <f>SUM(AY61:BC61)</f>
        <v>1</v>
      </c>
    </row>
    <row r="64" spans="1:64" x14ac:dyDescent="0.2">
      <c r="I64" s="90">
        <f t="shared" ref="I64:I118" si="21">A7</f>
        <v>2001</v>
      </c>
      <c r="J64" s="91">
        <f t="shared" ref="J64:J118" si="22">SUM(B7:J7)</f>
        <v>1</v>
      </c>
    </row>
    <row r="65" spans="9:10" x14ac:dyDescent="0.2">
      <c r="I65" s="90">
        <f t="shared" si="21"/>
        <v>2002</v>
      </c>
      <c r="J65" s="91">
        <f t="shared" si="22"/>
        <v>0.9999999999000001</v>
      </c>
    </row>
    <row r="66" spans="9:10" x14ac:dyDescent="0.2">
      <c r="I66" s="90">
        <f t="shared" si="21"/>
        <v>2003</v>
      </c>
      <c r="J66" s="91">
        <f t="shared" si="22"/>
        <v>1</v>
      </c>
    </row>
    <row r="67" spans="9:10" x14ac:dyDescent="0.2">
      <c r="I67" s="90">
        <f t="shared" si="21"/>
        <v>2004</v>
      </c>
      <c r="J67" s="91">
        <f t="shared" si="22"/>
        <v>1</v>
      </c>
    </row>
    <row r="68" spans="9:10" x14ac:dyDescent="0.2">
      <c r="I68" s="90">
        <f t="shared" si="21"/>
        <v>2005</v>
      </c>
      <c r="J68" s="91">
        <f t="shared" si="22"/>
        <v>1</v>
      </c>
    </row>
    <row r="69" spans="9:10" x14ac:dyDescent="0.2">
      <c r="I69" s="90">
        <f t="shared" si="21"/>
        <v>2006</v>
      </c>
      <c r="J69" s="91">
        <f t="shared" si="22"/>
        <v>0.99999999999999989</v>
      </c>
    </row>
    <row r="70" spans="9:10" x14ac:dyDescent="0.2">
      <c r="I70" s="90">
        <f t="shared" si="21"/>
        <v>2007</v>
      </c>
      <c r="J70" s="91">
        <f t="shared" si="22"/>
        <v>0.99999999989999999</v>
      </c>
    </row>
    <row r="71" spans="9:10" x14ac:dyDescent="0.2">
      <c r="I71" s="90">
        <f t="shared" si="21"/>
        <v>2008</v>
      </c>
      <c r="J71" s="91">
        <f t="shared" si="22"/>
        <v>1.0000000001</v>
      </c>
    </row>
    <row r="72" spans="9:10" x14ac:dyDescent="0.2">
      <c r="I72" s="90">
        <f t="shared" si="21"/>
        <v>2009</v>
      </c>
      <c r="J72" s="91">
        <f t="shared" si="22"/>
        <v>0.99999999999999989</v>
      </c>
    </row>
    <row r="73" spans="9:10" x14ac:dyDescent="0.2">
      <c r="I73" s="90">
        <f t="shared" si="21"/>
        <v>2010</v>
      </c>
      <c r="J73" s="91">
        <f t="shared" si="22"/>
        <v>1.0000000001</v>
      </c>
    </row>
    <row r="74" spans="9:10" x14ac:dyDescent="0.2">
      <c r="I74" s="90">
        <f t="shared" si="21"/>
        <v>2011</v>
      </c>
      <c r="J74" s="91">
        <f t="shared" si="22"/>
        <v>0.99999999999999989</v>
      </c>
    </row>
    <row r="75" spans="9:10" x14ac:dyDescent="0.2">
      <c r="I75" s="90">
        <f t="shared" si="21"/>
        <v>2012</v>
      </c>
      <c r="J75" s="91">
        <f t="shared" si="22"/>
        <v>1</v>
      </c>
    </row>
    <row r="76" spans="9:10" x14ac:dyDescent="0.2">
      <c r="I76" s="90">
        <f t="shared" si="21"/>
        <v>2013</v>
      </c>
      <c r="J76" s="91">
        <f t="shared" si="22"/>
        <v>0.99999999989999999</v>
      </c>
    </row>
    <row r="77" spans="9:10" x14ac:dyDescent="0.2">
      <c r="I77" s="90">
        <f t="shared" si="21"/>
        <v>2014</v>
      </c>
      <c r="J77" s="91">
        <f t="shared" si="22"/>
        <v>0.99999999999999989</v>
      </c>
    </row>
    <row r="78" spans="9:10" x14ac:dyDescent="0.2">
      <c r="I78" s="90">
        <f t="shared" si="21"/>
        <v>2015</v>
      </c>
      <c r="J78" s="91">
        <f t="shared" si="22"/>
        <v>1.0000000001</v>
      </c>
    </row>
    <row r="79" spans="9:10" x14ac:dyDescent="0.2">
      <c r="I79" s="90">
        <f t="shared" si="21"/>
        <v>2016</v>
      </c>
      <c r="J79" s="91">
        <f t="shared" si="22"/>
        <v>0.99999999989999988</v>
      </c>
    </row>
    <row r="80" spans="9:10" x14ac:dyDescent="0.2">
      <c r="I80" s="90">
        <f t="shared" si="21"/>
        <v>2017</v>
      </c>
      <c r="J80" s="91">
        <f t="shared" si="22"/>
        <v>0.99999999999999989</v>
      </c>
    </row>
    <row r="81" spans="9:10" x14ac:dyDescent="0.2">
      <c r="I81" s="90">
        <f t="shared" si="21"/>
        <v>2018</v>
      </c>
      <c r="J81" s="91">
        <f t="shared" si="22"/>
        <v>1</v>
      </c>
    </row>
    <row r="82" spans="9:10" x14ac:dyDescent="0.2">
      <c r="I82" s="90">
        <f t="shared" si="21"/>
        <v>2019</v>
      </c>
      <c r="J82" s="91">
        <f t="shared" si="22"/>
        <v>1</v>
      </c>
    </row>
    <row r="83" spans="9:10" x14ac:dyDescent="0.2">
      <c r="I83" s="90">
        <f t="shared" si="21"/>
        <v>2020</v>
      </c>
      <c r="J83" s="91">
        <f t="shared" si="22"/>
        <v>0.99999999999999989</v>
      </c>
    </row>
    <row r="84" spans="9:10" x14ac:dyDescent="0.2">
      <c r="I84" s="90">
        <f t="shared" si="21"/>
        <v>2021</v>
      </c>
      <c r="J84" s="91">
        <f t="shared" si="22"/>
        <v>1</v>
      </c>
    </row>
    <row r="85" spans="9:10" x14ac:dyDescent="0.2">
      <c r="I85" s="90">
        <f t="shared" si="21"/>
        <v>2022</v>
      </c>
      <c r="J85" s="91">
        <f t="shared" si="22"/>
        <v>0.99999999999999989</v>
      </c>
    </row>
    <row r="86" spans="9:10" x14ac:dyDescent="0.2">
      <c r="I86" s="90">
        <f t="shared" si="21"/>
        <v>2023</v>
      </c>
      <c r="J86" s="91">
        <f t="shared" si="22"/>
        <v>1</v>
      </c>
    </row>
    <row r="87" spans="9:10" x14ac:dyDescent="0.2">
      <c r="I87" s="90">
        <f t="shared" si="21"/>
        <v>2024</v>
      </c>
      <c r="J87" s="91">
        <f t="shared" si="22"/>
        <v>0.99999999999999989</v>
      </c>
    </row>
    <row r="88" spans="9:10" x14ac:dyDescent="0.2">
      <c r="I88" s="90">
        <f t="shared" si="21"/>
        <v>2025</v>
      </c>
      <c r="J88" s="91">
        <f t="shared" si="22"/>
        <v>1</v>
      </c>
    </row>
    <row r="89" spans="9:10" x14ac:dyDescent="0.2">
      <c r="I89" s="90">
        <f t="shared" si="21"/>
        <v>2026</v>
      </c>
      <c r="J89" s="91">
        <f t="shared" si="22"/>
        <v>0.99999999999999989</v>
      </c>
    </row>
    <row r="90" spans="9:10" x14ac:dyDescent="0.2">
      <c r="I90" s="90">
        <f t="shared" si="21"/>
        <v>2027</v>
      </c>
      <c r="J90" s="91">
        <f t="shared" si="22"/>
        <v>1.0000000000000002</v>
      </c>
    </row>
    <row r="91" spans="9:10" x14ac:dyDescent="0.2">
      <c r="I91" s="90">
        <f t="shared" si="21"/>
        <v>2028</v>
      </c>
      <c r="J91" s="91">
        <f t="shared" si="22"/>
        <v>1</v>
      </c>
    </row>
    <row r="92" spans="9:10" x14ac:dyDescent="0.2">
      <c r="I92" s="90">
        <f t="shared" si="21"/>
        <v>2029</v>
      </c>
      <c r="J92" s="91">
        <f t="shared" si="22"/>
        <v>1</v>
      </c>
    </row>
    <row r="93" spans="9:10" x14ac:dyDescent="0.2">
      <c r="I93" s="90">
        <f t="shared" si="21"/>
        <v>2030</v>
      </c>
      <c r="J93" s="91">
        <f t="shared" si="22"/>
        <v>0.99999999999999989</v>
      </c>
    </row>
    <row r="94" spans="9:10" x14ac:dyDescent="0.2">
      <c r="I94" s="90">
        <f t="shared" si="21"/>
        <v>2031</v>
      </c>
      <c r="J94" s="91">
        <f t="shared" si="22"/>
        <v>1</v>
      </c>
    </row>
    <row r="95" spans="9:10" x14ac:dyDescent="0.2">
      <c r="I95" s="90">
        <f t="shared" si="21"/>
        <v>2032</v>
      </c>
      <c r="J95" s="91">
        <f t="shared" si="22"/>
        <v>1</v>
      </c>
    </row>
    <row r="96" spans="9:10" x14ac:dyDescent="0.2">
      <c r="I96" s="90">
        <f t="shared" si="21"/>
        <v>2033</v>
      </c>
      <c r="J96" s="91">
        <f t="shared" si="22"/>
        <v>1</v>
      </c>
    </row>
    <row r="97" spans="9:10" x14ac:dyDescent="0.2">
      <c r="I97" s="90">
        <f t="shared" si="21"/>
        <v>2034</v>
      </c>
      <c r="J97" s="91">
        <f t="shared" si="22"/>
        <v>1</v>
      </c>
    </row>
    <row r="98" spans="9:10" x14ac:dyDescent="0.2">
      <c r="I98" s="90">
        <f t="shared" si="21"/>
        <v>2035</v>
      </c>
      <c r="J98" s="91">
        <f t="shared" si="22"/>
        <v>1</v>
      </c>
    </row>
    <row r="99" spans="9:10" x14ac:dyDescent="0.2">
      <c r="I99" s="90">
        <f t="shared" si="21"/>
        <v>2036</v>
      </c>
      <c r="J99" s="91">
        <f t="shared" si="22"/>
        <v>1</v>
      </c>
    </row>
    <row r="100" spans="9:10" x14ac:dyDescent="0.2">
      <c r="I100" s="90">
        <f t="shared" si="21"/>
        <v>2037</v>
      </c>
      <c r="J100" s="91">
        <f t="shared" si="22"/>
        <v>0.99999999999999989</v>
      </c>
    </row>
    <row r="101" spans="9:10" x14ac:dyDescent="0.2">
      <c r="I101" s="90">
        <f t="shared" si="21"/>
        <v>2038</v>
      </c>
      <c r="J101" s="91">
        <f t="shared" si="22"/>
        <v>1</v>
      </c>
    </row>
    <row r="102" spans="9:10" x14ac:dyDescent="0.2">
      <c r="I102" s="90">
        <f t="shared" si="21"/>
        <v>2039</v>
      </c>
      <c r="J102" s="91">
        <f t="shared" si="22"/>
        <v>1</v>
      </c>
    </row>
    <row r="103" spans="9:10" x14ac:dyDescent="0.2">
      <c r="I103" s="90">
        <f t="shared" si="21"/>
        <v>2040</v>
      </c>
      <c r="J103" s="91">
        <f t="shared" si="22"/>
        <v>1</v>
      </c>
    </row>
    <row r="104" spans="9:10" x14ac:dyDescent="0.2">
      <c r="I104" s="90">
        <f t="shared" si="21"/>
        <v>2041</v>
      </c>
      <c r="J104" s="91">
        <f t="shared" si="22"/>
        <v>1</v>
      </c>
    </row>
    <row r="105" spans="9:10" x14ac:dyDescent="0.2">
      <c r="I105" s="90">
        <f t="shared" si="21"/>
        <v>2042</v>
      </c>
      <c r="J105" s="91">
        <f t="shared" si="22"/>
        <v>0.99999999999999989</v>
      </c>
    </row>
    <row r="106" spans="9:10" x14ac:dyDescent="0.2">
      <c r="I106" s="90">
        <f t="shared" si="21"/>
        <v>2043</v>
      </c>
      <c r="J106" s="91">
        <f t="shared" si="22"/>
        <v>0.99999999999999989</v>
      </c>
    </row>
    <row r="107" spans="9:10" x14ac:dyDescent="0.2">
      <c r="I107" s="90">
        <f t="shared" si="21"/>
        <v>2044</v>
      </c>
      <c r="J107" s="91">
        <f t="shared" si="22"/>
        <v>1.0000000000000002</v>
      </c>
    </row>
    <row r="108" spans="9:10" x14ac:dyDescent="0.2">
      <c r="I108" s="90">
        <f t="shared" si="21"/>
        <v>2045</v>
      </c>
      <c r="J108" s="91">
        <f t="shared" si="22"/>
        <v>1</v>
      </c>
    </row>
    <row r="109" spans="9:10" x14ac:dyDescent="0.2">
      <c r="I109" s="90">
        <f t="shared" si="21"/>
        <v>2046</v>
      </c>
      <c r="J109" s="91">
        <f t="shared" si="22"/>
        <v>1</v>
      </c>
    </row>
    <row r="110" spans="9:10" x14ac:dyDescent="0.2">
      <c r="I110" s="90">
        <f t="shared" si="21"/>
        <v>2047</v>
      </c>
      <c r="J110" s="91">
        <f t="shared" si="22"/>
        <v>0.99999999999999989</v>
      </c>
    </row>
    <row r="111" spans="9:10" x14ac:dyDescent="0.2">
      <c r="I111" s="90">
        <f t="shared" si="21"/>
        <v>2048</v>
      </c>
      <c r="J111" s="91">
        <f t="shared" si="22"/>
        <v>1</v>
      </c>
    </row>
    <row r="112" spans="9:10" x14ac:dyDescent="0.2">
      <c r="I112" s="90">
        <f t="shared" si="21"/>
        <v>2049</v>
      </c>
      <c r="J112" s="91">
        <f t="shared" si="22"/>
        <v>1</v>
      </c>
    </row>
    <row r="113" spans="9:10" x14ac:dyDescent="0.2">
      <c r="I113" s="90">
        <f t="shared" si="21"/>
        <v>2050</v>
      </c>
      <c r="J113" s="91">
        <f t="shared" si="22"/>
        <v>1</v>
      </c>
    </row>
    <row r="114" spans="9:10" x14ac:dyDescent="0.2">
      <c r="I114" s="90">
        <f t="shared" si="21"/>
        <v>2051</v>
      </c>
      <c r="J114" s="91">
        <f t="shared" si="22"/>
        <v>1</v>
      </c>
    </row>
    <row r="115" spans="9:10" x14ac:dyDescent="0.2">
      <c r="I115" s="90">
        <f t="shared" si="21"/>
        <v>2052</v>
      </c>
      <c r="J115" s="91">
        <f t="shared" si="22"/>
        <v>1</v>
      </c>
    </row>
    <row r="116" spans="9:10" x14ac:dyDescent="0.2">
      <c r="I116" s="90">
        <f t="shared" si="21"/>
        <v>2053</v>
      </c>
      <c r="J116" s="91">
        <f t="shared" si="22"/>
        <v>1</v>
      </c>
    </row>
    <row r="117" spans="9:10" x14ac:dyDescent="0.2">
      <c r="I117" s="90">
        <f t="shared" si="21"/>
        <v>2054</v>
      </c>
      <c r="J117" s="91">
        <f t="shared" si="22"/>
        <v>1</v>
      </c>
    </row>
    <row r="118" spans="9:10" x14ac:dyDescent="0.2">
      <c r="I118" s="90">
        <f t="shared" si="21"/>
        <v>2055</v>
      </c>
      <c r="J118" s="91">
        <f t="shared" si="22"/>
        <v>0.99999999999999989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AR123"/>
  <sheetViews>
    <sheetView topLeftCell="A10" workbookViewId="0">
      <selection activeCell="I26" sqref="I26"/>
    </sheetView>
  </sheetViews>
  <sheetFormatPr defaultRowHeight="12.75" x14ac:dyDescent="0.2"/>
  <cols>
    <col min="2" max="2" width="9.140625" customWidth="1"/>
  </cols>
  <sheetData>
    <row r="1" spans="1:44" x14ac:dyDescent="0.2">
      <c r="A1" s="18" t="s">
        <v>222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31"/>
    </row>
    <row r="2" spans="1:44" x14ac:dyDescent="0.2">
      <c r="A2" s="6"/>
      <c r="B2" s="29" t="s">
        <v>11</v>
      </c>
      <c r="C2" s="3"/>
      <c r="D2" s="3"/>
      <c r="E2" s="3"/>
      <c r="F2" s="3"/>
      <c r="G2" s="3"/>
      <c r="H2" s="3"/>
      <c r="I2" s="3"/>
      <c r="J2" s="3"/>
      <c r="K2" s="30" t="s">
        <v>10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21"/>
    </row>
    <row r="3" spans="1:44" x14ac:dyDescent="0.2">
      <c r="A3" s="1"/>
      <c r="B3" s="17"/>
      <c r="C3" s="16"/>
      <c r="D3" s="16"/>
      <c r="E3" s="16"/>
      <c r="F3" s="16"/>
      <c r="G3" s="16"/>
      <c r="H3" s="16"/>
      <c r="I3" s="16"/>
      <c r="J3" s="16"/>
      <c r="K3" s="9" t="s">
        <v>0</v>
      </c>
      <c r="L3" s="10"/>
      <c r="M3" s="10"/>
      <c r="N3" s="9" t="s">
        <v>1</v>
      </c>
      <c r="O3" s="10"/>
      <c r="P3" s="10"/>
      <c r="Q3" s="9" t="s">
        <v>3</v>
      </c>
      <c r="R3" s="10"/>
      <c r="S3" s="10"/>
      <c r="T3" s="9" t="s">
        <v>4</v>
      </c>
      <c r="U3" s="10"/>
      <c r="V3" s="10"/>
      <c r="W3" s="9" t="s">
        <v>5</v>
      </c>
      <c r="X3" s="11"/>
      <c r="Y3" s="11"/>
      <c r="Z3" s="9" t="s">
        <v>6</v>
      </c>
      <c r="AA3" s="11"/>
      <c r="AB3" s="11"/>
      <c r="AC3" s="9" t="s">
        <v>7</v>
      </c>
      <c r="AD3" s="11"/>
      <c r="AE3" s="11"/>
      <c r="AF3" s="9" t="s">
        <v>2</v>
      </c>
      <c r="AG3" s="11"/>
      <c r="AH3" s="11"/>
      <c r="AI3" s="9" t="s">
        <v>8</v>
      </c>
      <c r="AJ3" s="11"/>
      <c r="AK3" s="11"/>
      <c r="AL3" s="22"/>
    </row>
    <row r="4" spans="1:44" ht="96" x14ac:dyDescent="0.2">
      <c r="A4" s="24" t="s">
        <v>60</v>
      </c>
      <c r="B4" s="25" t="s">
        <v>0</v>
      </c>
      <c r="C4" s="26" t="s">
        <v>1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2</v>
      </c>
      <c r="J4" s="26" t="s">
        <v>8</v>
      </c>
      <c r="K4" s="27" t="s">
        <v>79</v>
      </c>
      <c r="L4" s="28" t="s">
        <v>80</v>
      </c>
      <c r="M4" s="28" t="s">
        <v>81</v>
      </c>
      <c r="N4" s="27" t="s">
        <v>86</v>
      </c>
      <c r="O4" s="28" t="s">
        <v>87</v>
      </c>
      <c r="P4" s="28" t="s">
        <v>88</v>
      </c>
      <c r="Q4" s="27" t="s">
        <v>93</v>
      </c>
      <c r="R4" s="28" t="s">
        <v>94</v>
      </c>
      <c r="S4" s="28" t="s">
        <v>95</v>
      </c>
      <c r="T4" s="27" t="s">
        <v>100</v>
      </c>
      <c r="U4" s="28" t="s">
        <v>101</v>
      </c>
      <c r="V4" s="28" t="s">
        <v>102</v>
      </c>
      <c r="W4" s="27" t="s">
        <v>107</v>
      </c>
      <c r="X4" s="28" t="s">
        <v>108</v>
      </c>
      <c r="Y4" s="28" t="s">
        <v>109</v>
      </c>
      <c r="Z4" s="27" t="s">
        <v>114</v>
      </c>
      <c r="AA4" s="28" t="s">
        <v>115</v>
      </c>
      <c r="AB4" s="28" t="s">
        <v>116</v>
      </c>
      <c r="AC4" s="27" t="s">
        <v>121</v>
      </c>
      <c r="AD4" s="28" t="s">
        <v>122</v>
      </c>
      <c r="AE4" s="28" t="s">
        <v>123</v>
      </c>
      <c r="AF4" s="27" t="s">
        <v>128</v>
      </c>
      <c r="AG4" s="28" t="s">
        <v>129</v>
      </c>
      <c r="AH4" s="28" t="s">
        <v>130</v>
      </c>
      <c r="AI4" s="27" t="s">
        <v>135</v>
      </c>
      <c r="AJ4" s="28" t="s">
        <v>136</v>
      </c>
      <c r="AK4" s="28" t="s">
        <v>137</v>
      </c>
      <c r="AL4" s="35" t="s">
        <v>15</v>
      </c>
      <c r="AM4" s="35" t="s">
        <v>16</v>
      </c>
      <c r="AO4" s="27" t="s">
        <v>235</v>
      </c>
      <c r="AP4" s="28" t="s">
        <v>236</v>
      </c>
      <c r="AQ4" s="28" t="s">
        <v>237</v>
      </c>
    </row>
    <row r="5" spans="1:44" x14ac:dyDescent="0.2">
      <c r="A5" s="42" t="s">
        <v>60</v>
      </c>
      <c r="B5" s="43" t="s">
        <v>163</v>
      </c>
      <c r="C5" s="44" t="s">
        <v>164</v>
      </c>
      <c r="D5" s="44" t="s">
        <v>165</v>
      </c>
      <c r="E5" s="44" t="s">
        <v>166</v>
      </c>
      <c r="F5" s="44" t="s">
        <v>167</v>
      </c>
      <c r="G5" s="44" t="s">
        <v>168</v>
      </c>
      <c r="H5" s="44" t="s">
        <v>169</v>
      </c>
      <c r="I5" s="44" t="s">
        <v>170</v>
      </c>
      <c r="J5" s="44" t="s">
        <v>171</v>
      </c>
      <c r="K5" s="45" t="s">
        <v>172</v>
      </c>
      <c r="L5" s="46" t="s">
        <v>173</v>
      </c>
      <c r="M5" s="46" t="s">
        <v>174</v>
      </c>
      <c r="N5" s="45" t="s">
        <v>177</v>
      </c>
      <c r="O5" s="46" t="s">
        <v>178</v>
      </c>
      <c r="P5" s="46" t="s">
        <v>179</v>
      </c>
      <c r="Q5" s="45" t="s">
        <v>182</v>
      </c>
      <c r="R5" s="46" t="s">
        <v>183</v>
      </c>
      <c r="S5" s="46" t="s">
        <v>184</v>
      </c>
      <c r="T5" s="45" t="s">
        <v>187</v>
      </c>
      <c r="U5" s="46" t="s">
        <v>188</v>
      </c>
      <c r="V5" s="46" t="s">
        <v>189</v>
      </c>
      <c r="W5" s="45" t="s">
        <v>192</v>
      </c>
      <c r="X5" s="46" t="s">
        <v>193</v>
      </c>
      <c r="Y5" s="46" t="s">
        <v>194</v>
      </c>
      <c r="Z5" s="45" t="s">
        <v>197</v>
      </c>
      <c r="AA5" s="46" t="s">
        <v>198</v>
      </c>
      <c r="AB5" s="46" t="s">
        <v>199</v>
      </c>
      <c r="AC5" s="45" t="s">
        <v>202</v>
      </c>
      <c r="AD5" s="46" t="s">
        <v>203</v>
      </c>
      <c r="AE5" s="46" t="s">
        <v>204</v>
      </c>
      <c r="AF5" s="45" t="s">
        <v>207</v>
      </c>
      <c r="AG5" s="46" t="s">
        <v>208</v>
      </c>
      <c r="AH5" s="46" t="s">
        <v>209</v>
      </c>
      <c r="AI5" s="45" t="s">
        <v>212</v>
      </c>
      <c r="AJ5" s="46" t="s">
        <v>213</v>
      </c>
      <c r="AK5" s="46" t="s">
        <v>214</v>
      </c>
      <c r="AL5" s="41"/>
      <c r="AM5" s="41"/>
    </row>
    <row r="6" spans="1:44" x14ac:dyDescent="0.2">
      <c r="A6" s="2">
        <v>2000</v>
      </c>
      <c r="B6" s="95">
        <f>feedin_lighttruck!B6</f>
        <v>3.4801762100000001E-2</v>
      </c>
      <c r="C6" s="80">
        <f>feedin_lighttruck!C6</f>
        <v>0.95550660789999997</v>
      </c>
      <c r="D6" s="80">
        <f>feedin_lighttruck!D6</f>
        <v>0</v>
      </c>
      <c r="E6" s="80">
        <f>feedin_lighttruck!E6</f>
        <v>0</v>
      </c>
      <c r="F6" s="80">
        <f>feedin_lighttruck!F6</f>
        <v>7.7092510999999999E-3</v>
      </c>
      <c r="G6" s="80">
        <f>feedin_lighttruck!G6</f>
        <v>0</v>
      </c>
      <c r="H6" s="80">
        <f>feedin_lighttruck!H6</f>
        <v>0</v>
      </c>
      <c r="I6" s="80">
        <f>feedin_lighttruck!I6</f>
        <v>1.9823788999999998E-3</v>
      </c>
      <c r="J6" s="80">
        <f>feedin_lighttruck!J6</f>
        <v>0</v>
      </c>
      <c r="K6" s="99">
        <f>feedin_lighttruck!K6</f>
        <v>0.19620253160000001</v>
      </c>
      <c r="L6" s="102">
        <f>feedin_lighttruck!L6</f>
        <v>5.0632911400000001E-2</v>
      </c>
      <c r="M6" s="102">
        <f>feedin_lighttruck!M6</f>
        <v>0.75316455699999996</v>
      </c>
      <c r="N6" s="99">
        <f>feedin_lighttruck!N6</f>
        <v>0.2279852467</v>
      </c>
      <c r="O6" s="102">
        <f>feedin_lighttruck!O6</f>
        <v>0.31166436149999999</v>
      </c>
      <c r="P6" s="102">
        <f>feedin_lighttruck!P6</f>
        <v>0.46035039189999999</v>
      </c>
      <c r="Q6" s="99">
        <f>feedin_lighttruck!Q6</f>
        <v>0</v>
      </c>
      <c r="R6" s="102">
        <f>feedin_lighttruck!R6</f>
        <v>0</v>
      </c>
      <c r="S6" s="102">
        <f>feedin_lighttruck!S6</f>
        <v>0</v>
      </c>
      <c r="T6" s="99">
        <f>feedin_lighttruck!T6</f>
        <v>0</v>
      </c>
      <c r="U6" s="102">
        <f>feedin_lighttruck!U6</f>
        <v>0</v>
      </c>
      <c r="V6" s="102">
        <f>feedin_lighttruck!V6</f>
        <v>0</v>
      </c>
      <c r="W6" s="99">
        <f>feedin_lighttruck!W6</f>
        <v>2.85714286E-2</v>
      </c>
      <c r="X6" s="102">
        <f>feedin_lighttruck!X6</f>
        <v>0</v>
      </c>
      <c r="Y6" s="102">
        <f>feedin_lighttruck!Y6</f>
        <v>0.97142857140000005</v>
      </c>
      <c r="Z6" s="99">
        <f>feedin_lighttruck!Z6</f>
        <v>0</v>
      </c>
      <c r="AA6" s="102">
        <f>feedin_lighttruck!AA6</f>
        <v>0</v>
      </c>
      <c r="AB6" s="102">
        <f>feedin_lighttruck!AB6</f>
        <v>0</v>
      </c>
      <c r="AC6" s="99">
        <f>feedin_lighttruck!AC6</f>
        <v>0</v>
      </c>
      <c r="AD6" s="102">
        <f>feedin_lighttruck!AD6</f>
        <v>0</v>
      </c>
      <c r="AE6" s="102">
        <f>feedin_lighttruck!AE6</f>
        <v>0</v>
      </c>
      <c r="AF6" s="99">
        <f>feedin_lighttruck!AF6</f>
        <v>0</v>
      </c>
      <c r="AG6" s="102">
        <f>feedin_lighttruck!AG6</f>
        <v>0</v>
      </c>
      <c r="AH6" s="102">
        <f>feedin_lighttruck!AH6</f>
        <v>1</v>
      </c>
      <c r="AI6" s="99">
        <f>feedin_lighttruck!AI6</f>
        <v>0</v>
      </c>
      <c r="AJ6" s="102">
        <f>feedin_lighttruck!AJ6</f>
        <v>0</v>
      </c>
      <c r="AK6" s="102">
        <f>feedin_lighttruck!AK6</f>
        <v>0</v>
      </c>
      <c r="AL6" s="36">
        <f t="shared" ref="AL6:AL61" si="0">SUM(B6:J6)</f>
        <v>0.99999999999999989</v>
      </c>
      <c r="AM6" s="36">
        <f t="shared" ref="AM6:AM61" si="1">SUM(K6:AK6)</f>
        <v>4.0000000001</v>
      </c>
      <c r="AO6" s="57">
        <f>$B6*K6+$C6*N6+$D6*Q6+$E6*T6+$F6*W6+$G6*Z6+$H6*AC6+$I6*AF6+$J6*AI6</f>
        <v>0.22488986787108575</v>
      </c>
      <c r="AP6" s="57">
        <f t="shared" ref="AP6:AQ46" si="2">$B6*L6+$C6*O6+$D6*R6+$E6*U6+$F6*X6+$G6*AA6+$H6*AD6+$I6*AG6+$J6*AJ6</f>
        <v>0.2995594713971575</v>
      </c>
      <c r="AQ6" s="57">
        <f t="shared" si="2"/>
        <v>0.4755506608273074</v>
      </c>
      <c r="AR6" s="57">
        <f>SUM(AO6:AQ6)</f>
        <v>1.0000000000955507</v>
      </c>
    </row>
    <row r="7" spans="1:44" x14ac:dyDescent="0.2">
      <c r="A7" s="2">
        <v>2001</v>
      </c>
      <c r="B7" s="95">
        <f>feedin_lighttruck!B7</f>
        <v>3.3530572000000002E-2</v>
      </c>
      <c r="C7" s="80">
        <f>feedin_lighttruck!C7</f>
        <v>0.95700197239999996</v>
      </c>
      <c r="D7" s="80">
        <f>feedin_lighttruck!D7</f>
        <v>0</v>
      </c>
      <c r="E7" s="80">
        <f>feedin_lighttruck!E7</f>
        <v>0</v>
      </c>
      <c r="F7" s="80">
        <f>feedin_lighttruck!F7</f>
        <v>7.2978304000000001E-3</v>
      </c>
      <c r="G7" s="80">
        <f>feedin_lighttruck!G7</f>
        <v>0</v>
      </c>
      <c r="H7" s="80">
        <f>feedin_lighttruck!H7</f>
        <v>0</v>
      </c>
      <c r="I7" s="80">
        <f>feedin_lighttruck!I7</f>
        <v>2.1696252000000002E-3</v>
      </c>
      <c r="J7" s="80">
        <f>feedin_lighttruck!J7</f>
        <v>0</v>
      </c>
      <c r="K7" s="99">
        <f>feedin_lighttruck!K7</f>
        <v>0.18823529410000001</v>
      </c>
      <c r="L7" s="102">
        <f>feedin_lighttruck!L7</f>
        <v>1.76470588E-2</v>
      </c>
      <c r="M7" s="102">
        <f>feedin_lighttruck!M7</f>
        <v>0.79411764709999999</v>
      </c>
      <c r="N7" s="99">
        <f>feedin_lighttruck!N7</f>
        <v>0.2180544106</v>
      </c>
      <c r="O7" s="102">
        <f>feedin_lighttruck!O7</f>
        <v>0.2685490519</v>
      </c>
      <c r="P7" s="102">
        <f>feedin_lighttruck!P7</f>
        <v>0.51339653750000003</v>
      </c>
      <c r="Q7" s="99">
        <f>feedin_lighttruck!Q7</f>
        <v>0</v>
      </c>
      <c r="R7" s="102">
        <f>feedin_lighttruck!R7</f>
        <v>0</v>
      </c>
      <c r="S7" s="102">
        <f>feedin_lighttruck!S7</f>
        <v>0</v>
      </c>
      <c r="T7" s="99">
        <f>feedin_lighttruck!T7</f>
        <v>0</v>
      </c>
      <c r="U7" s="102">
        <f>feedin_lighttruck!U7</f>
        <v>0</v>
      </c>
      <c r="V7" s="102">
        <f>feedin_lighttruck!V7</f>
        <v>0</v>
      </c>
      <c r="W7" s="99">
        <f>feedin_lighttruck!W7</f>
        <v>2.7027026999999999E-2</v>
      </c>
      <c r="X7" s="102">
        <f>feedin_lighttruck!X7</f>
        <v>8.1081081099999994E-2</v>
      </c>
      <c r="Y7" s="102">
        <f>feedin_lighttruck!Y7</f>
        <v>0.89189189189999996</v>
      </c>
      <c r="Z7" s="99">
        <f>feedin_lighttruck!Z7</f>
        <v>0</v>
      </c>
      <c r="AA7" s="102">
        <f>feedin_lighttruck!AA7</f>
        <v>0</v>
      </c>
      <c r="AB7" s="102">
        <f>feedin_lighttruck!AB7</f>
        <v>0</v>
      </c>
      <c r="AC7" s="99">
        <f>feedin_lighttruck!AC7</f>
        <v>0</v>
      </c>
      <c r="AD7" s="102">
        <f>feedin_lighttruck!AD7</f>
        <v>0</v>
      </c>
      <c r="AE7" s="102">
        <f>feedin_lighttruck!AE7</f>
        <v>0</v>
      </c>
      <c r="AF7" s="99">
        <f>feedin_lighttruck!AF7</f>
        <v>0</v>
      </c>
      <c r="AG7" s="102">
        <f>feedin_lighttruck!AG7</f>
        <v>0</v>
      </c>
      <c r="AH7" s="102">
        <f>feedin_lighttruck!AH7</f>
        <v>1</v>
      </c>
      <c r="AI7" s="99">
        <f>feedin_lighttruck!AI7</f>
        <v>0</v>
      </c>
      <c r="AJ7" s="102">
        <f>feedin_lighttruck!AJ7</f>
        <v>0</v>
      </c>
      <c r="AK7" s="102">
        <f>feedin_lighttruck!AK7</f>
        <v>0</v>
      </c>
      <c r="AL7" s="36">
        <f t="shared" si="0"/>
        <v>0.99999999999999989</v>
      </c>
      <c r="AM7" s="36">
        <f t="shared" si="1"/>
        <v>3.9999999999999996</v>
      </c>
      <c r="AO7" s="57">
        <f t="shared" ref="AO7:AO46" si="3">$B7*K7+$C7*N7+$D7*Q7+$E7*T7+$F7*W7+$G7*Z7+$H7*AC7+$I7*AF7+$J7*AI7</f>
        <v>0.2151873767757429</v>
      </c>
      <c r="AP7" s="57">
        <f t="shared" si="2"/>
        <v>0.258185404308648</v>
      </c>
      <c r="AQ7" s="57">
        <f t="shared" si="2"/>
        <v>0.52662721891560904</v>
      </c>
      <c r="AR7" s="57">
        <f t="shared" ref="AR7:AR46" si="4">SUM(AO7:AQ7)</f>
        <v>1</v>
      </c>
    </row>
    <row r="8" spans="1:44" x14ac:dyDescent="0.2">
      <c r="A8" s="2">
        <v>2002</v>
      </c>
      <c r="B8" s="95">
        <f>feedin_lighttruck!B8</f>
        <v>2.7915353399999999E-2</v>
      </c>
      <c r="C8" s="80">
        <f>feedin_lighttruck!C8</f>
        <v>0.96022812550000003</v>
      </c>
      <c r="D8" s="80">
        <f>feedin_lighttruck!D8</f>
        <v>0</v>
      </c>
      <c r="E8" s="80">
        <f>feedin_lighttruck!E8</f>
        <v>0</v>
      </c>
      <c r="F8" s="80">
        <f>feedin_lighttruck!F8</f>
        <v>9.1550352999999994E-3</v>
      </c>
      <c r="G8" s="80">
        <f>feedin_lighttruck!G8</f>
        <v>0</v>
      </c>
      <c r="H8" s="80">
        <f>feedin_lighttruck!H8</f>
        <v>0</v>
      </c>
      <c r="I8" s="80">
        <f>feedin_lighttruck!I8</f>
        <v>2.7014857999999998E-3</v>
      </c>
      <c r="J8" s="80">
        <f>feedin_lighttruck!J8</f>
        <v>0</v>
      </c>
      <c r="K8" s="99">
        <f>feedin_lighttruck!K8</f>
        <v>0.28494623660000001</v>
      </c>
      <c r="L8" s="102">
        <f>feedin_lighttruck!L8</f>
        <v>2.68817204E-2</v>
      </c>
      <c r="M8" s="102">
        <f>feedin_lighttruck!M8</f>
        <v>0.68817204300000001</v>
      </c>
      <c r="N8" s="99">
        <f>feedin_lighttruck!N8</f>
        <v>0.20881525479999999</v>
      </c>
      <c r="O8" s="102">
        <f>feedin_lighttruck!O8</f>
        <v>0.27883713659999998</v>
      </c>
      <c r="P8" s="102">
        <f>feedin_lighttruck!P8</f>
        <v>0.51234760859999995</v>
      </c>
      <c r="Q8" s="99">
        <f>feedin_lighttruck!Q8</f>
        <v>0</v>
      </c>
      <c r="R8" s="102">
        <f>feedin_lighttruck!R8</f>
        <v>0</v>
      </c>
      <c r="S8" s="102">
        <f>feedin_lighttruck!S8</f>
        <v>0</v>
      </c>
      <c r="T8" s="99">
        <f>feedin_lighttruck!T8</f>
        <v>0</v>
      </c>
      <c r="U8" s="102">
        <f>feedin_lighttruck!U8</f>
        <v>0</v>
      </c>
      <c r="V8" s="102">
        <f>feedin_lighttruck!V8</f>
        <v>0</v>
      </c>
      <c r="W8" s="99">
        <f>feedin_lighttruck!W8</f>
        <v>1.6393442599999999E-2</v>
      </c>
      <c r="X8" s="102">
        <f>feedin_lighttruck!X8</f>
        <v>3.2786885199999997E-2</v>
      </c>
      <c r="Y8" s="102">
        <f>feedin_lighttruck!Y8</f>
        <v>0.95081967209999996</v>
      </c>
      <c r="Z8" s="99">
        <f>feedin_lighttruck!Z8</f>
        <v>0</v>
      </c>
      <c r="AA8" s="102">
        <f>feedin_lighttruck!AA8</f>
        <v>0</v>
      </c>
      <c r="AB8" s="102">
        <f>feedin_lighttruck!AB8</f>
        <v>0</v>
      </c>
      <c r="AC8" s="99">
        <f>feedin_lighttruck!AC8</f>
        <v>0</v>
      </c>
      <c r="AD8" s="102">
        <f>feedin_lighttruck!AD8</f>
        <v>0</v>
      </c>
      <c r="AE8" s="102">
        <f>feedin_lighttruck!AE8</f>
        <v>0</v>
      </c>
      <c r="AF8" s="99">
        <f>feedin_lighttruck!AF8</f>
        <v>0</v>
      </c>
      <c r="AG8" s="102">
        <f>feedin_lighttruck!AG8</f>
        <v>0</v>
      </c>
      <c r="AH8" s="102">
        <f>feedin_lighttruck!AH8</f>
        <v>1</v>
      </c>
      <c r="AI8" s="99">
        <f>feedin_lighttruck!AI8</f>
        <v>0</v>
      </c>
      <c r="AJ8" s="102">
        <f>feedin_lighttruck!AJ8</f>
        <v>0</v>
      </c>
      <c r="AK8" s="102">
        <f>feedin_lighttruck!AK8</f>
        <v>0</v>
      </c>
      <c r="AL8" s="36">
        <f t="shared" si="0"/>
        <v>0.99999999999999989</v>
      </c>
      <c r="AM8" s="36">
        <f t="shared" si="1"/>
        <v>3.9999999999</v>
      </c>
      <c r="AO8" s="57">
        <f t="shared" si="3"/>
        <v>0.20861473813278938</v>
      </c>
      <c r="AP8" s="57">
        <f t="shared" si="2"/>
        <v>0.26879783881355446</v>
      </c>
      <c r="AQ8" s="57">
        <f t="shared" si="2"/>
        <v>0.52258742305274053</v>
      </c>
      <c r="AR8" s="57">
        <f t="shared" si="4"/>
        <v>0.9999999999990844</v>
      </c>
    </row>
    <row r="9" spans="1:44" x14ac:dyDescent="0.2">
      <c r="A9" s="2">
        <v>2003</v>
      </c>
      <c r="B9" s="95">
        <f>feedin_lighttruck!B9</f>
        <v>2.6582766099999999E-2</v>
      </c>
      <c r="C9" s="80">
        <f>feedin_lighttruck!C9</f>
        <v>0.96185950939999998</v>
      </c>
      <c r="D9" s="80">
        <f>feedin_lighttruck!D9</f>
        <v>0</v>
      </c>
      <c r="E9" s="80">
        <f>feedin_lighttruck!E9</f>
        <v>0</v>
      </c>
      <c r="F9" s="80">
        <f>feedin_lighttruck!F9</f>
        <v>8.7325028999999995E-3</v>
      </c>
      <c r="G9" s="80">
        <f>feedin_lighttruck!G9</f>
        <v>0</v>
      </c>
      <c r="H9" s="80">
        <f>feedin_lighttruck!H9</f>
        <v>0</v>
      </c>
      <c r="I9" s="80">
        <f>feedin_lighttruck!I9</f>
        <v>2.8252214999999999E-3</v>
      </c>
      <c r="J9" s="80">
        <f>feedin_lighttruck!J9</f>
        <v>0</v>
      </c>
      <c r="K9" s="99">
        <f>feedin_lighttruck!K9</f>
        <v>0.11111111110000001</v>
      </c>
      <c r="L9" s="102">
        <f>feedin_lighttruck!L9</f>
        <v>3.3816425099999999E-2</v>
      </c>
      <c r="M9" s="102">
        <f>feedin_lighttruck!M9</f>
        <v>0.85507246380000002</v>
      </c>
      <c r="N9" s="99">
        <f>feedin_lighttruck!N9</f>
        <v>0.2253671562</v>
      </c>
      <c r="O9" s="102">
        <f>feedin_lighttruck!O9</f>
        <v>0.29452603469999999</v>
      </c>
      <c r="P9" s="102">
        <f>feedin_lighttruck!P9</f>
        <v>0.48010680909999998</v>
      </c>
      <c r="Q9" s="99">
        <f>feedin_lighttruck!Q9</f>
        <v>0</v>
      </c>
      <c r="R9" s="102">
        <f>feedin_lighttruck!R9</f>
        <v>0</v>
      </c>
      <c r="S9" s="102">
        <f>feedin_lighttruck!S9</f>
        <v>0</v>
      </c>
      <c r="T9" s="99">
        <f>feedin_lighttruck!T9</f>
        <v>0</v>
      </c>
      <c r="U9" s="102">
        <f>feedin_lighttruck!U9</f>
        <v>0</v>
      </c>
      <c r="V9" s="102">
        <f>feedin_lighttruck!V9</f>
        <v>0</v>
      </c>
      <c r="W9" s="99">
        <f>feedin_lighttruck!W9</f>
        <v>1.47058824E-2</v>
      </c>
      <c r="X9" s="102">
        <f>feedin_lighttruck!X9</f>
        <v>0</v>
      </c>
      <c r="Y9" s="102">
        <f>feedin_lighttruck!Y9</f>
        <v>0.98529411759999996</v>
      </c>
      <c r="Z9" s="99">
        <f>feedin_lighttruck!Z9</f>
        <v>0</v>
      </c>
      <c r="AA9" s="102">
        <f>feedin_lighttruck!AA9</f>
        <v>0</v>
      </c>
      <c r="AB9" s="102">
        <f>feedin_lighttruck!AB9</f>
        <v>0</v>
      </c>
      <c r="AC9" s="99">
        <f>feedin_lighttruck!AC9</f>
        <v>0</v>
      </c>
      <c r="AD9" s="102">
        <f>feedin_lighttruck!AD9</f>
        <v>0</v>
      </c>
      <c r="AE9" s="102">
        <f>feedin_lighttruck!AE9</f>
        <v>0</v>
      </c>
      <c r="AF9" s="99">
        <f>feedin_lighttruck!AF9</f>
        <v>0</v>
      </c>
      <c r="AG9" s="102">
        <f>feedin_lighttruck!AG9</f>
        <v>0</v>
      </c>
      <c r="AH9" s="102">
        <f>feedin_lighttruck!AH9</f>
        <v>1</v>
      </c>
      <c r="AI9" s="99">
        <f>feedin_lighttruck!AI9</f>
        <v>0</v>
      </c>
      <c r="AJ9" s="102">
        <f>feedin_lighttruck!AJ9</f>
        <v>0</v>
      </c>
      <c r="AK9" s="102">
        <f>feedin_lighttruck!AK9</f>
        <v>0</v>
      </c>
      <c r="AL9" s="36">
        <f t="shared" si="0"/>
        <v>0.99999999989999999</v>
      </c>
      <c r="AM9" s="36">
        <f t="shared" si="1"/>
        <v>4</v>
      </c>
      <c r="AO9" s="57">
        <f t="shared" si="3"/>
        <v>0.21985360213559263</v>
      </c>
      <c r="AP9" s="57">
        <f t="shared" si="2"/>
        <v>0.28419160136084082</v>
      </c>
      <c r="AQ9" s="57">
        <f t="shared" si="2"/>
        <v>0.49595479640356643</v>
      </c>
      <c r="AR9" s="57">
        <f t="shared" si="4"/>
        <v>0.99999999989999988</v>
      </c>
    </row>
    <row r="10" spans="1:44" x14ac:dyDescent="0.2">
      <c r="A10" s="2">
        <v>2004</v>
      </c>
      <c r="B10" s="95">
        <f>feedin_lighttruck!B10</f>
        <v>2.4384980600000002E-2</v>
      </c>
      <c r="C10" s="80">
        <f>feedin_lighttruck!C10</f>
        <v>0.96687526970000004</v>
      </c>
      <c r="D10" s="80">
        <f>feedin_lighttruck!D10</f>
        <v>0</v>
      </c>
      <c r="E10" s="80">
        <f>feedin_lighttruck!E10</f>
        <v>0</v>
      </c>
      <c r="F10" s="80">
        <f>feedin_lighttruck!F10</f>
        <v>6.6896849000000003E-3</v>
      </c>
      <c r="G10" s="80">
        <f>feedin_lighttruck!G10</f>
        <v>0</v>
      </c>
      <c r="H10" s="80">
        <f>feedin_lighttruck!H10</f>
        <v>0</v>
      </c>
      <c r="I10" s="80">
        <f>feedin_lighttruck!I10</f>
        <v>2.0500647000000001E-3</v>
      </c>
      <c r="J10" s="80">
        <f>feedin_lighttruck!J10</f>
        <v>0</v>
      </c>
      <c r="K10" s="99">
        <f>feedin_lighttruck!K10</f>
        <v>0.1548672566</v>
      </c>
      <c r="L10" s="102">
        <f>feedin_lighttruck!L10</f>
        <v>7.0796460199999994E-2</v>
      </c>
      <c r="M10" s="102">
        <f>feedin_lighttruck!M10</f>
        <v>0.77433628320000003</v>
      </c>
      <c r="N10" s="99">
        <f>feedin_lighttruck!N10</f>
        <v>0.23033143619999999</v>
      </c>
      <c r="O10" s="102">
        <f>feedin_lighttruck!O10</f>
        <v>0.3183796451</v>
      </c>
      <c r="P10" s="102">
        <f>feedin_lighttruck!P10</f>
        <v>0.45128891859999998</v>
      </c>
      <c r="Q10" s="99">
        <f>feedin_lighttruck!Q10</f>
        <v>0</v>
      </c>
      <c r="R10" s="102">
        <f>feedin_lighttruck!R10</f>
        <v>0</v>
      </c>
      <c r="S10" s="102">
        <f>feedin_lighttruck!S10</f>
        <v>0</v>
      </c>
      <c r="T10" s="99">
        <f>feedin_lighttruck!T10</f>
        <v>0</v>
      </c>
      <c r="U10" s="102">
        <f>feedin_lighttruck!U10</f>
        <v>0</v>
      </c>
      <c r="V10" s="102">
        <f>feedin_lighttruck!V10</f>
        <v>0</v>
      </c>
      <c r="W10" s="99">
        <f>feedin_lighttruck!W10</f>
        <v>0</v>
      </c>
      <c r="X10" s="102">
        <f>feedin_lighttruck!X10</f>
        <v>1.6129032299999999E-2</v>
      </c>
      <c r="Y10" s="102">
        <f>feedin_lighttruck!Y10</f>
        <v>0.98387096770000004</v>
      </c>
      <c r="Z10" s="99">
        <f>feedin_lighttruck!Z10</f>
        <v>0</v>
      </c>
      <c r="AA10" s="102">
        <f>feedin_lighttruck!AA10</f>
        <v>0</v>
      </c>
      <c r="AB10" s="102">
        <f>feedin_lighttruck!AB10</f>
        <v>0</v>
      </c>
      <c r="AC10" s="99">
        <f>feedin_lighttruck!AC10</f>
        <v>0</v>
      </c>
      <c r="AD10" s="102">
        <f>feedin_lighttruck!AD10</f>
        <v>0</v>
      </c>
      <c r="AE10" s="102">
        <f>feedin_lighttruck!AE10</f>
        <v>0</v>
      </c>
      <c r="AF10" s="99">
        <f>feedin_lighttruck!AF10</f>
        <v>0</v>
      </c>
      <c r="AG10" s="102">
        <f>feedin_lighttruck!AG10</f>
        <v>0</v>
      </c>
      <c r="AH10" s="102">
        <f>feedin_lighttruck!AH10</f>
        <v>1</v>
      </c>
      <c r="AI10" s="99">
        <f>feedin_lighttruck!AI10</f>
        <v>0</v>
      </c>
      <c r="AJ10" s="102">
        <f>feedin_lighttruck!AJ10</f>
        <v>0</v>
      </c>
      <c r="AK10" s="102">
        <f>feedin_lighttruck!AK10</f>
        <v>0</v>
      </c>
      <c r="AL10" s="36">
        <f t="shared" si="0"/>
        <v>0.9999999999000001</v>
      </c>
      <c r="AM10" s="36">
        <f t="shared" si="1"/>
        <v>3.9999999999</v>
      </c>
      <c r="AO10" s="57">
        <f t="shared" si="3"/>
        <v>0.22647820454402956</v>
      </c>
      <c r="AP10" s="57">
        <f t="shared" si="2"/>
        <v>0.30966767367540743</v>
      </c>
      <c r="AQ10" s="57">
        <f t="shared" si="2"/>
        <v>0.46385412158387557</v>
      </c>
      <c r="AR10" s="57">
        <f t="shared" si="4"/>
        <v>0.99999999980331267</v>
      </c>
    </row>
    <row r="11" spans="1:44" x14ac:dyDescent="0.2">
      <c r="A11" s="2">
        <v>2005</v>
      </c>
      <c r="B11" s="95">
        <f>feedin_lighttruck!B11</f>
        <v>2.79750847E-2</v>
      </c>
      <c r="C11" s="80">
        <f>feedin_lighttruck!C11</f>
        <v>0.95967653809999998</v>
      </c>
      <c r="D11" s="80">
        <f>feedin_lighttruck!D11</f>
        <v>0</v>
      </c>
      <c r="E11" s="80">
        <f>feedin_lighttruck!E11</f>
        <v>0</v>
      </c>
      <c r="F11" s="80">
        <f>feedin_lighttruck!F11</f>
        <v>9.8349907000000007E-3</v>
      </c>
      <c r="G11" s="80">
        <f>feedin_lighttruck!G11</f>
        <v>0</v>
      </c>
      <c r="H11" s="80">
        <f>feedin_lighttruck!H11</f>
        <v>0</v>
      </c>
      <c r="I11" s="80">
        <f>feedin_lighttruck!I11</f>
        <v>2.5133865E-3</v>
      </c>
      <c r="J11" s="80">
        <f>feedin_lighttruck!J11</f>
        <v>0</v>
      </c>
      <c r="K11" s="99">
        <f>feedin_lighttruck!K11</f>
        <v>0.20703125</v>
      </c>
      <c r="L11" s="102">
        <f>feedin_lighttruck!L11</f>
        <v>7.421875E-2</v>
      </c>
      <c r="M11" s="102">
        <f>feedin_lighttruck!M11</f>
        <v>0.71875</v>
      </c>
      <c r="N11" s="99">
        <f>feedin_lighttruck!N11</f>
        <v>0.23069915739999999</v>
      </c>
      <c r="O11" s="102">
        <f>feedin_lighttruck!O11</f>
        <v>0.29139148259999997</v>
      </c>
      <c r="P11" s="102">
        <f>feedin_lighttruck!P11</f>
        <v>0.47790936010000001</v>
      </c>
      <c r="Q11" s="99">
        <f>feedin_lighttruck!Q11</f>
        <v>0</v>
      </c>
      <c r="R11" s="102">
        <f>feedin_lighttruck!R11</f>
        <v>0</v>
      </c>
      <c r="S11" s="102">
        <f>feedin_lighttruck!S11</f>
        <v>0</v>
      </c>
      <c r="T11" s="99">
        <f>feedin_lighttruck!T11</f>
        <v>0</v>
      </c>
      <c r="U11" s="102">
        <f>feedin_lighttruck!U11</f>
        <v>0</v>
      </c>
      <c r="V11" s="102">
        <f>feedin_lighttruck!V11</f>
        <v>0</v>
      </c>
      <c r="W11" s="99">
        <f>feedin_lighttruck!W11</f>
        <v>0</v>
      </c>
      <c r="X11" s="102">
        <f>feedin_lighttruck!X11</f>
        <v>0</v>
      </c>
      <c r="Y11" s="102">
        <f>feedin_lighttruck!Y11</f>
        <v>1</v>
      </c>
      <c r="Z11" s="99">
        <f>feedin_lighttruck!Z11</f>
        <v>0</v>
      </c>
      <c r="AA11" s="102">
        <f>feedin_lighttruck!AA11</f>
        <v>0</v>
      </c>
      <c r="AB11" s="102">
        <f>feedin_lighttruck!AB11</f>
        <v>0</v>
      </c>
      <c r="AC11" s="99">
        <f>feedin_lighttruck!AC11</f>
        <v>0</v>
      </c>
      <c r="AD11" s="102">
        <f>feedin_lighttruck!AD11</f>
        <v>0</v>
      </c>
      <c r="AE11" s="102">
        <f>feedin_lighttruck!AE11</f>
        <v>0</v>
      </c>
      <c r="AF11" s="99">
        <f>feedin_lighttruck!AF11</f>
        <v>0</v>
      </c>
      <c r="AG11" s="102">
        <f>feedin_lighttruck!AG11</f>
        <v>0</v>
      </c>
      <c r="AH11" s="102">
        <f>feedin_lighttruck!AH11</f>
        <v>1</v>
      </c>
      <c r="AI11" s="99">
        <f>feedin_lighttruck!AI11</f>
        <v>0</v>
      </c>
      <c r="AJ11" s="102">
        <f>feedin_lighttruck!AJ11</f>
        <v>0</v>
      </c>
      <c r="AK11" s="102">
        <f>feedin_lighttruck!AK11</f>
        <v>0</v>
      </c>
      <c r="AL11" s="36">
        <f t="shared" si="0"/>
        <v>1</v>
      </c>
      <c r="AM11" s="36">
        <f t="shared" si="1"/>
        <v>4.0000000001</v>
      </c>
      <c r="AO11" s="57">
        <f t="shared" si="3"/>
        <v>0.22718828547051587</v>
      </c>
      <c r="AP11" s="57">
        <f t="shared" si="2"/>
        <v>0.28171784507097247</v>
      </c>
      <c r="AQ11" s="57">
        <f t="shared" si="2"/>
        <v>0.49109386955447926</v>
      </c>
      <c r="AR11" s="57">
        <f t="shared" si="4"/>
        <v>1.0000000000959677</v>
      </c>
    </row>
    <row r="12" spans="1:44" x14ac:dyDescent="0.2">
      <c r="A12" s="2">
        <v>2006</v>
      </c>
      <c r="B12" s="95">
        <f>feedin_lighttruck!B12</f>
        <v>3.8090401199999999E-2</v>
      </c>
      <c r="C12" s="80">
        <f>feedin_lighttruck!C12</f>
        <v>0.95149822240000004</v>
      </c>
      <c r="D12" s="80">
        <f>feedin_lighttruck!D12</f>
        <v>0</v>
      </c>
      <c r="E12" s="80">
        <f>feedin_lighttruck!E12</f>
        <v>0</v>
      </c>
      <c r="F12" s="80">
        <f>feedin_lighttruck!F12</f>
        <v>8.6338243000000005E-3</v>
      </c>
      <c r="G12" s="80">
        <f>feedin_lighttruck!G12</f>
        <v>0</v>
      </c>
      <c r="H12" s="80">
        <f>feedin_lighttruck!H12</f>
        <v>0</v>
      </c>
      <c r="I12" s="80">
        <f>feedin_lighttruck!I12</f>
        <v>1.7775521E-3</v>
      </c>
      <c r="J12" s="80">
        <f>feedin_lighttruck!J12</f>
        <v>0</v>
      </c>
      <c r="K12" s="99">
        <f>feedin_lighttruck!K12</f>
        <v>8.6666666700000006E-2</v>
      </c>
      <c r="L12" s="102">
        <f>feedin_lighttruck!L12</f>
        <v>5.3333333300000001E-2</v>
      </c>
      <c r="M12" s="102">
        <f>feedin_lighttruck!M12</f>
        <v>0.86</v>
      </c>
      <c r="N12" s="99">
        <f>feedin_lighttruck!N12</f>
        <v>0.22858286629999999</v>
      </c>
      <c r="O12" s="102">
        <f>feedin_lighttruck!O12</f>
        <v>0.3070456365</v>
      </c>
      <c r="P12" s="102">
        <f>feedin_lighttruck!P12</f>
        <v>0.46437149719999998</v>
      </c>
      <c r="Q12" s="99">
        <f>feedin_lighttruck!Q12</f>
        <v>0</v>
      </c>
      <c r="R12" s="102">
        <f>feedin_lighttruck!R12</f>
        <v>0</v>
      </c>
      <c r="S12" s="102">
        <f>feedin_lighttruck!S12</f>
        <v>0</v>
      </c>
      <c r="T12" s="99">
        <f>feedin_lighttruck!T12</f>
        <v>0</v>
      </c>
      <c r="U12" s="102">
        <f>feedin_lighttruck!U12</f>
        <v>0</v>
      </c>
      <c r="V12" s="102">
        <f>feedin_lighttruck!V12</f>
        <v>0</v>
      </c>
      <c r="W12" s="99">
        <f>feedin_lighttruck!W12</f>
        <v>2.9411764699999999E-2</v>
      </c>
      <c r="X12" s="102">
        <f>feedin_lighttruck!X12</f>
        <v>0</v>
      </c>
      <c r="Y12" s="102">
        <f>feedin_lighttruck!Y12</f>
        <v>0.97058823530000005</v>
      </c>
      <c r="Z12" s="99">
        <f>feedin_lighttruck!Z12</f>
        <v>0</v>
      </c>
      <c r="AA12" s="102">
        <f>feedin_lighttruck!AA12</f>
        <v>0</v>
      </c>
      <c r="AB12" s="102">
        <f>feedin_lighttruck!AB12</f>
        <v>0</v>
      </c>
      <c r="AC12" s="99">
        <f>feedin_lighttruck!AC12</f>
        <v>0</v>
      </c>
      <c r="AD12" s="102">
        <f>feedin_lighttruck!AD12</f>
        <v>0</v>
      </c>
      <c r="AE12" s="102">
        <f>feedin_lighttruck!AE12</f>
        <v>0</v>
      </c>
      <c r="AF12" s="99">
        <f>feedin_lighttruck!AF12</f>
        <v>0</v>
      </c>
      <c r="AG12" s="102">
        <f>feedin_lighttruck!AG12</f>
        <v>0</v>
      </c>
      <c r="AH12" s="102">
        <f>feedin_lighttruck!AH12</f>
        <v>1</v>
      </c>
      <c r="AI12" s="99">
        <f>feedin_lighttruck!AI12</f>
        <v>0</v>
      </c>
      <c r="AJ12" s="102">
        <f>feedin_lighttruck!AJ12</f>
        <v>0</v>
      </c>
      <c r="AK12" s="102">
        <f>feedin_lighttruck!AK12</f>
        <v>0</v>
      </c>
      <c r="AL12" s="36">
        <f t="shared" si="0"/>
        <v>1</v>
      </c>
      <c r="AM12" s="36">
        <f t="shared" si="1"/>
        <v>4</v>
      </c>
      <c r="AO12" s="57">
        <f t="shared" si="3"/>
        <v>0.22105129506958929</v>
      </c>
      <c r="AP12" s="57">
        <f t="shared" si="2"/>
        <v>0.29418486538815691</v>
      </c>
      <c r="AQ12" s="57">
        <f t="shared" si="2"/>
        <v>0.48476383954225388</v>
      </c>
      <c r="AR12" s="57">
        <f t="shared" si="4"/>
        <v>1</v>
      </c>
    </row>
    <row r="13" spans="1:44" x14ac:dyDescent="0.2">
      <c r="A13" s="2">
        <v>2007</v>
      </c>
      <c r="B13" s="95">
        <f>feedin_lighttruck!B13</f>
        <v>2.9978033300000002E-2</v>
      </c>
      <c r="C13" s="80">
        <f>feedin_lighttruck!C13</f>
        <v>0.95968471379999998</v>
      </c>
      <c r="D13" s="80">
        <f>feedin_lighttruck!D13</f>
        <v>0</v>
      </c>
      <c r="E13" s="80">
        <f>feedin_lighttruck!E13</f>
        <v>0</v>
      </c>
      <c r="F13" s="80">
        <f>feedin_lighttruck!F13</f>
        <v>7.4945083000000001E-3</v>
      </c>
      <c r="G13" s="80">
        <f>feedin_lighttruck!G13</f>
        <v>0</v>
      </c>
      <c r="H13" s="80">
        <f>feedin_lighttruck!H13</f>
        <v>0</v>
      </c>
      <c r="I13" s="80">
        <f>feedin_lighttruck!I13</f>
        <v>2.8427445000000001E-3</v>
      </c>
      <c r="J13" s="80">
        <f>feedin_lighttruck!J13</f>
        <v>0</v>
      </c>
      <c r="K13" s="99">
        <f>feedin_lighttruck!K13</f>
        <v>8.18965517E-2</v>
      </c>
      <c r="L13" s="102">
        <f>feedin_lighttruck!L13</f>
        <v>8.6206896599999999E-2</v>
      </c>
      <c r="M13" s="102">
        <f>feedin_lighttruck!M13</f>
        <v>0.83189655169999999</v>
      </c>
      <c r="N13" s="99">
        <f>feedin_lighttruck!N13</f>
        <v>0.17921098690000001</v>
      </c>
      <c r="O13" s="102">
        <f>feedin_lighttruck!O13</f>
        <v>0.3494008348</v>
      </c>
      <c r="P13" s="102">
        <f>feedin_lighttruck!P13</f>
        <v>0.47138817830000002</v>
      </c>
      <c r="Q13" s="99">
        <f>feedin_lighttruck!Q13</f>
        <v>0</v>
      </c>
      <c r="R13" s="102">
        <f>feedin_lighttruck!R13</f>
        <v>0</v>
      </c>
      <c r="S13" s="102">
        <f>feedin_lighttruck!S13</f>
        <v>0</v>
      </c>
      <c r="T13" s="99">
        <f>feedin_lighttruck!T13</f>
        <v>0</v>
      </c>
      <c r="U13" s="102">
        <f>feedin_lighttruck!U13</f>
        <v>0</v>
      </c>
      <c r="V13" s="102">
        <f>feedin_lighttruck!V13</f>
        <v>0</v>
      </c>
      <c r="W13" s="99">
        <f>feedin_lighttruck!W13</f>
        <v>0.13793103449999999</v>
      </c>
      <c r="X13" s="102">
        <f>feedin_lighttruck!X13</f>
        <v>0</v>
      </c>
      <c r="Y13" s="102">
        <f>feedin_lighttruck!Y13</f>
        <v>0.86206896550000001</v>
      </c>
      <c r="Z13" s="99">
        <f>feedin_lighttruck!Z13</f>
        <v>0</v>
      </c>
      <c r="AA13" s="102">
        <f>feedin_lighttruck!AA13</f>
        <v>0</v>
      </c>
      <c r="AB13" s="102">
        <f>feedin_lighttruck!AB13</f>
        <v>0</v>
      </c>
      <c r="AC13" s="99">
        <f>feedin_lighttruck!AC13</f>
        <v>0</v>
      </c>
      <c r="AD13" s="102">
        <f>feedin_lighttruck!AD13</f>
        <v>0</v>
      </c>
      <c r="AE13" s="102">
        <f>feedin_lighttruck!AE13</f>
        <v>0</v>
      </c>
      <c r="AF13" s="99">
        <f>feedin_lighttruck!AF13</f>
        <v>0</v>
      </c>
      <c r="AG13" s="102">
        <f>feedin_lighttruck!AG13</f>
        <v>0</v>
      </c>
      <c r="AH13" s="102">
        <f>feedin_lighttruck!AH13</f>
        <v>1</v>
      </c>
      <c r="AI13" s="99">
        <f>feedin_lighttruck!AI13</f>
        <v>0</v>
      </c>
      <c r="AJ13" s="102">
        <f>feedin_lighttruck!AJ13</f>
        <v>0</v>
      </c>
      <c r="AK13" s="102">
        <f>feedin_lighttruck!AK13</f>
        <v>0</v>
      </c>
      <c r="AL13" s="36">
        <f t="shared" si="0"/>
        <v>0.99999999989999999</v>
      </c>
      <c r="AM13" s="36">
        <f t="shared" si="1"/>
        <v>4</v>
      </c>
      <c r="AO13" s="57">
        <f t="shared" si="3"/>
        <v>0.17547486750984764</v>
      </c>
      <c r="AP13" s="57">
        <f t="shared" si="2"/>
        <v>0.33789895336348352</v>
      </c>
      <c r="AQ13" s="57">
        <f t="shared" si="2"/>
        <v>0.48662617902666883</v>
      </c>
      <c r="AR13" s="57">
        <f t="shared" si="4"/>
        <v>0.99999999989999999</v>
      </c>
    </row>
    <row r="14" spans="1:44" x14ac:dyDescent="0.2">
      <c r="A14" s="2">
        <v>2008</v>
      </c>
      <c r="B14" s="95">
        <f>feedin_lighttruck!B14</f>
        <v>3.0894077400000001E-2</v>
      </c>
      <c r="C14" s="80">
        <f>feedin_lighttruck!C14</f>
        <v>0.95686218680000001</v>
      </c>
      <c r="D14" s="80">
        <f>feedin_lighttruck!D14</f>
        <v>0</v>
      </c>
      <c r="E14" s="80">
        <f>feedin_lighttruck!E14</f>
        <v>0</v>
      </c>
      <c r="F14" s="80">
        <f>feedin_lighttruck!F14</f>
        <v>9.9658313999999998E-3</v>
      </c>
      <c r="G14" s="80">
        <f>feedin_lighttruck!G14</f>
        <v>0</v>
      </c>
      <c r="H14" s="80">
        <f>feedin_lighttruck!H14</f>
        <v>0</v>
      </c>
      <c r="I14" s="80">
        <f>feedin_lighttruck!I14</f>
        <v>2.2779043E-3</v>
      </c>
      <c r="J14" s="80">
        <f>feedin_lighttruck!J14</f>
        <v>0</v>
      </c>
      <c r="K14" s="99">
        <f>feedin_lighttruck!K14</f>
        <v>0.1059907834</v>
      </c>
      <c r="L14" s="102">
        <f>feedin_lighttruck!L14</f>
        <v>9.6774193499999994E-2</v>
      </c>
      <c r="M14" s="102">
        <f>feedin_lighttruck!M14</f>
        <v>0.79723502300000004</v>
      </c>
      <c r="N14" s="99">
        <f>feedin_lighttruck!N14</f>
        <v>0.19000148789999999</v>
      </c>
      <c r="O14" s="102">
        <f>feedin_lighttruck!O14</f>
        <v>0.28239845260000002</v>
      </c>
      <c r="P14" s="102">
        <f>feedin_lighttruck!P14</f>
        <v>0.5276000595</v>
      </c>
      <c r="Q14" s="99">
        <f>feedin_lighttruck!Q14</f>
        <v>0</v>
      </c>
      <c r="R14" s="102">
        <f>feedin_lighttruck!R14</f>
        <v>0</v>
      </c>
      <c r="S14" s="102">
        <f>feedin_lighttruck!S14</f>
        <v>0</v>
      </c>
      <c r="T14" s="99">
        <f>feedin_lighttruck!T14</f>
        <v>0</v>
      </c>
      <c r="U14" s="102">
        <f>feedin_lighttruck!U14</f>
        <v>0</v>
      </c>
      <c r="V14" s="102">
        <f>feedin_lighttruck!V14</f>
        <v>0</v>
      </c>
      <c r="W14" s="99">
        <f>feedin_lighttruck!W14</f>
        <v>1.42857143E-2</v>
      </c>
      <c r="X14" s="102">
        <f>feedin_lighttruck!X14</f>
        <v>2.85714286E-2</v>
      </c>
      <c r="Y14" s="102">
        <f>feedin_lighttruck!Y14</f>
        <v>0.95714285710000002</v>
      </c>
      <c r="Z14" s="99">
        <f>feedin_lighttruck!Z14</f>
        <v>0</v>
      </c>
      <c r="AA14" s="102">
        <f>feedin_lighttruck!AA14</f>
        <v>0</v>
      </c>
      <c r="AB14" s="102">
        <f>feedin_lighttruck!AB14</f>
        <v>0</v>
      </c>
      <c r="AC14" s="99">
        <f>feedin_lighttruck!AC14</f>
        <v>0</v>
      </c>
      <c r="AD14" s="102">
        <f>feedin_lighttruck!AD14</f>
        <v>0</v>
      </c>
      <c r="AE14" s="102">
        <f>feedin_lighttruck!AE14</f>
        <v>0</v>
      </c>
      <c r="AF14" s="99">
        <f>feedin_lighttruck!AF14</f>
        <v>0</v>
      </c>
      <c r="AG14" s="102">
        <f>feedin_lighttruck!AG14</f>
        <v>0</v>
      </c>
      <c r="AH14" s="102">
        <f>feedin_lighttruck!AH14</f>
        <v>1</v>
      </c>
      <c r="AI14" s="99">
        <f>feedin_lighttruck!AI14</f>
        <v>0</v>
      </c>
      <c r="AJ14" s="102">
        <f>feedin_lighttruck!AJ14</f>
        <v>0</v>
      </c>
      <c r="AK14" s="102">
        <f>feedin_lighttruck!AK14</f>
        <v>0</v>
      </c>
      <c r="AL14" s="36">
        <f t="shared" si="0"/>
        <v>0.99999999989999999</v>
      </c>
      <c r="AM14" s="36">
        <f t="shared" si="1"/>
        <v>3.9999999999</v>
      </c>
      <c r="AO14" s="57">
        <f t="shared" si="3"/>
        <v>0.18522209569343631</v>
      </c>
      <c r="AP14" s="57">
        <f t="shared" si="2"/>
        <v>0.27349088836836849</v>
      </c>
      <c r="AQ14" s="57">
        <f t="shared" si="2"/>
        <v>0.54128701583510586</v>
      </c>
      <c r="AR14" s="57">
        <f t="shared" si="4"/>
        <v>0.99999999989691069</v>
      </c>
    </row>
    <row r="15" spans="1:44" x14ac:dyDescent="0.2">
      <c r="A15" s="2">
        <v>2009</v>
      </c>
      <c r="B15" s="95">
        <f>feedin_lighttruck!B15</f>
        <v>3.9015449100000002E-2</v>
      </c>
      <c r="C15" s="80">
        <f>feedin_lighttruck!C15</f>
        <v>0.94605917780000004</v>
      </c>
      <c r="D15" s="80">
        <f>feedin_lighttruck!D15</f>
        <v>0</v>
      </c>
      <c r="E15" s="80">
        <f>feedin_lighttruck!E15</f>
        <v>0</v>
      </c>
      <c r="F15" s="80">
        <f>feedin_lighttruck!F15</f>
        <v>1.1259491999999999E-2</v>
      </c>
      <c r="G15" s="80">
        <f>feedin_lighttruck!G15</f>
        <v>0</v>
      </c>
      <c r="H15" s="80">
        <f>feedin_lighttruck!H15</f>
        <v>0</v>
      </c>
      <c r="I15" s="80">
        <f>feedin_lighttruck!I15</f>
        <v>3.6658811000000002E-3</v>
      </c>
      <c r="J15" s="80">
        <f>feedin_lighttruck!J15</f>
        <v>0</v>
      </c>
      <c r="K15" s="99">
        <f>feedin_lighttruck!K15</f>
        <v>4.6979865799999999E-2</v>
      </c>
      <c r="L15" s="102">
        <f>feedin_lighttruck!L15</f>
        <v>4.0268456399999999E-2</v>
      </c>
      <c r="M15" s="102">
        <f>feedin_lighttruck!M15</f>
        <v>0.9127516779</v>
      </c>
      <c r="N15" s="99">
        <f>feedin_lighttruck!N15</f>
        <v>0.22169941879999999</v>
      </c>
      <c r="O15" s="102">
        <f>feedin_lighttruck!O15</f>
        <v>0.12621090509999999</v>
      </c>
      <c r="P15" s="102">
        <f>feedin_lighttruck!P15</f>
        <v>0.65208967620000002</v>
      </c>
      <c r="Q15" s="99">
        <f>feedin_lighttruck!Q15</f>
        <v>0</v>
      </c>
      <c r="R15" s="102">
        <f>feedin_lighttruck!R15</f>
        <v>0</v>
      </c>
      <c r="S15" s="102">
        <f>feedin_lighttruck!S15</f>
        <v>0</v>
      </c>
      <c r="T15" s="99">
        <f>feedin_lighttruck!T15</f>
        <v>0</v>
      </c>
      <c r="U15" s="102">
        <f>feedin_lighttruck!U15</f>
        <v>0</v>
      </c>
      <c r="V15" s="102">
        <f>feedin_lighttruck!V15</f>
        <v>0</v>
      </c>
      <c r="W15" s="99">
        <f>feedin_lighttruck!W15</f>
        <v>6.9767441900000005E-2</v>
      </c>
      <c r="X15" s="102">
        <f>feedin_lighttruck!X15</f>
        <v>2.3255814E-2</v>
      </c>
      <c r="Y15" s="102">
        <f>feedin_lighttruck!Y15</f>
        <v>0.90697674419999996</v>
      </c>
      <c r="Z15" s="99">
        <f>feedin_lighttruck!Z15</f>
        <v>0</v>
      </c>
      <c r="AA15" s="102">
        <f>feedin_lighttruck!AA15</f>
        <v>0</v>
      </c>
      <c r="AB15" s="102">
        <f>feedin_lighttruck!AB15</f>
        <v>0</v>
      </c>
      <c r="AC15" s="99">
        <f>feedin_lighttruck!AC15</f>
        <v>0</v>
      </c>
      <c r="AD15" s="102">
        <f>feedin_lighttruck!AD15</f>
        <v>0</v>
      </c>
      <c r="AE15" s="102">
        <f>feedin_lighttruck!AE15</f>
        <v>0</v>
      </c>
      <c r="AF15" s="99">
        <f>feedin_lighttruck!AF15</f>
        <v>0</v>
      </c>
      <c r="AG15" s="102">
        <f>feedin_lighttruck!AG15</f>
        <v>0</v>
      </c>
      <c r="AH15" s="102">
        <f>feedin_lighttruck!AH15</f>
        <v>1</v>
      </c>
      <c r="AI15" s="99">
        <f>feedin_lighttruck!AI15</f>
        <v>0</v>
      </c>
      <c r="AJ15" s="102">
        <f>feedin_lighttruck!AJ15</f>
        <v>0</v>
      </c>
      <c r="AK15" s="102">
        <f>feedin_lighttruck!AK15</f>
        <v>0</v>
      </c>
      <c r="AL15" s="36">
        <f t="shared" si="0"/>
        <v>1</v>
      </c>
      <c r="AM15" s="36">
        <f t="shared" si="1"/>
        <v>4.0000000003</v>
      </c>
      <c r="AO15" s="57">
        <f t="shared" si="3"/>
        <v>0.21235925638544409</v>
      </c>
      <c r="AP15" s="57">
        <f t="shared" si="2"/>
        <v>0.12123592567099609</v>
      </c>
      <c r="AQ15" s="57">
        <f t="shared" si="2"/>
        <v>0.66640481804319329</v>
      </c>
      <c r="AR15" s="57">
        <f t="shared" si="4"/>
        <v>1.0000000000996334</v>
      </c>
    </row>
    <row r="16" spans="1:44" x14ac:dyDescent="0.2">
      <c r="A16" s="2">
        <v>2010</v>
      </c>
      <c r="B16" s="95">
        <f>feedin_lighttruck!B16</f>
        <v>4.0127557799999998E-2</v>
      </c>
      <c r="C16" s="80">
        <f>feedin_lighttruck!C16</f>
        <v>0.92505979270000005</v>
      </c>
      <c r="D16" s="80">
        <f>feedin_lighttruck!D16</f>
        <v>0</v>
      </c>
      <c r="E16" s="80">
        <f>feedin_lighttruck!E16</f>
        <v>0</v>
      </c>
      <c r="F16" s="80">
        <f>feedin_lighttruck!F16</f>
        <v>3.1092213699999999E-2</v>
      </c>
      <c r="G16" s="80">
        <f>feedin_lighttruck!G16</f>
        <v>0</v>
      </c>
      <c r="H16" s="80">
        <f>feedin_lighttruck!H16</f>
        <v>0</v>
      </c>
      <c r="I16" s="80">
        <f>feedin_lighttruck!I16</f>
        <v>3.7204358000000001E-3</v>
      </c>
      <c r="J16" s="80">
        <f>feedin_lighttruck!J16</f>
        <v>0</v>
      </c>
      <c r="K16" s="99">
        <f>feedin_lighttruck!K16</f>
        <v>7.9470198699999994E-2</v>
      </c>
      <c r="L16" s="102">
        <f>feedin_lighttruck!L16</f>
        <v>6.6225165599999997E-2</v>
      </c>
      <c r="M16" s="102">
        <f>feedin_lighttruck!M16</f>
        <v>0.85430463580000005</v>
      </c>
      <c r="N16" s="99">
        <f>feedin_lighttruck!N16</f>
        <v>0.2611318587</v>
      </c>
      <c r="O16" s="102">
        <f>feedin_lighttruck!O16</f>
        <v>0.1252513646</v>
      </c>
      <c r="P16" s="102">
        <f>feedin_lighttruck!P16</f>
        <v>0.61361677680000004</v>
      </c>
      <c r="Q16" s="99">
        <f>feedin_lighttruck!Q16</f>
        <v>0</v>
      </c>
      <c r="R16" s="102">
        <f>feedin_lighttruck!R16</f>
        <v>0</v>
      </c>
      <c r="S16" s="102">
        <f>feedin_lighttruck!S16</f>
        <v>0</v>
      </c>
      <c r="T16" s="99">
        <f>feedin_lighttruck!T16</f>
        <v>0</v>
      </c>
      <c r="U16" s="102">
        <f>feedin_lighttruck!U16</f>
        <v>0</v>
      </c>
      <c r="V16" s="102">
        <f>feedin_lighttruck!V16</f>
        <v>0</v>
      </c>
      <c r="W16" s="99">
        <f>feedin_lighttruck!W16</f>
        <v>2.5641025599999999E-2</v>
      </c>
      <c r="X16" s="102">
        <f>feedin_lighttruck!X16</f>
        <v>0</v>
      </c>
      <c r="Y16" s="102">
        <f>feedin_lighttruck!Y16</f>
        <v>0.97435897439999997</v>
      </c>
      <c r="Z16" s="99">
        <f>feedin_lighttruck!Z16</f>
        <v>0</v>
      </c>
      <c r="AA16" s="102">
        <f>feedin_lighttruck!AA16</f>
        <v>0</v>
      </c>
      <c r="AB16" s="102">
        <f>feedin_lighttruck!AB16</f>
        <v>0</v>
      </c>
      <c r="AC16" s="99">
        <f>feedin_lighttruck!AC16</f>
        <v>0</v>
      </c>
      <c r="AD16" s="102">
        <f>feedin_lighttruck!AD16</f>
        <v>0</v>
      </c>
      <c r="AE16" s="102">
        <f>feedin_lighttruck!AE16</f>
        <v>0</v>
      </c>
      <c r="AF16" s="99">
        <f>feedin_lighttruck!AF16</f>
        <v>0</v>
      </c>
      <c r="AG16" s="102">
        <f>feedin_lighttruck!AG16</f>
        <v>0</v>
      </c>
      <c r="AH16" s="102">
        <f>feedin_lighttruck!AH16</f>
        <v>1</v>
      </c>
      <c r="AI16" s="99">
        <f>feedin_lighttruck!AI16</f>
        <v>0</v>
      </c>
      <c r="AJ16" s="102">
        <f>feedin_lighttruck!AJ16</f>
        <v>0</v>
      </c>
      <c r="AK16" s="102">
        <f>feedin_lighttruck!AK16</f>
        <v>0</v>
      </c>
      <c r="AL16" s="36">
        <f t="shared" si="0"/>
        <v>1</v>
      </c>
      <c r="AM16" s="36">
        <f t="shared" si="1"/>
        <v>4.0000000002</v>
      </c>
      <c r="AO16" s="57">
        <f t="shared" si="3"/>
        <v>0.24554876431554182</v>
      </c>
      <c r="AP16" s="57">
        <f t="shared" si="2"/>
        <v>0.1185224555326967</v>
      </c>
      <c r="AQ16" s="57">
        <f t="shared" si="2"/>
        <v>0.63592878024828026</v>
      </c>
      <c r="AR16" s="57">
        <f t="shared" si="4"/>
        <v>1.0000000000965188</v>
      </c>
    </row>
    <row r="17" spans="1:44" x14ac:dyDescent="0.2">
      <c r="A17" s="2">
        <v>2011</v>
      </c>
      <c r="B17" s="95">
        <f>feedin_lighttruck!B17</f>
        <v>3.4491503899999998E-2</v>
      </c>
      <c r="C17" s="80">
        <f>feedin_lighttruck!C17</f>
        <v>0.91757545019999998</v>
      </c>
      <c r="D17" s="80">
        <f>feedin_lighttruck!D17</f>
        <v>0</v>
      </c>
      <c r="E17" s="80">
        <f>feedin_lighttruck!E17</f>
        <v>0</v>
      </c>
      <c r="F17" s="80">
        <f>feedin_lighttruck!F17</f>
        <v>3.5252345900000003E-2</v>
      </c>
      <c r="G17" s="80">
        <f>feedin_lighttruck!G17</f>
        <v>0</v>
      </c>
      <c r="H17" s="80">
        <f>feedin_lighttruck!H17</f>
        <v>0</v>
      </c>
      <c r="I17" s="80">
        <f>feedin_lighttruck!I17</f>
        <v>1.26807E-2</v>
      </c>
      <c r="J17" s="80">
        <f>feedin_lighttruck!J17</f>
        <v>0</v>
      </c>
      <c r="K17" s="99">
        <f>feedin_lighttruck!K17</f>
        <v>5.8823529399999998E-2</v>
      </c>
      <c r="L17" s="102">
        <f>feedin_lighttruck!L17</f>
        <v>2.9411764699999999E-2</v>
      </c>
      <c r="M17" s="102">
        <f>feedin_lighttruck!M17</f>
        <v>0.91176470590000003</v>
      </c>
      <c r="N17" s="99">
        <f>feedin_lighttruck!N17</f>
        <v>0.22747374240000001</v>
      </c>
      <c r="O17" s="102">
        <f>feedin_lighttruck!O17</f>
        <v>0.1224433389</v>
      </c>
      <c r="P17" s="102">
        <f>feedin_lighttruck!P17</f>
        <v>0.65008291870000001</v>
      </c>
      <c r="Q17" s="99">
        <f>feedin_lighttruck!Q17</f>
        <v>0</v>
      </c>
      <c r="R17" s="102">
        <f>feedin_lighttruck!R17</f>
        <v>0</v>
      </c>
      <c r="S17" s="102">
        <f>feedin_lighttruck!S17</f>
        <v>0</v>
      </c>
      <c r="T17" s="99">
        <f>feedin_lighttruck!T17</f>
        <v>0</v>
      </c>
      <c r="U17" s="102">
        <f>feedin_lighttruck!U17</f>
        <v>0</v>
      </c>
      <c r="V17" s="102">
        <f>feedin_lighttruck!V17</f>
        <v>0</v>
      </c>
      <c r="W17" s="99">
        <f>feedin_lighttruck!W17</f>
        <v>7.1942446E-3</v>
      </c>
      <c r="X17" s="102">
        <f>feedin_lighttruck!X17</f>
        <v>3.5971222999999997E-2</v>
      </c>
      <c r="Y17" s="102">
        <f>feedin_lighttruck!Y17</f>
        <v>0.95683453240000005</v>
      </c>
      <c r="Z17" s="99">
        <f>feedin_lighttruck!Z17</f>
        <v>0</v>
      </c>
      <c r="AA17" s="102">
        <f>feedin_lighttruck!AA17</f>
        <v>0</v>
      </c>
      <c r="AB17" s="102">
        <f>feedin_lighttruck!AB17</f>
        <v>0</v>
      </c>
      <c r="AC17" s="99">
        <f>feedin_lighttruck!AC17</f>
        <v>0</v>
      </c>
      <c r="AD17" s="102">
        <f>feedin_lighttruck!AD17</f>
        <v>0</v>
      </c>
      <c r="AE17" s="102">
        <f>feedin_lighttruck!AE17</f>
        <v>0</v>
      </c>
      <c r="AF17" s="99">
        <f>feedin_lighttruck!AF17</f>
        <v>0</v>
      </c>
      <c r="AG17" s="102">
        <f>feedin_lighttruck!AG17</f>
        <v>0</v>
      </c>
      <c r="AH17" s="102">
        <f>feedin_lighttruck!AH17</f>
        <v>1</v>
      </c>
      <c r="AI17" s="99">
        <f>feedin_lighttruck!AI17</f>
        <v>0</v>
      </c>
      <c r="AJ17" s="102">
        <f>feedin_lighttruck!AJ17</f>
        <v>0</v>
      </c>
      <c r="AK17" s="102">
        <f>feedin_lighttruck!AK17</f>
        <v>0</v>
      </c>
      <c r="AL17" s="36">
        <f t="shared" si="0"/>
        <v>1</v>
      </c>
      <c r="AM17" s="36">
        <f t="shared" si="1"/>
        <v>4</v>
      </c>
      <c r="AO17" s="57">
        <f t="shared" si="3"/>
        <v>0.2110068475841991</v>
      </c>
      <c r="AP17" s="57">
        <f t="shared" si="2"/>
        <v>0.11463352780765663</v>
      </c>
      <c r="AQ17" s="57">
        <f t="shared" si="2"/>
        <v>0.67435962460814425</v>
      </c>
      <c r="AR17" s="57">
        <f t="shared" si="4"/>
        <v>1</v>
      </c>
    </row>
    <row r="18" spans="1:44" x14ac:dyDescent="0.2">
      <c r="A18" s="2">
        <v>2012</v>
      </c>
      <c r="B18" s="95">
        <f>feedin_lighttruck!B18</f>
        <v>3.4669289399999997E-2</v>
      </c>
      <c r="C18" s="80">
        <f>feedin_lighttruck!C18</f>
        <v>0.93779198429999999</v>
      </c>
      <c r="D18" s="80">
        <f>feedin_lighttruck!D18</f>
        <v>0</v>
      </c>
      <c r="E18" s="80">
        <f>feedin_lighttruck!E18</f>
        <v>0</v>
      </c>
      <c r="F18" s="80">
        <f>feedin_lighttruck!F18</f>
        <v>2.18834522E-2</v>
      </c>
      <c r="G18" s="80">
        <f>feedin_lighttruck!G18</f>
        <v>0</v>
      </c>
      <c r="H18" s="80">
        <f>feedin_lighttruck!H18</f>
        <v>0</v>
      </c>
      <c r="I18" s="80">
        <f>feedin_lighttruck!I18</f>
        <v>5.6552742000000001E-3</v>
      </c>
      <c r="J18" s="80">
        <f>feedin_lighttruck!J18</f>
        <v>0</v>
      </c>
      <c r="K18" s="99">
        <f>feedin_lighttruck!K18</f>
        <v>6.3829787200000002E-2</v>
      </c>
      <c r="L18" s="102">
        <f>feedin_lighttruck!L18</f>
        <v>3.5460992900000002E-2</v>
      </c>
      <c r="M18" s="102">
        <f>feedin_lighttruck!M18</f>
        <v>0.90070921989999997</v>
      </c>
      <c r="N18" s="99">
        <f>feedin_lighttruck!N18</f>
        <v>0.18091242790000001</v>
      </c>
      <c r="O18" s="102">
        <f>feedin_lighttruck!O18</f>
        <v>0.1386995281</v>
      </c>
      <c r="P18" s="102">
        <f>feedin_lighttruck!P18</f>
        <v>0.68038804399999997</v>
      </c>
      <c r="Q18" s="99">
        <f>feedin_lighttruck!Q18</f>
        <v>0</v>
      </c>
      <c r="R18" s="102">
        <f>feedin_lighttruck!R18</f>
        <v>0</v>
      </c>
      <c r="S18" s="102">
        <f>feedin_lighttruck!S18</f>
        <v>0</v>
      </c>
      <c r="T18" s="99">
        <f>feedin_lighttruck!T18</f>
        <v>0</v>
      </c>
      <c r="U18" s="102">
        <f>feedin_lighttruck!U18</f>
        <v>0</v>
      </c>
      <c r="V18" s="102">
        <f>feedin_lighttruck!V18</f>
        <v>0</v>
      </c>
      <c r="W18" s="99">
        <f>feedin_lighttruck!W18</f>
        <v>1.12359551E-2</v>
      </c>
      <c r="X18" s="102">
        <f>feedin_lighttruck!X18</f>
        <v>0</v>
      </c>
      <c r="Y18" s="102">
        <f>feedin_lighttruck!Y18</f>
        <v>0.98876404490000003</v>
      </c>
      <c r="Z18" s="99">
        <f>feedin_lighttruck!Z18</f>
        <v>0</v>
      </c>
      <c r="AA18" s="102">
        <f>feedin_lighttruck!AA18</f>
        <v>0</v>
      </c>
      <c r="AB18" s="102">
        <f>feedin_lighttruck!AB18</f>
        <v>0</v>
      </c>
      <c r="AC18" s="99">
        <f>feedin_lighttruck!AC18</f>
        <v>0</v>
      </c>
      <c r="AD18" s="102">
        <f>feedin_lighttruck!AD18</f>
        <v>0</v>
      </c>
      <c r="AE18" s="102">
        <f>feedin_lighttruck!AE18</f>
        <v>0</v>
      </c>
      <c r="AF18" s="99">
        <f>feedin_lighttruck!AF18</f>
        <v>0</v>
      </c>
      <c r="AG18" s="102">
        <f>feedin_lighttruck!AG18</f>
        <v>0</v>
      </c>
      <c r="AH18" s="102">
        <f>feedin_lighttruck!AH18</f>
        <v>1</v>
      </c>
      <c r="AI18" s="99">
        <f>feedin_lighttruck!AI18</f>
        <v>0</v>
      </c>
      <c r="AJ18" s="102">
        <f>feedin_lighttruck!AJ18</f>
        <v>0</v>
      </c>
      <c r="AK18" s="102">
        <f>feedin_lighttruck!AK18</f>
        <v>0</v>
      </c>
      <c r="AL18" s="36">
        <f t="shared" si="0"/>
        <v>1.0000000001</v>
      </c>
      <c r="AM18" s="36">
        <f t="shared" si="1"/>
        <v>4</v>
      </c>
      <c r="AO18" s="57">
        <f t="shared" si="3"/>
        <v>0.17211703959600108</v>
      </c>
      <c r="AP18" s="57">
        <f t="shared" si="2"/>
        <v>0.13130071310363406</v>
      </c>
      <c r="AQ18" s="57">
        <f t="shared" si="2"/>
        <v>0.69658224740036478</v>
      </c>
      <c r="AR18" s="57">
        <f t="shared" si="4"/>
        <v>1.0000000001</v>
      </c>
    </row>
    <row r="19" spans="1:44" x14ac:dyDescent="0.2">
      <c r="A19" s="2">
        <v>2013</v>
      </c>
      <c r="B19" s="95">
        <f>feedin_lighttruck!B19</f>
        <v>3.05056415E-2</v>
      </c>
      <c r="C19" s="80">
        <f>feedin_lighttruck!C19</f>
        <v>0.93083994989999996</v>
      </c>
      <c r="D19" s="80">
        <f>feedin_lighttruck!D19</f>
        <v>0</v>
      </c>
      <c r="E19" s="80">
        <f>feedin_lighttruck!E19</f>
        <v>0</v>
      </c>
      <c r="F19" s="80">
        <f>feedin_lighttruck!F19</f>
        <v>2.94609277E-2</v>
      </c>
      <c r="G19" s="80">
        <f>feedin_lighttruck!G19</f>
        <v>0</v>
      </c>
      <c r="H19" s="80">
        <f>feedin_lighttruck!H19</f>
        <v>0</v>
      </c>
      <c r="I19" s="80">
        <f>feedin_lighttruck!I19</f>
        <v>9.1934809999999999E-3</v>
      </c>
      <c r="J19" s="80">
        <f>feedin_lighttruck!J19</f>
        <v>0</v>
      </c>
      <c r="K19" s="99">
        <f>feedin_lighttruck!K19</f>
        <v>0.10958904110000001</v>
      </c>
      <c r="L19" s="102">
        <f>feedin_lighttruck!L19</f>
        <v>2.73972603E-2</v>
      </c>
      <c r="M19" s="102">
        <f>feedin_lighttruck!M19</f>
        <v>0.86301369859999999</v>
      </c>
      <c r="N19" s="99">
        <f>feedin_lighttruck!N19</f>
        <v>0.19191919190000001</v>
      </c>
      <c r="O19" s="102">
        <f>feedin_lighttruck!O19</f>
        <v>0.2154882155</v>
      </c>
      <c r="P19" s="102">
        <f>feedin_lighttruck!P19</f>
        <v>0.59259259259999997</v>
      </c>
      <c r="Q19" s="99">
        <f>feedin_lighttruck!Q19</f>
        <v>0</v>
      </c>
      <c r="R19" s="102">
        <f>feedin_lighttruck!R19</f>
        <v>0</v>
      </c>
      <c r="S19" s="102">
        <f>feedin_lighttruck!S19</f>
        <v>0</v>
      </c>
      <c r="T19" s="99">
        <f>feedin_lighttruck!T19</f>
        <v>0</v>
      </c>
      <c r="U19" s="102">
        <f>feedin_lighttruck!U19</f>
        <v>0</v>
      </c>
      <c r="V19" s="102">
        <f>feedin_lighttruck!V19</f>
        <v>0</v>
      </c>
      <c r="W19" s="99">
        <f>feedin_lighttruck!W19</f>
        <v>0</v>
      </c>
      <c r="X19" s="102">
        <f>feedin_lighttruck!X19</f>
        <v>7.0921986000000003E-3</v>
      </c>
      <c r="Y19" s="102">
        <f>feedin_lighttruck!Y19</f>
        <v>0.99290780140000001</v>
      </c>
      <c r="Z19" s="99">
        <f>feedin_lighttruck!Z19</f>
        <v>0</v>
      </c>
      <c r="AA19" s="102">
        <f>feedin_lighttruck!AA19</f>
        <v>0</v>
      </c>
      <c r="AB19" s="102">
        <f>feedin_lighttruck!AB19</f>
        <v>0</v>
      </c>
      <c r="AC19" s="99">
        <f>feedin_lighttruck!AC19</f>
        <v>0</v>
      </c>
      <c r="AD19" s="102">
        <f>feedin_lighttruck!AD19</f>
        <v>0</v>
      </c>
      <c r="AE19" s="102">
        <f>feedin_lighttruck!AE19</f>
        <v>0</v>
      </c>
      <c r="AF19" s="99">
        <f>feedin_lighttruck!AF19</f>
        <v>0</v>
      </c>
      <c r="AG19" s="102">
        <f>feedin_lighttruck!AG19</f>
        <v>0</v>
      </c>
      <c r="AH19" s="102">
        <f>feedin_lighttruck!AH19</f>
        <v>1</v>
      </c>
      <c r="AI19" s="99">
        <f>feedin_lighttruck!AI19</f>
        <v>0</v>
      </c>
      <c r="AJ19" s="102">
        <f>feedin_lighttruck!AJ19</f>
        <v>0</v>
      </c>
      <c r="AK19" s="102">
        <f>feedin_lighttruck!AK19</f>
        <v>0</v>
      </c>
      <c r="AL19" s="36">
        <f t="shared" si="0"/>
        <v>1.0000000001</v>
      </c>
      <c r="AM19" s="36">
        <f t="shared" si="1"/>
        <v>4</v>
      </c>
      <c r="AO19" s="57">
        <f t="shared" si="3"/>
        <v>0.18198913497316985</v>
      </c>
      <c r="AP19" s="57">
        <f t="shared" si="2"/>
        <v>0.20162975347104303</v>
      </c>
      <c r="AQ19" s="57">
        <f t="shared" si="2"/>
        <v>0.61638111165578702</v>
      </c>
      <c r="AR19" s="57">
        <f t="shared" si="4"/>
        <v>1.0000000001</v>
      </c>
    </row>
    <row r="20" spans="1:44" x14ac:dyDescent="0.2">
      <c r="A20" s="2">
        <v>2014</v>
      </c>
      <c r="B20" s="95">
        <f>feedin_lighttruck!B20</f>
        <v>2.74914089E-2</v>
      </c>
      <c r="C20" s="80">
        <f>feedin_lighttruck!C20</f>
        <v>0.94085729789999994</v>
      </c>
      <c r="D20" s="80">
        <f>feedin_lighttruck!D20</f>
        <v>0</v>
      </c>
      <c r="E20" s="80">
        <f>feedin_lighttruck!E20</f>
        <v>0</v>
      </c>
      <c r="F20" s="80">
        <f>feedin_lighttruck!F20</f>
        <v>2.6767950799999999E-2</v>
      </c>
      <c r="G20" s="80">
        <f>feedin_lighttruck!G20</f>
        <v>0</v>
      </c>
      <c r="H20" s="80">
        <f>feedin_lighttruck!H20</f>
        <v>0</v>
      </c>
      <c r="I20" s="80">
        <f>feedin_lighttruck!I20</f>
        <v>4.8833423999999999E-3</v>
      </c>
      <c r="J20" s="80">
        <f>feedin_lighttruck!J20</f>
        <v>0</v>
      </c>
      <c r="K20" s="99">
        <f>feedin_lighttruck!K20</f>
        <v>6.5789473700000003E-2</v>
      </c>
      <c r="L20" s="102">
        <f>feedin_lighttruck!L20</f>
        <v>6.5789473700000003E-2</v>
      </c>
      <c r="M20" s="102">
        <f>feedin_lighttruck!M20</f>
        <v>0.86842105260000002</v>
      </c>
      <c r="N20" s="99">
        <f>feedin_lighttruck!N20</f>
        <v>0.18838908109999999</v>
      </c>
      <c r="O20" s="102">
        <f>feedin_lighttruck!O20</f>
        <v>0.2164552095</v>
      </c>
      <c r="P20" s="102">
        <f>feedin_lighttruck!P20</f>
        <v>0.59515570929999995</v>
      </c>
      <c r="Q20" s="99">
        <f>feedin_lighttruck!Q20</f>
        <v>0</v>
      </c>
      <c r="R20" s="102">
        <f>feedin_lighttruck!R20</f>
        <v>0</v>
      </c>
      <c r="S20" s="102">
        <f>feedin_lighttruck!S20</f>
        <v>0</v>
      </c>
      <c r="T20" s="99">
        <f>feedin_lighttruck!T20</f>
        <v>0</v>
      </c>
      <c r="U20" s="102">
        <f>feedin_lighttruck!U20</f>
        <v>0</v>
      </c>
      <c r="V20" s="102">
        <f>feedin_lighttruck!V20</f>
        <v>0</v>
      </c>
      <c r="W20" s="99">
        <f>feedin_lighttruck!W20</f>
        <v>1.3513513499999999E-2</v>
      </c>
      <c r="X20" s="102">
        <f>feedin_lighttruck!X20</f>
        <v>6.7567568000000003E-3</v>
      </c>
      <c r="Y20" s="102">
        <f>feedin_lighttruck!Y20</f>
        <v>0.97972972970000005</v>
      </c>
      <c r="Z20" s="99">
        <f>feedin_lighttruck!Z20</f>
        <v>0</v>
      </c>
      <c r="AA20" s="102">
        <f>feedin_lighttruck!AA20</f>
        <v>0</v>
      </c>
      <c r="AB20" s="102">
        <f>feedin_lighttruck!AB20</f>
        <v>0</v>
      </c>
      <c r="AC20" s="99">
        <f>feedin_lighttruck!AC20</f>
        <v>0</v>
      </c>
      <c r="AD20" s="102">
        <f>feedin_lighttruck!AD20</f>
        <v>0</v>
      </c>
      <c r="AE20" s="102">
        <f>feedin_lighttruck!AE20</f>
        <v>0</v>
      </c>
      <c r="AF20" s="99">
        <f>feedin_lighttruck!AF20</f>
        <v>0</v>
      </c>
      <c r="AG20" s="102">
        <f>feedin_lighttruck!AG20</f>
        <v>0</v>
      </c>
      <c r="AH20" s="102">
        <f>feedin_lighttruck!AH20</f>
        <v>1</v>
      </c>
      <c r="AI20" s="99">
        <f>feedin_lighttruck!AI20</f>
        <v>0</v>
      </c>
      <c r="AJ20" s="102">
        <f>feedin_lighttruck!AJ20</f>
        <v>0</v>
      </c>
      <c r="AK20" s="102">
        <f>feedin_lighttruck!AK20</f>
        <v>0</v>
      </c>
      <c r="AL20" s="36">
        <f t="shared" si="0"/>
        <v>1</v>
      </c>
      <c r="AM20" s="36">
        <f t="shared" si="1"/>
        <v>3.9999999999</v>
      </c>
      <c r="AO20" s="57">
        <f t="shared" si="3"/>
        <v>0.17941761618491558</v>
      </c>
      <c r="AP20" s="57">
        <f t="shared" si="2"/>
        <v>0.20564297338294085</v>
      </c>
      <c r="AQ20" s="57">
        <f t="shared" si="2"/>
        <v>0.61493941033805766</v>
      </c>
      <c r="AR20" s="57">
        <f t="shared" si="4"/>
        <v>0.99999999990591415</v>
      </c>
    </row>
    <row r="21" spans="1:44" x14ac:dyDescent="0.2">
      <c r="A21" s="2">
        <v>2015</v>
      </c>
      <c r="B21" s="95">
        <f>feedin_lighttruck!B21</f>
        <v>2.61841227E-2</v>
      </c>
      <c r="C21" s="80">
        <f>feedin_lighttruck!C21</f>
        <v>0.92928619079999997</v>
      </c>
      <c r="D21" s="80">
        <f>feedin_lighttruck!D21</f>
        <v>1.6677789999999999E-4</v>
      </c>
      <c r="E21" s="80">
        <f>feedin_lighttruck!E21</f>
        <v>0</v>
      </c>
      <c r="F21" s="80">
        <f>feedin_lighttruck!F21</f>
        <v>3.41894596E-2</v>
      </c>
      <c r="G21" s="80">
        <f>feedin_lighttruck!G21</f>
        <v>0</v>
      </c>
      <c r="H21" s="80">
        <f>feedin_lighttruck!H21</f>
        <v>0</v>
      </c>
      <c r="I21" s="80">
        <f>feedin_lighttruck!I21</f>
        <v>1.0173448999999999E-2</v>
      </c>
      <c r="J21" s="80">
        <f>feedin_lighttruck!J21</f>
        <v>0</v>
      </c>
      <c r="K21" s="99">
        <f>feedin_lighttruck!K21</f>
        <v>0.14012738850000001</v>
      </c>
      <c r="L21" s="102">
        <f>feedin_lighttruck!L21</f>
        <v>5.0955413999999997E-2</v>
      </c>
      <c r="M21" s="102">
        <f>feedin_lighttruck!M21</f>
        <v>0.80891719750000002</v>
      </c>
      <c r="N21" s="99">
        <f>feedin_lighttruck!N21</f>
        <v>0.1988513999</v>
      </c>
      <c r="O21" s="102">
        <f>feedin_lighttruck!O21</f>
        <v>0.2394113424</v>
      </c>
      <c r="P21" s="102">
        <f>feedin_lighttruck!P21</f>
        <v>0.56173725770000005</v>
      </c>
      <c r="Q21" s="99">
        <f>feedin_lighttruck!Q21</f>
        <v>0</v>
      </c>
      <c r="R21" s="102">
        <f>feedin_lighttruck!R21</f>
        <v>1</v>
      </c>
      <c r="S21" s="102">
        <f>feedin_lighttruck!S21</f>
        <v>0</v>
      </c>
      <c r="T21" s="99">
        <f>feedin_lighttruck!T21</f>
        <v>0</v>
      </c>
      <c r="U21" s="102">
        <f>feedin_lighttruck!U21</f>
        <v>0</v>
      </c>
      <c r="V21" s="102">
        <f>feedin_lighttruck!V21</f>
        <v>0</v>
      </c>
      <c r="W21" s="99">
        <f>feedin_lighttruck!W21</f>
        <v>4.8780487999999997E-3</v>
      </c>
      <c r="X21" s="102">
        <f>feedin_lighttruck!X21</f>
        <v>0</v>
      </c>
      <c r="Y21" s="102">
        <f>feedin_lighttruck!Y21</f>
        <v>0.99512195120000002</v>
      </c>
      <c r="Z21" s="99">
        <f>feedin_lighttruck!Z21</f>
        <v>0</v>
      </c>
      <c r="AA21" s="102">
        <f>feedin_lighttruck!AA21</f>
        <v>0</v>
      </c>
      <c r="AB21" s="102">
        <f>feedin_lighttruck!AB21</f>
        <v>0</v>
      </c>
      <c r="AC21" s="99">
        <f>feedin_lighttruck!AC21</f>
        <v>0</v>
      </c>
      <c r="AD21" s="102">
        <f>feedin_lighttruck!AD21</f>
        <v>0</v>
      </c>
      <c r="AE21" s="102">
        <f>feedin_lighttruck!AE21</f>
        <v>0</v>
      </c>
      <c r="AF21" s="99">
        <f>feedin_lighttruck!AF21</f>
        <v>0</v>
      </c>
      <c r="AG21" s="102">
        <f>feedin_lighttruck!AG21</f>
        <v>0</v>
      </c>
      <c r="AH21" s="102">
        <f>feedin_lighttruck!AH21</f>
        <v>1</v>
      </c>
      <c r="AI21" s="99">
        <f>feedin_lighttruck!AI21</f>
        <v>0</v>
      </c>
      <c r="AJ21" s="102">
        <f>feedin_lighttruck!AJ21</f>
        <v>0</v>
      </c>
      <c r="AK21" s="102">
        <f>feedin_lighttruck!AK21</f>
        <v>0</v>
      </c>
      <c r="AL21" s="36">
        <f t="shared" si="0"/>
        <v>0.99999999999999989</v>
      </c>
      <c r="AM21" s="36">
        <f t="shared" si="1"/>
        <v>5</v>
      </c>
      <c r="AO21" s="57">
        <f t="shared" si="3"/>
        <v>0.18862575053480751</v>
      </c>
      <c r="AP21" s="57">
        <f t="shared" si="2"/>
        <v>0.22398265512561583</v>
      </c>
      <c r="AQ21" s="57">
        <f t="shared" si="2"/>
        <v>0.58739159433957666</v>
      </c>
      <c r="AR21" s="57">
        <f t="shared" si="4"/>
        <v>1</v>
      </c>
    </row>
    <row r="22" spans="1:44" x14ac:dyDescent="0.2">
      <c r="A22" s="79">
        <v>2016</v>
      </c>
      <c r="B22" s="95">
        <f>feedin_lighttruck!B22</f>
        <v>3.00187617E-2</v>
      </c>
      <c r="C22" s="80">
        <f>feedin_lighttruck!C22</f>
        <v>0.92276422759999999</v>
      </c>
      <c r="D22" s="80">
        <f>feedin_lighttruck!D22</f>
        <v>0</v>
      </c>
      <c r="E22" s="80">
        <f>feedin_lighttruck!E22</f>
        <v>0</v>
      </c>
      <c r="F22" s="80">
        <f>feedin_lighttruck!F22</f>
        <v>3.7992495299999998E-2</v>
      </c>
      <c r="G22" s="80">
        <f>feedin_lighttruck!G22</f>
        <v>0</v>
      </c>
      <c r="H22" s="80">
        <f>feedin_lighttruck!H22</f>
        <v>0</v>
      </c>
      <c r="I22" s="80">
        <f>feedin_lighttruck!I22</f>
        <v>9.2245152999999996E-3</v>
      </c>
      <c r="J22" s="80">
        <f>feedin_lighttruck!J22</f>
        <v>0</v>
      </c>
      <c r="K22" s="99">
        <f>feedin_lighttruck!K22</f>
        <v>0.13020833330000001</v>
      </c>
      <c r="L22" s="102">
        <f>feedin_lighttruck!L22</f>
        <v>3.64583333E-2</v>
      </c>
      <c r="M22" s="102">
        <f>feedin_lighttruck!M22</f>
        <v>0.83333333330000003</v>
      </c>
      <c r="N22" s="99">
        <f>feedin_lighttruck!N22</f>
        <v>0.18586919690000001</v>
      </c>
      <c r="O22" s="102">
        <f>feedin_lighttruck!O22</f>
        <v>0.22517790579999999</v>
      </c>
      <c r="P22" s="102">
        <f>feedin_lighttruck!P22</f>
        <v>0.5889528973</v>
      </c>
      <c r="Q22" s="99">
        <f>feedin_lighttruck!Q22</f>
        <v>0</v>
      </c>
      <c r="R22" s="102">
        <f>feedin_lighttruck!R22</f>
        <v>0</v>
      </c>
      <c r="S22" s="102">
        <f>feedin_lighttruck!S22</f>
        <v>0</v>
      </c>
      <c r="T22" s="99">
        <f>feedin_lighttruck!T22</f>
        <v>0</v>
      </c>
      <c r="U22" s="102">
        <f>feedin_lighttruck!U22</f>
        <v>0</v>
      </c>
      <c r="V22" s="102">
        <f>feedin_lighttruck!V22</f>
        <v>0</v>
      </c>
      <c r="W22" s="99">
        <f>feedin_lighttruck!W22</f>
        <v>8.2304526999999999E-3</v>
      </c>
      <c r="X22" s="102">
        <f>feedin_lighttruck!X22</f>
        <v>0</v>
      </c>
      <c r="Y22" s="102">
        <f>feedin_lighttruck!Y22</f>
        <v>0.9917695473</v>
      </c>
      <c r="Z22" s="99">
        <f>feedin_lighttruck!Z22</f>
        <v>0</v>
      </c>
      <c r="AA22" s="102">
        <f>feedin_lighttruck!AA22</f>
        <v>0</v>
      </c>
      <c r="AB22" s="102">
        <f>feedin_lighttruck!AB22</f>
        <v>0</v>
      </c>
      <c r="AC22" s="99">
        <f>feedin_lighttruck!AC22</f>
        <v>0</v>
      </c>
      <c r="AD22" s="102">
        <f>feedin_lighttruck!AD22</f>
        <v>0</v>
      </c>
      <c r="AE22" s="102">
        <f>feedin_lighttruck!AE22</f>
        <v>0</v>
      </c>
      <c r="AF22" s="99">
        <f>feedin_lighttruck!AF22</f>
        <v>0</v>
      </c>
      <c r="AG22" s="102">
        <f>feedin_lighttruck!AG22</f>
        <v>0</v>
      </c>
      <c r="AH22" s="102">
        <f>feedin_lighttruck!AH22</f>
        <v>1</v>
      </c>
      <c r="AI22" s="99">
        <f>feedin_lighttruck!AI22</f>
        <v>0</v>
      </c>
      <c r="AJ22" s="102">
        <f>feedin_lighttruck!AJ22</f>
        <v>0</v>
      </c>
      <c r="AK22" s="102">
        <f>feedin_lighttruck!AK22</f>
        <v>0</v>
      </c>
      <c r="AL22" s="36">
        <f t="shared" si="0"/>
        <v>0.99999999989999999</v>
      </c>
      <c r="AM22" s="36">
        <f t="shared" si="1"/>
        <v>3.9999999999</v>
      </c>
      <c r="AO22" s="57">
        <f t="shared" si="3"/>
        <v>0.17573483427626932</v>
      </c>
      <c r="AP22" s="57">
        <f t="shared" si="2"/>
        <v>0.20888055033743441</v>
      </c>
      <c r="AQ22" s="57">
        <f t="shared" si="2"/>
        <v>0.61538461528329436</v>
      </c>
      <c r="AR22" s="57">
        <f t="shared" si="4"/>
        <v>0.99999999989699806</v>
      </c>
    </row>
    <row r="23" spans="1:44" x14ac:dyDescent="0.2">
      <c r="A23" s="2">
        <v>2017</v>
      </c>
      <c r="B23" s="95">
        <f>feedin_lighttruck!B23</f>
        <v>2.1619388600000001E-2</v>
      </c>
      <c r="C23" s="80">
        <f>feedin_lighttruck!C23</f>
        <v>0.93651886529999995</v>
      </c>
      <c r="D23" s="80">
        <f>feedin_lighttruck!D23</f>
        <v>2.7540620000000003E-4</v>
      </c>
      <c r="E23" s="80">
        <f>feedin_lighttruck!E23</f>
        <v>0</v>
      </c>
      <c r="F23" s="80">
        <f>feedin_lighttruck!F23</f>
        <v>3.0156981499999999E-2</v>
      </c>
      <c r="G23" s="80">
        <f>feedin_lighttruck!G23</f>
        <v>0</v>
      </c>
      <c r="H23" s="80">
        <f>feedin_lighttruck!H23</f>
        <v>0</v>
      </c>
      <c r="I23" s="80">
        <f>feedin_lighttruck!I23</f>
        <v>1.1429358299999999E-2</v>
      </c>
      <c r="J23" s="80">
        <f>feedin_lighttruck!J23</f>
        <v>0</v>
      </c>
      <c r="K23" s="99">
        <f>feedin_lighttruck!K23</f>
        <v>0.14012738850000001</v>
      </c>
      <c r="L23" s="102">
        <f>feedin_lighttruck!L23</f>
        <v>2.5477706999999999E-2</v>
      </c>
      <c r="M23" s="102">
        <f>feedin_lighttruck!M23</f>
        <v>0.83439490449999998</v>
      </c>
      <c r="N23" s="99">
        <f>feedin_lighttruck!N23</f>
        <v>0.19129539770000001</v>
      </c>
      <c r="O23" s="102">
        <f>feedin_lighttruck!O23</f>
        <v>0.27407734160000002</v>
      </c>
      <c r="P23" s="102">
        <f>feedin_lighttruck!P23</f>
        <v>0.5346272607</v>
      </c>
      <c r="Q23" s="99">
        <f>feedin_lighttruck!Q23</f>
        <v>0</v>
      </c>
      <c r="R23" s="102">
        <f>feedin_lighttruck!R23</f>
        <v>1</v>
      </c>
      <c r="S23" s="102">
        <f>feedin_lighttruck!S23</f>
        <v>0</v>
      </c>
      <c r="T23" s="99">
        <f>feedin_lighttruck!T23</f>
        <v>0</v>
      </c>
      <c r="U23" s="102">
        <f>feedin_lighttruck!U23</f>
        <v>0</v>
      </c>
      <c r="V23" s="102">
        <f>feedin_lighttruck!V23</f>
        <v>0</v>
      </c>
      <c r="W23" s="99">
        <f>feedin_lighttruck!W23</f>
        <v>4.5662100000000002E-3</v>
      </c>
      <c r="X23" s="102">
        <f>feedin_lighttruck!X23</f>
        <v>9.1324201000000001E-3</v>
      </c>
      <c r="Y23" s="102">
        <f>feedin_lighttruck!Y23</f>
        <v>0.98630136989999995</v>
      </c>
      <c r="Z23" s="99">
        <f>feedin_lighttruck!Z23</f>
        <v>0</v>
      </c>
      <c r="AA23" s="102">
        <f>feedin_lighttruck!AA23</f>
        <v>0</v>
      </c>
      <c r="AB23" s="102">
        <f>feedin_lighttruck!AB23</f>
        <v>0</v>
      </c>
      <c r="AC23" s="99">
        <f>feedin_lighttruck!AC23</f>
        <v>0</v>
      </c>
      <c r="AD23" s="102">
        <f>feedin_lighttruck!AD23</f>
        <v>0</v>
      </c>
      <c r="AE23" s="102">
        <f>feedin_lighttruck!AE23</f>
        <v>0</v>
      </c>
      <c r="AF23" s="99">
        <f>feedin_lighttruck!AF23</f>
        <v>0</v>
      </c>
      <c r="AG23" s="102">
        <f>feedin_lighttruck!AG23</f>
        <v>0</v>
      </c>
      <c r="AH23" s="102">
        <f>feedin_lighttruck!AH23</f>
        <v>1</v>
      </c>
      <c r="AI23" s="99">
        <f>feedin_lighttruck!AI23</f>
        <v>0</v>
      </c>
      <c r="AJ23" s="102">
        <f>feedin_lighttruck!AJ23</f>
        <v>0</v>
      </c>
      <c r="AK23" s="102">
        <f>feedin_lighttruck!AK23</f>
        <v>0</v>
      </c>
      <c r="AL23" s="36">
        <f t="shared" si="0"/>
        <v>0.99999999989999999</v>
      </c>
      <c r="AM23" s="36">
        <f t="shared" si="1"/>
        <v>5</v>
      </c>
      <c r="AO23" s="57">
        <f t="shared" si="3"/>
        <v>0.18231892036709599</v>
      </c>
      <c r="AP23" s="57">
        <f t="shared" si="2"/>
        <v>0.25778022583194832</v>
      </c>
      <c r="AQ23" s="57">
        <f t="shared" si="2"/>
        <v>0.55990085370095566</v>
      </c>
      <c r="AR23" s="57">
        <f t="shared" si="4"/>
        <v>0.99999999989999999</v>
      </c>
    </row>
    <row r="24" spans="1:44" x14ac:dyDescent="0.2">
      <c r="A24" s="12">
        <v>2018</v>
      </c>
      <c r="B24" s="100">
        <f>B23+(B$26-B$23)/3</f>
        <v>1.9412925733333333E-2</v>
      </c>
      <c r="C24" s="173">
        <f>1-B24-SUM(D24:J24)</f>
        <v>0.95248241993333338</v>
      </c>
      <c r="D24" s="66">
        <v>0</v>
      </c>
      <c r="E24" s="66">
        <v>0</v>
      </c>
      <c r="F24" s="66">
        <f>F23+(F$26-F$23)/3</f>
        <v>2.5104654333333334E-2</v>
      </c>
      <c r="G24" s="66">
        <f t="shared" ref="G24:G25" si="5">G23+(G$26-G$21)*0.2</f>
        <v>0</v>
      </c>
      <c r="H24" s="66">
        <v>0</v>
      </c>
      <c r="I24" s="173">
        <v>2.9999999999999992E-3</v>
      </c>
      <c r="J24" s="66">
        <v>0</v>
      </c>
      <c r="K24" s="141">
        <f>feedin_lighttruck!K24</f>
        <v>0.21008492566666664</v>
      </c>
      <c r="L24" s="142">
        <f>feedin_lighttruck!L24</f>
        <v>5.0318471333333337E-2</v>
      </c>
      <c r="M24" s="142">
        <f>feedin_lighttruck!M24</f>
        <v>0.73959660299999996</v>
      </c>
      <c r="N24" s="141">
        <f>feedin_lighttruck!N24</f>
        <v>0.21086359846666666</v>
      </c>
      <c r="O24" s="142">
        <f>feedin_lighttruck!O24</f>
        <v>0.29938489439999999</v>
      </c>
      <c r="P24" s="142">
        <f>feedin_lighttruck!P24</f>
        <v>0.48975150713333332</v>
      </c>
      <c r="Q24" s="141">
        <f>feedin_lighttruck!Q24</f>
        <v>0</v>
      </c>
      <c r="R24" s="142">
        <f>feedin_lighttruck!R24</f>
        <v>0</v>
      </c>
      <c r="S24" s="142">
        <f>feedin_lighttruck!S24</f>
        <v>0</v>
      </c>
      <c r="T24" s="141">
        <f>feedin_lighttruck!T24</f>
        <v>0</v>
      </c>
      <c r="U24" s="142">
        <f>feedin_lighttruck!U24</f>
        <v>0</v>
      </c>
      <c r="V24" s="142">
        <f>feedin_lighttruck!V24</f>
        <v>0</v>
      </c>
      <c r="W24" s="141">
        <f>feedin_lighttruck!W24</f>
        <v>0</v>
      </c>
      <c r="X24" s="142">
        <f>feedin_lighttruck!X24</f>
        <v>0</v>
      </c>
      <c r="Y24" s="142">
        <f>feedin_lighttruck!Y24</f>
        <v>1</v>
      </c>
      <c r="Z24" s="141">
        <f>feedin_lighttruck!Z24</f>
        <v>0.4</v>
      </c>
      <c r="AA24" s="142">
        <f>feedin_lighttruck!AA24</f>
        <v>0.4</v>
      </c>
      <c r="AB24" s="142">
        <f>feedin_lighttruck!AB24</f>
        <v>0.2</v>
      </c>
      <c r="AC24" s="141">
        <f>feedin_lighttruck!AC24</f>
        <v>0.4</v>
      </c>
      <c r="AD24" s="142">
        <f>feedin_lighttruck!AD24</f>
        <v>0.4</v>
      </c>
      <c r="AE24" s="142">
        <f>feedin_lighttruck!AE24</f>
        <v>0.2</v>
      </c>
      <c r="AF24" s="141">
        <f>feedin_lighttruck!AF24</f>
        <v>0.93</v>
      </c>
      <c r="AG24" s="142">
        <f>feedin_lighttruck!AG24</f>
        <v>0</v>
      </c>
      <c r="AH24" s="142">
        <f>feedin_lighttruck!AH24</f>
        <v>7.0000000000000007E-2</v>
      </c>
      <c r="AI24" s="141">
        <f>feedin_lighttruck!AI24</f>
        <v>0</v>
      </c>
      <c r="AJ24" s="142">
        <f>feedin_lighttruck!AJ24</f>
        <v>0</v>
      </c>
      <c r="AK24" s="142">
        <f>feedin_lighttruck!AK24</f>
        <v>1</v>
      </c>
      <c r="AL24" s="36">
        <f t="shared" si="0"/>
        <v>1</v>
      </c>
      <c r="AM24" s="36">
        <f t="shared" si="1"/>
        <v>7.0000000000000009</v>
      </c>
      <c r="AO24" s="57">
        <f t="shared" si="3"/>
        <v>0.20771223360304122</v>
      </c>
      <c r="AP24" s="57">
        <f t="shared" si="2"/>
        <v>0.28613567745660634</v>
      </c>
      <c r="AQ24" s="57">
        <f t="shared" si="2"/>
        <v>0.50615208894035246</v>
      </c>
      <c r="AR24" s="57">
        <f t="shared" si="4"/>
        <v>1</v>
      </c>
    </row>
    <row r="25" spans="1:44" x14ac:dyDescent="0.2">
      <c r="A25" s="12">
        <v>2019</v>
      </c>
      <c r="B25" s="100">
        <f>B24+(B$26-B$23)/3</f>
        <v>1.7206462866666664E-2</v>
      </c>
      <c r="C25" s="173">
        <f>1-B25-SUM(D25:J25)</f>
        <v>0.95793464780390625</v>
      </c>
      <c r="D25" s="66">
        <v>0</v>
      </c>
      <c r="E25" s="66">
        <v>0</v>
      </c>
      <c r="F25" s="66">
        <f>F24+(F$26-F$23)/3</f>
        <v>2.0052327166666668E-2</v>
      </c>
      <c r="G25" s="66">
        <f t="shared" si="5"/>
        <v>0</v>
      </c>
      <c r="H25" s="66">
        <v>0</v>
      </c>
      <c r="I25" s="173">
        <v>4.8065621627603437E-3</v>
      </c>
      <c r="J25" s="66">
        <v>0</v>
      </c>
      <c r="K25" s="141">
        <f>feedin_lighttruck!K25</f>
        <v>0.28004246283333328</v>
      </c>
      <c r="L25" s="142">
        <f>feedin_lighttruck!L25</f>
        <v>7.5159235666666671E-2</v>
      </c>
      <c r="M25" s="142">
        <f>feedin_lighttruck!M25</f>
        <v>0.64479830149999995</v>
      </c>
      <c r="N25" s="141">
        <f>feedin_lighttruck!N25</f>
        <v>0.23043179923333332</v>
      </c>
      <c r="O25" s="142">
        <f>feedin_lighttruck!O25</f>
        <v>0.32469244719999996</v>
      </c>
      <c r="P25" s="142">
        <f>feedin_lighttruck!P25</f>
        <v>0.44487575356666664</v>
      </c>
      <c r="Q25" s="141">
        <f>feedin_lighttruck!Q25</f>
        <v>0</v>
      </c>
      <c r="R25" s="142">
        <f>feedin_lighttruck!R25</f>
        <v>0</v>
      </c>
      <c r="S25" s="142">
        <f>feedin_lighttruck!S25</f>
        <v>0</v>
      </c>
      <c r="T25" s="141">
        <f>feedin_lighttruck!T25</f>
        <v>0</v>
      </c>
      <c r="U25" s="142">
        <f>feedin_lighttruck!U25</f>
        <v>0</v>
      </c>
      <c r="V25" s="142">
        <f>feedin_lighttruck!V25</f>
        <v>0</v>
      </c>
      <c r="W25" s="141">
        <f>feedin_lighttruck!W25</f>
        <v>0</v>
      </c>
      <c r="X25" s="142">
        <f>feedin_lighttruck!X25</f>
        <v>0</v>
      </c>
      <c r="Y25" s="142">
        <f>feedin_lighttruck!Y25</f>
        <v>1</v>
      </c>
      <c r="Z25" s="141">
        <f>feedin_lighttruck!Z25</f>
        <v>0.4</v>
      </c>
      <c r="AA25" s="142">
        <f>feedin_lighttruck!AA25</f>
        <v>0.4</v>
      </c>
      <c r="AB25" s="142">
        <f>feedin_lighttruck!AB25</f>
        <v>0.2</v>
      </c>
      <c r="AC25" s="141">
        <f>feedin_lighttruck!AC25</f>
        <v>0.4</v>
      </c>
      <c r="AD25" s="142">
        <f>feedin_lighttruck!AD25</f>
        <v>0.4</v>
      </c>
      <c r="AE25" s="142">
        <f>feedin_lighttruck!AE25</f>
        <v>0.2</v>
      </c>
      <c r="AF25" s="141">
        <f>feedin_lighttruck!AF25</f>
        <v>0.89</v>
      </c>
      <c r="AG25" s="142">
        <f>feedin_lighttruck!AG25</f>
        <v>2.5000000000000001E-2</v>
      </c>
      <c r="AH25" s="142">
        <f>feedin_lighttruck!AH25</f>
        <v>8.5000000000000006E-2</v>
      </c>
      <c r="AI25" s="141">
        <f>feedin_lighttruck!AI25</f>
        <v>0</v>
      </c>
      <c r="AJ25" s="142">
        <f>feedin_lighttruck!AJ25</f>
        <v>0</v>
      </c>
      <c r="AK25" s="142">
        <f>feedin_lighttruck!AK25</f>
        <v>1</v>
      </c>
      <c r="AL25" s="36">
        <f t="shared" si="0"/>
        <v>1</v>
      </c>
      <c r="AM25" s="36">
        <f t="shared" si="1"/>
        <v>7</v>
      </c>
      <c r="AO25" s="57">
        <f t="shared" si="3"/>
        <v>0.22983498500409191</v>
      </c>
      <c r="AP25" s="57">
        <f t="shared" si="2"/>
        <v>0.31244753370477496</v>
      </c>
      <c r="AQ25" s="57">
        <f t="shared" si="2"/>
        <v>0.45771748129113299</v>
      </c>
      <c r="AR25" s="57">
        <f t="shared" si="4"/>
        <v>0.99999999999999989</v>
      </c>
    </row>
    <row r="26" spans="1:44" x14ac:dyDescent="0.2">
      <c r="A26" s="51">
        <v>2020</v>
      </c>
      <c r="B26" s="101">
        <v>1.4999999999999999E-2</v>
      </c>
      <c r="C26" s="74">
        <f t="shared" ref="C26:C61" si="6">1-B26-SUM(D26:J26)</f>
        <v>0.96391356350961144</v>
      </c>
      <c r="D26" s="65">
        <v>0</v>
      </c>
      <c r="E26" s="65">
        <v>0</v>
      </c>
      <c r="F26" s="65">
        <v>1.4999999999999999E-2</v>
      </c>
      <c r="G26" s="65">
        <v>0</v>
      </c>
      <c r="H26" s="65">
        <v>0</v>
      </c>
      <c r="I26" s="65">
        <v>6.086436490388601E-3</v>
      </c>
      <c r="J26" s="74">
        <v>0</v>
      </c>
      <c r="K26" s="143">
        <f>feedin_lighttruck!K26</f>
        <v>0.35</v>
      </c>
      <c r="L26" s="144">
        <f>feedin_lighttruck!L26</f>
        <v>0.1</v>
      </c>
      <c r="M26" s="144">
        <f>feedin_lighttruck!M26</f>
        <v>0.55000000000000004</v>
      </c>
      <c r="N26" s="143">
        <f>feedin_lighttruck!N26</f>
        <v>0.25</v>
      </c>
      <c r="O26" s="144">
        <f>feedin_lighttruck!O26</f>
        <v>0.35</v>
      </c>
      <c r="P26" s="144">
        <f>feedin_lighttruck!P26</f>
        <v>0.4</v>
      </c>
      <c r="Q26" s="143">
        <f>feedin_lighttruck!Q26</f>
        <v>0</v>
      </c>
      <c r="R26" s="144">
        <f>feedin_lighttruck!R26</f>
        <v>0</v>
      </c>
      <c r="S26" s="144">
        <f>feedin_lighttruck!S26</f>
        <v>0</v>
      </c>
      <c r="T26" s="143">
        <f>feedin_lighttruck!T26</f>
        <v>0</v>
      </c>
      <c r="U26" s="144">
        <f>feedin_lighttruck!U26</f>
        <v>0</v>
      </c>
      <c r="V26" s="144">
        <f>feedin_lighttruck!V26</f>
        <v>0</v>
      </c>
      <c r="W26" s="143">
        <f>feedin_lighttruck!W26</f>
        <v>0</v>
      </c>
      <c r="X26" s="144">
        <f>feedin_lighttruck!X26</f>
        <v>0</v>
      </c>
      <c r="Y26" s="144">
        <f>feedin_lighttruck!Y26</f>
        <v>1</v>
      </c>
      <c r="Z26" s="143">
        <f>feedin_lighttruck!Z26</f>
        <v>0.4</v>
      </c>
      <c r="AA26" s="144">
        <f>feedin_lighttruck!AA26</f>
        <v>0.4</v>
      </c>
      <c r="AB26" s="144">
        <f>feedin_lighttruck!AB26</f>
        <v>0.2</v>
      </c>
      <c r="AC26" s="143">
        <f>feedin_lighttruck!AC26</f>
        <v>0.4</v>
      </c>
      <c r="AD26" s="144">
        <f>feedin_lighttruck!AD26</f>
        <v>0.4</v>
      </c>
      <c r="AE26" s="144">
        <f>feedin_lighttruck!AE26</f>
        <v>0.2</v>
      </c>
      <c r="AF26" s="143">
        <f>feedin_lighttruck!AF26</f>
        <v>0.85</v>
      </c>
      <c r="AG26" s="144">
        <f>feedin_lighttruck!AG26</f>
        <v>0.05</v>
      </c>
      <c r="AH26" s="144">
        <f>feedin_lighttruck!AH26</f>
        <v>0.1</v>
      </c>
      <c r="AI26" s="143">
        <f>feedin_lighttruck!AI26</f>
        <v>0</v>
      </c>
      <c r="AJ26" s="144">
        <f>feedin_lighttruck!AJ26</f>
        <v>0</v>
      </c>
      <c r="AK26" s="144">
        <f>feedin_lighttruck!AK26</f>
        <v>1</v>
      </c>
      <c r="AL26" s="52">
        <f t="shared" si="0"/>
        <v>1</v>
      </c>
      <c r="AM26" s="52">
        <f t="shared" si="1"/>
        <v>7</v>
      </c>
      <c r="AN26" s="55"/>
      <c r="AO26" s="62">
        <f t="shared" si="3"/>
        <v>0.25140186189423319</v>
      </c>
      <c r="AP26" s="62">
        <f t="shared" si="2"/>
        <v>0.33917406905288344</v>
      </c>
      <c r="AQ26" s="62">
        <f t="shared" si="2"/>
        <v>0.40942406905288342</v>
      </c>
      <c r="AR26" s="62">
        <f t="shared" si="4"/>
        <v>1</v>
      </c>
    </row>
    <row r="27" spans="1:44" x14ac:dyDescent="0.2">
      <c r="A27" s="12">
        <v>2021</v>
      </c>
      <c r="B27" s="100">
        <f>B26+(B$31-B$26)*0.2</f>
        <v>1.44E-2</v>
      </c>
      <c r="C27" s="173">
        <f t="shared" si="6"/>
        <v>0.96687610263881418</v>
      </c>
      <c r="D27" s="66">
        <f t="shared" ref="D27:G30" si="7">D26+(D$31-D$26)*0.2</f>
        <v>0</v>
      </c>
      <c r="E27" s="66">
        <f t="shared" si="7"/>
        <v>0</v>
      </c>
      <c r="F27" s="66">
        <f t="shared" si="7"/>
        <v>1.2E-2</v>
      </c>
      <c r="G27" s="66">
        <f t="shared" si="7"/>
        <v>0</v>
      </c>
      <c r="H27" s="66">
        <v>0</v>
      </c>
      <c r="I27" s="173">
        <v>6.7238973611858889E-3</v>
      </c>
      <c r="J27" s="66">
        <v>0</v>
      </c>
      <c r="K27" s="141">
        <f>feedin_lighttruck!K27</f>
        <v>0.36</v>
      </c>
      <c r="L27" s="142">
        <f>feedin_lighttruck!L27</f>
        <v>0.11</v>
      </c>
      <c r="M27" s="142">
        <f>feedin_lighttruck!M27</f>
        <v>0.53</v>
      </c>
      <c r="N27" s="141">
        <f>feedin_lighttruck!N27</f>
        <v>0.25</v>
      </c>
      <c r="O27" s="142">
        <f>feedin_lighttruck!O27</f>
        <v>0.36</v>
      </c>
      <c r="P27" s="142">
        <f>feedin_lighttruck!P27</f>
        <v>0.39</v>
      </c>
      <c r="Q27" s="141">
        <f>feedin_lighttruck!Q27</f>
        <v>0</v>
      </c>
      <c r="R27" s="142">
        <f>feedin_lighttruck!R27</f>
        <v>0</v>
      </c>
      <c r="S27" s="142">
        <f>feedin_lighttruck!S27</f>
        <v>0</v>
      </c>
      <c r="T27" s="141">
        <f>feedin_lighttruck!T27</f>
        <v>0</v>
      </c>
      <c r="U27" s="142">
        <f>feedin_lighttruck!U27</f>
        <v>0</v>
      </c>
      <c r="V27" s="142">
        <f>feedin_lighttruck!V27</f>
        <v>0</v>
      </c>
      <c r="W27" s="141">
        <f>feedin_lighttruck!W27</f>
        <v>0</v>
      </c>
      <c r="X27" s="142">
        <f>feedin_lighttruck!X27</f>
        <v>0</v>
      </c>
      <c r="Y27" s="142">
        <f>feedin_lighttruck!Y27</f>
        <v>1</v>
      </c>
      <c r="Z27" s="141">
        <f>feedin_lighttruck!Z27</f>
        <v>0.4</v>
      </c>
      <c r="AA27" s="142">
        <f>feedin_lighttruck!AA27</f>
        <v>0.4</v>
      </c>
      <c r="AB27" s="142">
        <f>feedin_lighttruck!AB27</f>
        <v>0.2</v>
      </c>
      <c r="AC27" s="141">
        <f>feedin_lighttruck!AC27</f>
        <v>0.4</v>
      </c>
      <c r="AD27" s="142">
        <f>feedin_lighttruck!AD27</f>
        <v>0.4</v>
      </c>
      <c r="AE27" s="142">
        <f>feedin_lighttruck!AE27</f>
        <v>0.2</v>
      </c>
      <c r="AF27" s="141">
        <f>feedin_lighttruck!AF27</f>
        <v>0.77</v>
      </c>
      <c r="AG27" s="142">
        <f>feedin_lighttruck!AG27</f>
        <v>0.12000000000000001</v>
      </c>
      <c r="AH27" s="142">
        <f>feedin_lighttruck!AH27</f>
        <v>0.11</v>
      </c>
      <c r="AI27" s="141">
        <f>feedin_lighttruck!AI27</f>
        <v>0</v>
      </c>
      <c r="AJ27" s="142">
        <f>feedin_lighttruck!AJ27</f>
        <v>0</v>
      </c>
      <c r="AK27" s="142">
        <f>feedin_lighttruck!AK27</f>
        <v>1</v>
      </c>
      <c r="AL27" s="36">
        <f t="shared" si="0"/>
        <v>1</v>
      </c>
      <c r="AM27" s="36">
        <f t="shared" si="1"/>
        <v>7.0000000000000018</v>
      </c>
      <c r="AO27" s="57">
        <f t="shared" si="3"/>
        <v>0.25208042662781666</v>
      </c>
      <c r="AP27" s="57">
        <f t="shared" si="2"/>
        <v>0.35046626463331537</v>
      </c>
      <c r="AQ27" s="57">
        <f t="shared" si="2"/>
        <v>0.39745330873886797</v>
      </c>
      <c r="AR27" s="57">
        <f t="shared" si="4"/>
        <v>1</v>
      </c>
    </row>
    <row r="28" spans="1:44" x14ac:dyDescent="0.2">
      <c r="A28" s="12">
        <v>2022</v>
      </c>
      <c r="B28" s="100">
        <f t="shared" ref="B28:B30" si="8">B27+(B$31-B$26)*0.2</f>
        <v>1.38E-2</v>
      </c>
      <c r="C28" s="173">
        <f t="shared" si="6"/>
        <v>0.96895381754517562</v>
      </c>
      <c r="D28" s="66">
        <f t="shared" si="7"/>
        <v>0</v>
      </c>
      <c r="E28" s="66">
        <f t="shared" si="7"/>
        <v>0</v>
      </c>
      <c r="F28" s="66">
        <f t="shared" si="7"/>
        <v>9.0000000000000011E-3</v>
      </c>
      <c r="G28" s="66">
        <f t="shared" si="7"/>
        <v>0</v>
      </c>
      <c r="H28" s="66">
        <v>0</v>
      </c>
      <c r="I28" s="173">
        <v>8.2461824548243599E-3</v>
      </c>
      <c r="J28" s="66">
        <v>0</v>
      </c>
      <c r="K28" s="141">
        <f>feedin_lighttruck!K28</f>
        <v>0.37</v>
      </c>
      <c r="L28" s="142">
        <f>feedin_lighttruck!L28</f>
        <v>0.12</v>
      </c>
      <c r="M28" s="142">
        <f>feedin_lighttruck!M28</f>
        <v>0.51</v>
      </c>
      <c r="N28" s="141">
        <f>feedin_lighttruck!N28</f>
        <v>0.25</v>
      </c>
      <c r="O28" s="142">
        <f>feedin_lighttruck!O28</f>
        <v>0.37</v>
      </c>
      <c r="P28" s="142">
        <f>feedin_lighttruck!P28</f>
        <v>0.38</v>
      </c>
      <c r="Q28" s="141">
        <f>feedin_lighttruck!Q28</f>
        <v>0</v>
      </c>
      <c r="R28" s="142">
        <f>feedin_lighttruck!R28</f>
        <v>0</v>
      </c>
      <c r="S28" s="142">
        <f>feedin_lighttruck!S28</f>
        <v>0</v>
      </c>
      <c r="T28" s="141">
        <f>feedin_lighttruck!T28</f>
        <v>0</v>
      </c>
      <c r="U28" s="142">
        <f>feedin_lighttruck!U28</f>
        <v>0</v>
      </c>
      <c r="V28" s="142">
        <f>feedin_lighttruck!V28</f>
        <v>0</v>
      </c>
      <c r="W28" s="141">
        <f>feedin_lighttruck!W28</f>
        <v>0</v>
      </c>
      <c r="X28" s="142">
        <f>feedin_lighttruck!X28</f>
        <v>0</v>
      </c>
      <c r="Y28" s="142">
        <f>feedin_lighttruck!Y28</f>
        <v>1</v>
      </c>
      <c r="Z28" s="141">
        <f>feedin_lighttruck!Z28</f>
        <v>0.4</v>
      </c>
      <c r="AA28" s="142">
        <f>feedin_lighttruck!AA28</f>
        <v>0.4</v>
      </c>
      <c r="AB28" s="142">
        <f>feedin_lighttruck!AB28</f>
        <v>0.2</v>
      </c>
      <c r="AC28" s="141">
        <f>feedin_lighttruck!AC28</f>
        <v>0.4</v>
      </c>
      <c r="AD28" s="142">
        <f>feedin_lighttruck!AD28</f>
        <v>0.4</v>
      </c>
      <c r="AE28" s="142">
        <f>feedin_lighttruck!AE28</f>
        <v>0.2</v>
      </c>
      <c r="AF28" s="141">
        <f>feedin_lighttruck!AF28</f>
        <v>0.69000000000000006</v>
      </c>
      <c r="AG28" s="142">
        <f>feedin_lighttruck!AG28</f>
        <v>0.19</v>
      </c>
      <c r="AH28" s="142">
        <f>feedin_lighttruck!AH28</f>
        <v>0.12</v>
      </c>
      <c r="AI28" s="141">
        <f>feedin_lighttruck!AI28</f>
        <v>0</v>
      </c>
      <c r="AJ28" s="142">
        <f>feedin_lighttruck!AJ28</f>
        <v>0</v>
      </c>
      <c r="AK28" s="142">
        <f>feedin_lighttruck!AK28</f>
        <v>1</v>
      </c>
      <c r="AL28" s="36">
        <f t="shared" si="0"/>
        <v>1</v>
      </c>
      <c r="AM28" s="36">
        <f t="shared" si="1"/>
        <v>7.0000000000000018</v>
      </c>
      <c r="AO28" s="57">
        <f t="shared" si="3"/>
        <v>0.25303432028012274</v>
      </c>
      <c r="AP28" s="57">
        <f t="shared" si="2"/>
        <v>0.36173568715813159</v>
      </c>
      <c r="AQ28" s="57">
        <f t="shared" si="2"/>
        <v>0.38522999256174567</v>
      </c>
      <c r="AR28" s="57">
        <f t="shared" si="4"/>
        <v>1</v>
      </c>
    </row>
    <row r="29" spans="1:44" x14ac:dyDescent="0.2">
      <c r="A29" s="12">
        <v>2023</v>
      </c>
      <c r="B29" s="100">
        <f t="shared" si="8"/>
        <v>1.32E-2</v>
      </c>
      <c r="C29" s="173">
        <f t="shared" si="6"/>
        <v>0.97146928320415082</v>
      </c>
      <c r="D29" s="66">
        <f t="shared" si="7"/>
        <v>0</v>
      </c>
      <c r="E29" s="66">
        <f t="shared" si="7"/>
        <v>0</v>
      </c>
      <c r="F29" s="66">
        <f t="shared" si="7"/>
        <v>6.000000000000001E-3</v>
      </c>
      <c r="G29" s="66">
        <f t="shared" si="7"/>
        <v>0</v>
      </c>
      <c r="H29" s="66">
        <v>0</v>
      </c>
      <c r="I29" s="66">
        <v>9.3307167958491359E-3</v>
      </c>
      <c r="J29" s="66">
        <v>0</v>
      </c>
      <c r="K29" s="141">
        <f>feedin_lighttruck!K29</f>
        <v>0.38</v>
      </c>
      <c r="L29" s="142">
        <f>feedin_lighttruck!L29</f>
        <v>0.13</v>
      </c>
      <c r="M29" s="142">
        <f>feedin_lighttruck!M29</f>
        <v>0.49</v>
      </c>
      <c r="N29" s="141">
        <f>feedin_lighttruck!N29</f>
        <v>0.25</v>
      </c>
      <c r="O29" s="142">
        <f>feedin_lighttruck!O29</f>
        <v>0.38</v>
      </c>
      <c r="P29" s="142">
        <f>feedin_lighttruck!P29</f>
        <v>0.37</v>
      </c>
      <c r="Q29" s="141">
        <f>feedin_lighttruck!Q29</f>
        <v>0</v>
      </c>
      <c r="R29" s="142">
        <f>feedin_lighttruck!R29</f>
        <v>0</v>
      </c>
      <c r="S29" s="142">
        <f>feedin_lighttruck!S29</f>
        <v>0</v>
      </c>
      <c r="T29" s="141">
        <f>feedin_lighttruck!T29</f>
        <v>0</v>
      </c>
      <c r="U29" s="142">
        <f>feedin_lighttruck!U29</f>
        <v>0</v>
      </c>
      <c r="V29" s="142">
        <f>feedin_lighttruck!V29</f>
        <v>0</v>
      </c>
      <c r="W29" s="141">
        <f>feedin_lighttruck!W29</f>
        <v>0</v>
      </c>
      <c r="X29" s="142">
        <f>feedin_lighttruck!X29</f>
        <v>0</v>
      </c>
      <c r="Y29" s="142">
        <f>feedin_lighttruck!Y29</f>
        <v>1</v>
      </c>
      <c r="Z29" s="141">
        <f>feedin_lighttruck!Z29</f>
        <v>0.4</v>
      </c>
      <c r="AA29" s="142">
        <f>feedin_lighttruck!AA29</f>
        <v>0.4</v>
      </c>
      <c r="AB29" s="142">
        <f>feedin_lighttruck!AB29</f>
        <v>0.2</v>
      </c>
      <c r="AC29" s="141">
        <f>feedin_lighttruck!AC29</f>
        <v>0.4</v>
      </c>
      <c r="AD29" s="142">
        <f>feedin_lighttruck!AD29</f>
        <v>0.4</v>
      </c>
      <c r="AE29" s="142">
        <f>feedin_lighttruck!AE29</f>
        <v>0.2</v>
      </c>
      <c r="AF29" s="141">
        <f>feedin_lighttruck!AF29</f>
        <v>0.6100000000000001</v>
      </c>
      <c r="AG29" s="142">
        <f>feedin_lighttruck!AG29</f>
        <v>0.26</v>
      </c>
      <c r="AH29" s="142">
        <f>feedin_lighttruck!AH29</f>
        <v>0.13</v>
      </c>
      <c r="AI29" s="141">
        <f>feedin_lighttruck!AI29</f>
        <v>0</v>
      </c>
      <c r="AJ29" s="142">
        <f>feedin_lighttruck!AJ29</f>
        <v>0</v>
      </c>
      <c r="AK29" s="142">
        <f>feedin_lighttruck!AK29</f>
        <v>1</v>
      </c>
      <c r="AL29" s="36">
        <f t="shared" si="0"/>
        <v>1</v>
      </c>
      <c r="AM29" s="36">
        <f t="shared" si="1"/>
        <v>7.0000000000000009</v>
      </c>
      <c r="AO29" s="57">
        <f t="shared" si="3"/>
        <v>0.25357505804650565</v>
      </c>
      <c r="AP29" s="57">
        <f t="shared" si="2"/>
        <v>0.37330031398449809</v>
      </c>
      <c r="AQ29" s="57">
        <f t="shared" si="2"/>
        <v>0.3731246279689962</v>
      </c>
      <c r="AR29" s="57">
        <f t="shared" si="4"/>
        <v>1</v>
      </c>
    </row>
    <row r="30" spans="1:44" x14ac:dyDescent="0.2">
      <c r="A30" s="12">
        <v>2024</v>
      </c>
      <c r="B30" s="100">
        <f t="shared" si="8"/>
        <v>1.26E-2</v>
      </c>
      <c r="C30" s="173">
        <f t="shared" si="6"/>
        <v>0.97264230958091646</v>
      </c>
      <c r="D30" s="66">
        <f t="shared" si="7"/>
        <v>0</v>
      </c>
      <c r="E30" s="66">
        <f t="shared" si="7"/>
        <v>0</v>
      </c>
      <c r="F30" s="66">
        <f t="shared" si="7"/>
        <v>3.0000000000000009E-3</v>
      </c>
      <c r="G30" s="66">
        <f t="shared" si="7"/>
        <v>0</v>
      </c>
      <c r="H30" s="66">
        <v>0</v>
      </c>
      <c r="I30" s="66">
        <v>1.1757690419083583E-2</v>
      </c>
      <c r="J30" s="66">
        <v>0</v>
      </c>
      <c r="K30" s="141">
        <f>feedin_lighttruck!K30</f>
        <v>0.39</v>
      </c>
      <c r="L30" s="142">
        <f>feedin_lighttruck!L30</f>
        <v>0.14000000000000001</v>
      </c>
      <c r="M30" s="142">
        <f>feedin_lighttruck!M30</f>
        <v>0.47</v>
      </c>
      <c r="N30" s="141">
        <f>feedin_lighttruck!N30</f>
        <v>0.25</v>
      </c>
      <c r="O30" s="142">
        <f>feedin_lighttruck!O30</f>
        <v>0.39</v>
      </c>
      <c r="P30" s="142">
        <f>feedin_lighttruck!P30</f>
        <v>0.36</v>
      </c>
      <c r="Q30" s="141">
        <f>feedin_lighttruck!Q30</f>
        <v>0</v>
      </c>
      <c r="R30" s="142">
        <f>feedin_lighttruck!R30</f>
        <v>0</v>
      </c>
      <c r="S30" s="142">
        <f>feedin_lighttruck!S30</f>
        <v>0</v>
      </c>
      <c r="T30" s="141">
        <f>feedin_lighttruck!T30</f>
        <v>0</v>
      </c>
      <c r="U30" s="142">
        <f>feedin_lighttruck!U30</f>
        <v>0</v>
      </c>
      <c r="V30" s="142">
        <f>feedin_lighttruck!V30</f>
        <v>0</v>
      </c>
      <c r="W30" s="141">
        <f>feedin_lighttruck!W30</f>
        <v>0</v>
      </c>
      <c r="X30" s="142">
        <f>feedin_lighttruck!X30</f>
        <v>0</v>
      </c>
      <c r="Y30" s="142">
        <f>feedin_lighttruck!Y30</f>
        <v>1</v>
      </c>
      <c r="Z30" s="141">
        <f>feedin_lighttruck!Z30</f>
        <v>0.4</v>
      </c>
      <c r="AA30" s="142">
        <f>feedin_lighttruck!AA30</f>
        <v>0.4</v>
      </c>
      <c r="AB30" s="142">
        <f>feedin_lighttruck!AB30</f>
        <v>0.2</v>
      </c>
      <c r="AC30" s="141">
        <f>feedin_lighttruck!AC30</f>
        <v>0.4</v>
      </c>
      <c r="AD30" s="142">
        <f>feedin_lighttruck!AD30</f>
        <v>0.4</v>
      </c>
      <c r="AE30" s="142">
        <f>feedin_lighttruck!AE30</f>
        <v>0.2</v>
      </c>
      <c r="AF30" s="141">
        <f>feedin_lighttruck!AF30</f>
        <v>0.53000000000000014</v>
      </c>
      <c r="AG30" s="142">
        <f>feedin_lighttruck!AG30</f>
        <v>0.33</v>
      </c>
      <c r="AH30" s="142">
        <f>feedin_lighttruck!AH30</f>
        <v>0.14000000000000001</v>
      </c>
      <c r="AI30" s="141">
        <f>feedin_lighttruck!AI30</f>
        <v>0</v>
      </c>
      <c r="AJ30" s="142">
        <f>feedin_lighttruck!AJ30</f>
        <v>0</v>
      </c>
      <c r="AK30" s="142">
        <f>feedin_lighttruck!AK30</f>
        <v>1</v>
      </c>
      <c r="AL30" s="36">
        <f t="shared" si="0"/>
        <v>1</v>
      </c>
      <c r="AM30" s="36">
        <f t="shared" si="1"/>
        <v>7.0000000000000009</v>
      </c>
      <c r="AO30" s="57">
        <f t="shared" si="3"/>
        <v>0.25430615331734341</v>
      </c>
      <c r="AP30" s="57">
        <f t="shared" si="2"/>
        <v>0.38497453857485503</v>
      </c>
      <c r="AQ30" s="57">
        <f t="shared" si="2"/>
        <v>0.36071930810780162</v>
      </c>
      <c r="AR30" s="57">
        <f t="shared" si="4"/>
        <v>1</v>
      </c>
    </row>
    <row r="31" spans="1:44" x14ac:dyDescent="0.2">
      <c r="A31" s="51">
        <v>2025</v>
      </c>
      <c r="B31" s="101">
        <v>1.2E-2</v>
      </c>
      <c r="C31" s="74">
        <f t="shared" si="6"/>
        <v>0.97305806083342916</v>
      </c>
      <c r="D31" s="65">
        <v>0</v>
      </c>
      <c r="E31" s="65">
        <v>0</v>
      </c>
      <c r="F31" s="65">
        <v>0</v>
      </c>
      <c r="G31" s="65">
        <v>0</v>
      </c>
      <c r="H31" s="74">
        <v>0</v>
      </c>
      <c r="I31" s="65">
        <v>1.494193916657085E-2</v>
      </c>
      <c r="J31" s="74">
        <v>0</v>
      </c>
      <c r="K31" s="143">
        <f>feedin_lighttruck!K31</f>
        <v>0.4</v>
      </c>
      <c r="L31" s="144">
        <f>feedin_lighttruck!L31</f>
        <v>0.15</v>
      </c>
      <c r="M31" s="144">
        <f>feedin_lighttruck!M31</f>
        <v>0.45</v>
      </c>
      <c r="N31" s="143">
        <f>feedin_lighttruck!N31</f>
        <v>0.25</v>
      </c>
      <c r="O31" s="144">
        <f>feedin_lighttruck!O31</f>
        <v>0.4</v>
      </c>
      <c r="P31" s="144">
        <f>feedin_lighttruck!P31</f>
        <v>0.35</v>
      </c>
      <c r="Q31" s="143">
        <f>feedin_lighttruck!Q31</f>
        <v>0</v>
      </c>
      <c r="R31" s="144">
        <f>feedin_lighttruck!R31</f>
        <v>0</v>
      </c>
      <c r="S31" s="144">
        <f>feedin_lighttruck!S31</f>
        <v>0</v>
      </c>
      <c r="T31" s="143">
        <f>feedin_lighttruck!T31</f>
        <v>0</v>
      </c>
      <c r="U31" s="144">
        <f>feedin_lighttruck!U31</f>
        <v>0</v>
      </c>
      <c r="V31" s="144">
        <f>feedin_lighttruck!V31</f>
        <v>0</v>
      </c>
      <c r="W31" s="143">
        <f>feedin_lighttruck!W31</f>
        <v>0</v>
      </c>
      <c r="X31" s="144">
        <f>feedin_lighttruck!X31</f>
        <v>0</v>
      </c>
      <c r="Y31" s="144">
        <f>feedin_lighttruck!Y31</f>
        <v>1</v>
      </c>
      <c r="Z31" s="143">
        <f>feedin_lighttruck!Z31</f>
        <v>0.4</v>
      </c>
      <c r="AA31" s="144">
        <f>feedin_lighttruck!AA31</f>
        <v>0.4</v>
      </c>
      <c r="AB31" s="144">
        <f>feedin_lighttruck!AB31</f>
        <v>0.2</v>
      </c>
      <c r="AC31" s="143">
        <f>feedin_lighttruck!AC31</f>
        <v>0.4</v>
      </c>
      <c r="AD31" s="144">
        <f>feedin_lighttruck!AD31</f>
        <v>0.4</v>
      </c>
      <c r="AE31" s="144">
        <f>feedin_lighttruck!AE31</f>
        <v>0.2</v>
      </c>
      <c r="AF31" s="143">
        <f>feedin_lighttruck!AF31</f>
        <v>0.45</v>
      </c>
      <c r="AG31" s="144">
        <f>feedin_lighttruck!AG31</f>
        <v>0.4</v>
      </c>
      <c r="AH31" s="144">
        <f>feedin_lighttruck!AH31</f>
        <v>0.15</v>
      </c>
      <c r="AI31" s="143">
        <f>feedin_lighttruck!AI31</f>
        <v>0</v>
      </c>
      <c r="AJ31" s="144">
        <f>feedin_lighttruck!AJ31</f>
        <v>0</v>
      </c>
      <c r="AK31" s="144">
        <f>feedin_lighttruck!AK31</f>
        <v>1</v>
      </c>
      <c r="AL31" s="52">
        <f t="shared" si="0"/>
        <v>1</v>
      </c>
      <c r="AM31" s="52">
        <f t="shared" si="1"/>
        <v>7.0000000000000018</v>
      </c>
      <c r="AN31" s="55"/>
      <c r="AO31" s="62">
        <f t="shared" si="3"/>
        <v>0.25478838783331414</v>
      </c>
      <c r="AP31" s="62">
        <f t="shared" si="2"/>
        <v>0.39700000000000008</v>
      </c>
      <c r="AQ31" s="62">
        <f t="shared" si="2"/>
        <v>0.34821161216668584</v>
      </c>
      <c r="AR31" s="62">
        <f t="shared" si="4"/>
        <v>1</v>
      </c>
    </row>
    <row r="32" spans="1:44" x14ac:dyDescent="0.2">
      <c r="A32" s="12">
        <v>2026</v>
      </c>
      <c r="B32" s="100">
        <f>B31+(B$36-B$31)*0.2</f>
        <v>1.1600000000000001E-2</v>
      </c>
      <c r="C32" s="173">
        <f t="shared" si="6"/>
        <v>0.97105535014652611</v>
      </c>
      <c r="D32" s="66">
        <f t="shared" ref="D32:G35" si="9">D31+(D$36-D$31)*0.2</f>
        <v>0</v>
      </c>
      <c r="E32" s="66">
        <f t="shared" si="9"/>
        <v>0</v>
      </c>
      <c r="F32" s="66">
        <f t="shared" si="9"/>
        <v>0</v>
      </c>
      <c r="G32" s="66">
        <f t="shared" si="9"/>
        <v>0</v>
      </c>
      <c r="H32" s="66">
        <v>0</v>
      </c>
      <c r="I32" s="66">
        <v>1.7344649853473879E-2</v>
      </c>
      <c r="J32" s="66">
        <v>0</v>
      </c>
      <c r="K32" s="141">
        <f>feedin_lighttruck!K32</f>
        <v>0.41000000000000003</v>
      </c>
      <c r="L32" s="142">
        <f>feedin_lighttruck!L32</f>
        <v>0.16999999999999998</v>
      </c>
      <c r="M32" s="142">
        <f>feedin_lighttruck!M32</f>
        <v>0.42</v>
      </c>
      <c r="N32" s="141">
        <f>feedin_lighttruck!N32</f>
        <v>0.25</v>
      </c>
      <c r="O32" s="142">
        <f>feedin_lighttruck!O32</f>
        <v>0.4</v>
      </c>
      <c r="P32" s="142">
        <f>feedin_lighttruck!P32</f>
        <v>0.35</v>
      </c>
      <c r="Q32" s="141">
        <f>feedin_lighttruck!Q32</f>
        <v>0</v>
      </c>
      <c r="R32" s="142">
        <f>feedin_lighttruck!R32</f>
        <v>0</v>
      </c>
      <c r="S32" s="142">
        <f>feedin_lighttruck!S32</f>
        <v>0</v>
      </c>
      <c r="T32" s="141">
        <f>feedin_lighttruck!T32</f>
        <v>0</v>
      </c>
      <c r="U32" s="142">
        <f>feedin_lighttruck!U32</f>
        <v>0</v>
      </c>
      <c r="V32" s="142">
        <f>feedin_lighttruck!V32</f>
        <v>0</v>
      </c>
      <c r="W32" s="141">
        <f>feedin_lighttruck!W32</f>
        <v>0</v>
      </c>
      <c r="X32" s="142">
        <f>feedin_lighttruck!X32</f>
        <v>0</v>
      </c>
      <c r="Y32" s="142">
        <f>feedin_lighttruck!Y32</f>
        <v>1</v>
      </c>
      <c r="Z32" s="141">
        <f>feedin_lighttruck!Z32</f>
        <v>0.4</v>
      </c>
      <c r="AA32" s="142">
        <f>feedin_lighttruck!AA32</f>
        <v>0.4</v>
      </c>
      <c r="AB32" s="142">
        <f>feedin_lighttruck!AB32</f>
        <v>0.2</v>
      </c>
      <c r="AC32" s="141">
        <f>feedin_lighttruck!AC32</f>
        <v>0.4</v>
      </c>
      <c r="AD32" s="142">
        <f>feedin_lighttruck!AD32</f>
        <v>0.4</v>
      </c>
      <c r="AE32" s="142">
        <f>feedin_lighttruck!AE32</f>
        <v>0.2</v>
      </c>
      <c r="AF32" s="141">
        <f>feedin_lighttruck!AF32</f>
        <v>0.45</v>
      </c>
      <c r="AG32" s="142">
        <f>feedin_lighttruck!AG32</f>
        <v>0.4</v>
      </c>
      <c r="AH32" s="142">
        <f>feedin_lighttruck!AH32</f>
        <v>0.15</v>
      </c>
      <c r="AI32" s="141">
        <f>feedin_lighttruck!AI32</f>
        <v>0</v>
      </c>
      <c r="AJ32" s="142">
        <f>feedin_lighttruck!AJ32</f>
        <v>0</v>
      </c>
      <c r="AK32" s="142">
        <f>feedin_lighttruck!AK32</f>
        <v>1</v>
      </c>
      <c r="AL32" s="36">
        <f t="shared" si="0"/>
        <v>1</v>
      </c>
      <c r="AM32" s="36">
        <f t="shared" si="1"/>
        <v>7.0000000000000018</v>
      </c>
      <c r="AO32" s="57">
        <f t="shared" si="3"/>
        <v>0.25532492997069478</v>
      </c>
      <c r="AP32" s="57">
        <f t="shared" si="2"/>
        <v>0.39733200000000002</v>
      </c>
      <c r="AQ32" s="57">
        <f t="shared" si="2"/>
        <v>0.3473430700293052</v>
      </c>
      <c r="AR32" s="57">
        <f t="shared" si="4"/>
        <v>1</v>
      </c>
    </row>
    <row r="33" spans="1:44" x14ac:dyDescent="0.2">
      <c r="A33" s="12">
        <v>2027</v>
      </c>
      <c r="B33" s="100">
        <f t="shared" ref="B33:B35" si="10">B32+(B$36-B$31)*0.2</f>
        <v>1.1200000000000002E-2</v>
      </c>
      <c r="C33" s="173">
        <f t="shared" si="6"/>
        <v>0.96844490668841343</v>
      </c>
      <c r="D33" s="66">
        <f t="shared" si="9"/>
        <v>0</v>
      </c>
      <c r="E33" s="66">
        <f t="shared" si="9"/>
        <v>0</v>
      </c>
      <c r="F33" s="66">
        <f t="shared" si="9"/>
        <v>0</v>
      </c>
      <c r="G33" s="66">
        <f t="shared" si="9"/>
        <v>0</v>
      </c>
      <c r="H33" s="66">
        <v>0</v>
      </c>
      <c r="I33" s="66">
        <v>2.035509331158657E-2</v>
      </c>
      <c r="J33" s="66">
        <v>0</v>
      </c>
      <c r="K33" s="141">
        <f>feedin_lighttruck!K33</f>
        <v>0.42000000000000004</v>
      </c>
      <c r="L33" s="142">
        <f>feedin_lighttruck!L33</f>
        <v>0.19</v>
      </c>
      <c r="M33" s="142">
        <f>feedin_lighttruck!M33</f>
        <v>0.38999999999999996</v>
      </c>
      <c r="N33" s="141">
        <f>feedin_lighttruck!N33</f>
        <v>0.25</v>
      </c>
      <c r="O33" s="142">
        <f>feedin_lighttruck!O33</f>
        <v>0.4</v>
      </c>
      <c r="P33" s="142">
        <f>feedin_lighttruck!P33</f>
        <v>0.35</v>
      </c>
      <c r="Q33" s="141">
        <f>feedin_lighttruck!Q33</f>
        <v>0</v>
      </c>
      <c r="R33" s="142">
        <f>feedin_lighttruck!R33</f>
        <v>0</v>
      </c>
      <c r="S33" s="142">
        <f>feedin_lighttruck!S33</f>
        <v>0</v>
      </c>
      <c r="T33" s="141">
        <f>feedin_lighttruck!T33</f>
        <v>0</v>
      </c>
      <c r="U33" s="142">
        <f>feedin_lighttruck!U33</f>
        <v>0</v>
      </c>
      <c r="V33" s="142">
        <f>feedin_lighttruck!V33</f>
        <v>0</v>
      </c>
      <c r="W33" s="141">
        <f>feedin_lighttruck!W33</f>
        <v>0</v>
      </c>
      <c r="X33" s="142">
        <f>feedin_lighttruck!X33</f>
        <v>0</v>
      </c>
      <c r="Y33" s="142">
        <f>feedin_lighttruck!Y33</f>
        <v>1</v>
      </c>
      <c r="Z33" s="141">
        <f>feedin_lighttruck!Z33</f>
        <v>0.4</v>
      </c>
      <c r="AA33" s="142">
        <f>feedin_lighttruck!AA33</f>
        <v>0.4</v>
      </c>
      <c r="AB33" s="142">
        <f>feedin_lighttruck!AB33</f>
        <v>0.2</v>
      </c>
      <c r="AC33" s="141">
        <f>feedin_lighttruck!AC33</f>
        <v>0.4</v>
      </c>
      <c r="AD33" s="142">
        <f>feedin_lighttruck!AD33</f>
        <v>0.4</v>
      </c>
      <c r="AE33" s="142">
        <f>feedin_lighttruck!AE33</f>
        <v>0.2</v>
      </c>
      <c r="AF33" s="141">
        <f>feedin_lighttruck!AF33</f>
        <v>0.45</v>
      </c>
      <c r="AG33" s="142">
        <f>feedin_lighttruck!AG33</f>
        <v>0.4</v>
      </c>
      <c r="AH33" s="142">
        <f>feedin_lighttruck!AH33</f>
        <v>0.15</v>
      </c>
      <c r="AI33" s="141">
        <f>feedin_lighttruck!AI33</f>
        <v>0</v>
      </c>
      <c r="AJ33" s="142">
        <f>feedin_lighttruck!AJ33</f>
        <v>0</v>
      </c>
      <c r="AK33" s="142">
        <f>feedin_lighttruck!AK33</f>
        <v>1</v>
      </c>
      <c r="AL33" s="36">
        <f t="shared" si="0"/>
        <v>1</v>
      </c>
      <c r="AM33" s="36">
        <f t="shared" si="1"/>
        <v>7.0000000000000018</v>
      </c>
      <c r="AO33" s="57">
        <f t="shared" si="3"/>
        <v>0.25597501866231731</v>
      </c>
      <c r="AP33" s="57">
        <f t="shared" si="2"/>
        <v>0.39764800000000006</v>
      </c>
      <c r="AQ33" s="57">
        <f t="shared" si="2"/>
        <v>0.34637698133768269</v>
      </c>
      <c r="AR33" s="57">
        <f t="shared" si="4"/>
        <v>1</v>
      </c>
    </row>
    <row r="34" spans="1:44" x14ac:dyDescent="0.2">
      <c r="A34" s="12">
        <v>2028</v>
      </c>
      <c r="B34" s="100">
        <f t="shared" si="10"/>
        <v>1.0800000000000002E-2</v>
      </c>
      <c r="C34" s="173">
        <f t="shared" si="6"/>
        <v>0.96351031747384963</v>
      </c>
      <c r="D34" s="66">
        <f t="shared" si="9"/>
        <v>0</v>
      </c>
      <c r="E34" s="66">
        <f t="shared" si="9"/>
        <v>0</v>
      </c>
      <c r="F34" s="66">
        <f t="shared" si="9"/>
        <v>0</v>
      </c>
      <c r="G34" s="66">
        <f t="shared" si="9"/>
        <v>0</v>
      </c>
      <c r="H34" s="66">
        <v>0</v>
      </c>
      <c r="I34" s="66">
        <v>2.5689682526150372E-2</v>
      </c>
      <c r="J34" s="66">
        <v>0</v>
      </c>
      <c r="K34" s="141">
        <f>feedin_lighttruck!K34</f>
        <v>0.43000000000000005</v>
      </c>
      <c r="L34" s="142">
        <f>feedin_lighttruck!L34</f>
        <v>0.21000000000000002</v>
      </c>
      <c r="M34" s="142">
        <f>feedin_lighttruck!M34</f>
        <v>0.35999999999999993</v>
      </c>
      <c r="N34" s="141">
        <f>feedin_lighttruck!N34</f>
        <v>0.25</v>
      </c>
      <c r="O34" s="142">
        <f>feedin_lighttruck!O34</f>
        <v>0.4</v>
      </c>
      <c r="P34" s="142">
        <f>feedin_lighttruck!P34</f>
        <v>0.35</v>
      </c>
      <c r="Q34" s="141">
        <f>feedin_lighttruck!Q34</f>
        <v>0</v>
      </c>
      <c r="R34" s="142">
        <f>feedin_lighttruck!R34</f>
        <v>0</v>
      </c>
      <c r="S34" s="142">
        <f>feedin_lighttruck!S34</f>
        <v>0</v>
      </c>
      <c r="T34" s="141">
        <f>feedin_lighttruck!T34</f>
        <v>0</v>
      </c>
      <c r="U34" s="142">
        <f>feedin_lighttruck!U34</f>
        <v>0</v>
      </c>
      <c r="V34" s="142">
        <f>feedin_lighttruck!V34</f>
        <v>0</v>
      </c>
      <c r="W34" s="141">
        <f>feedin_lighttruck!W34</f>
        <v>0</v>
      </c>
      <c r="X34" s="142">
        <f>feedin_lighttruck!X34</f>
        <v>0</v>
      </c>
      <c r="Y34" s="142">
        <f>feedin_lighttruck!Y34</f>
        <v>1</v>
      </c>
      <c r="Z34" s="141">
        <f>feedin_lighttruck!Z34</f>
        <v>0.4</v>
      </c>
      <c r="AA34" s="142">
        <f>feedin_lighttruck!AA34</f>
        <v>0.4</v>
      </c>
      <c r="AB34" s="142">
        <f>feedin_lighttruck!AB34</f>
        <v>0.2</v>
      </c>
      <c r="AC34" s="141">
        <f>feedin_lighttruck!AC34</f>
        <v>0.4</v>
      </c>
      <c r="AD34" s="142">
        <f>feedin_lighttruck!AD34</f>
        <v>0.4</v>
      </c>
      <c r="AE34" s="142">
        <f>feedin_lighttruck!AE34</f>
        <v>0.2</v>
      </c>
      <c r="AF34" s="141">
        <f>feedin_lighttruck!AF34</f>
        <v>0.45</v>
      </c>
      <c r="AG34" s="142">
        <f>feedin_lighttruck!AG34</f>
        <v>0.4</v>
      </c>
      <c r="AH34" s="142">
        <f>feedin_lighttruck!AH34</f>
        <v>0.15</v>
      </c>
      <c r="AI34" s="141">
        <f>feedin_lighttruck!AI34</f>
        <v>0</v>
      </c>
      <c r="AJ34" s="142">
        <f>feedin_lighttruck!AJ34</f>
        <v>0</v>
      </c>
      <c r="AK34" s="142">
        <f>feedin_lighttruck!AK34</f>
        <v>1</v>
      </c>
      <c r="AL34" s="36">
        <f t="shared" si="0"/>
        <v>1</v>
      </c>
      <c r="AM34" s="36">
        <f t="shared" si="1"/>
        <v>7.0000000000000018</v>
      </c>
      <c r="AO34" s="57">
        <f t="shared" si="3"/>
        <v>0.25708193650523009</v>
      </c>
      <c r="AP34" s="57">
        <f t="shared" si="2"/>
        <v>0.39794799999999997</v>
      </c>
      <c r="AQ34" s="57">
        <f t="shared" si="2"/>
        <v>0.34497006349476989</v>
      </c>
      <c r="AR34" s="57">
        <f t="shared" si="4"/>
        <v>1</v>
      </c>
    </row>
    <row r="35" spans="1:44" x14ac:dyDescent="0.2">
      <c r="A35" s="12">
        <v>2029</v>
      </c>
      <c r="B35" s="100">
        <f t="shared" si="10"/>
        <v>1.0400000000000003E-2</v>
      </c>
      <c r="C35" s="173">
        <f t="shared" si="6"/>
        <v>0.95661952027481323</v>
      </c>
      <c r="D35" s="66">
        <f t="shared" si="9"/>
        <v>0</v>
      </c>
      <c r="E35" s="66">
        <f t="shared" si="9"/>
        <v>0</v>
      </c>
      <c r="F35" s="66">
        <f t="shared" si="9"/>
        <v>0</v>
      </c>
      <c r="G35" s="66">
        <f t="shared" si="9"/>
        <v>0</v>
      </c>
      <c r="H35" s="66">
        <v>0</v>
      </c>
      <c r="I35" s="66">
        <v>3.2980479725186813E-2</v>
      </c>
      <c r="J35" s="66">
        <v>0</v>
      </c>
      <c r="K35" s="141">
        <f>feedin_lighttruck!K35</f>
        <v>0.44000000000000006</v>
      </c>
      <c r="L35" s="142">
        <f>feedin_lighttruck!L35</f>
        <v>0.23000000000000004</v>
      </c>
      <c r="M35" s="142">
        <f>feedin_lighttruck!M35</f>
        <v>0.3299999999999999</v>
      </c>
      <c r="N35" s="141">
        <f>feedin_lighttruck!N35</f>
        <v>0.25</v>
      </c>
      <c r="O35" s="142">
        <f>feedin_lighttruck!O35</f>
        <v>0.4</v>
      </c>
      <c r="P35" s="142">
        <f>feedin_lighttruck!P35</f>
        <v>0.35</v>
      </c>
      <c r="Q35" s="141">
        <f>feedin_lighttruck!Q35</f>
        <v>0</v>
      </c>
      <c r="R35" s="142">
        <f>feedin_lighttruck!R35</f>
        <v>0</v>
      </c>
      <c r="S35" s="142">
        <f>feedin_lighttruck!S35</f>
        <v>0</v>
      </c>
      <c r="T35" s="141">
        <f>feedin_lighttruck!T35</f>
        <v>0</v>
      </c>
      <c r="U35" s="142">
        <f>feedin_lighttruck!U35</f>
        <v>0</v>
      </c>
      <c r="V35" s="142">
        <f>feedin_lighttruck!V35</f>
        <v>0</v>
      </c>
      <c r="W35" s="141">
        <f>feedin_lighttruck!W35</f>
        <v>0</v>
      </c>
      <c r="X35" s="142">
        <f>feedin_lighttruck!X35</f>
        <v>0</v>
      </c>
      <c r="Y35" s="142">
        <f>feedin_lighttruck!Y35</f>
        <v>1</v>
      </c>
      <c r="Z35" s="141">
        <f>feedin_lighttruck!Z35</f>
        <v>0.4</v>
      </c>
      <c r="AA35" s="142">
        <f>feedin_lighttruck!AA35</f>
        <v>0.4</v>
      </c>
      <c r="AB35" s="142">
        <f>feedin_lighttruck!AB35</f>
        <v>0.2</v>
      </c>
      <c r="AC35" s="141">
        <f>feedin_lighttruck!AC35</f>
        <v>0.4</v>
      </c>
      <c r="AD35" s="142">
        <f>feedin_lighttruck!AD35</f>
        <v>0.4</v>
      </c>
      <c r="AE35" s="142">
        <f>feedin_lighttruck!AE35</f>
        <v>0.2</v>
      </c>
      <c r="AF35" s="141">
        <f>feedin_lighttruck!AF35</f>
        <v>0.45</v>
      </c>
      <c r="AG35" s="142">
        <f>feedin_lighttruck!AG35</f>
        <v>0.4</v>
      </c>
      <c r="AH35" s="142">
        <f>feedin_lighttruck!AH35</f>
        <v>0.15</v>
      </c>
      <c r="AI35" s="141">
        <f>feedin_lighttruck!AI35</f>
        <v>0</v>
      </c>
      <c r="AJ35" s="142">
        <f>feedin_lighttruck!AJ35</f>
        <v>0</v>
      </c>
      <c r="AK35" s="142">
        <f>feedin_lighttruck!AK35</f>
        <v>1</v>
      </c>
      <c r="AL35" s="36">
        <f t="shared" si="0"/>
        <v>1</v>
      </c>
      <c r="AM35" s="36">
        <f t="shared" si="1"/>
        <v>7.0000000000000018</v>
      </c>
      <c r="AO35" s="57">
        <f t="shared" si="3"/>
        <v>0.25857209594503738</v>
      </c>
      <c r="AP35" s="57">
        <f t="shared" si="2"/>
        <v>0.39823200000000003</v>
      </c>
      <c r="AQ35" s="57">
        <f t="shared" si="2"/>
        <v>0.34319590405496264</v>
      </c>
      <c r="AR35" s="57">
        <f t="shared" si="4"/>
        <v>1</v>
      </c>
    </row>
    <row r="36" spans="1:44" x14ac:dyDescent="0.2">
      <c r="A36" s="51">
        <v>2030</v>
      </c>
      <c r="B36" s="101">
        <v>0.01</v>
      </c>
      <c r="C36" s="74">
        <f t="shared" si="6"/>
        <v>0.94758507219911592</v>
      </c>
      <c r="D36" s="65">
        <v>0</v>
      </c>
      <c r="E36" s="65">
        <v>0</v>
      </c>
      <c r="F36" s="65">
        <v>0</v>
      </c>
      <c r="G36" s="65">
        <v>0</v>
      </c>
      <c r="H36" s="74">
        <v>0</v>
      </c>
      <c r="I36" s="65">
        <v>4.2414927800884059E-2</v>
      </c>
      <c r="J36" s="74">
        <v>0</v>
      </c>
      <c r="K36" s="143">
        <f>feedin_lighttruck!K36</f>
        <v>0.45</v>
      </c>
      <c r="L36" s="144">
        <f>feedin_lighttruck!L36</f>
        <v>0.25</v>
      </c>
      <c r="M36" s="144">
        <f>feedin_lighttruck!M36</f>
        <v>0.3</v>
      </c>
      <c r="N36" s="143">
        <f>feedin_lighttruck!N36</f>
        <v>0.25</v>
      </c>
      <c r="O36" s="144">
        <f>feedin_lighttruck!O36</f>
        <v>0.4</v>
      </c>
      <c r="P36" s="144">
        <f>feedin_lighttruck!P36</f>
        <v>0.35</v>
      </c>
      <c r="Q36" s="143">
        <f>feedin_lighttruck!Q36</f>
        <v>0</v>
      </c>
      <c r="R36" s="144">
        <f>feedin_lighttruck!R36</f>
        <v>0</v>
      </c>
      <c r="S36" s="144">
        <f>feedin_lighttruck!S36</f>
        <v>0</v>
      </c>
      <c r="T36" s="143">
        <f>feedin_lighttruck!T36</f>
        <v>0</v>
      </c>
      <c r="U36" s="144">
        <f>feedin_lighttruck!U36</f>
        <v>0</v>
      </c>
      <c r="V36" s="144">
        <f>feedin_lighttruck!V36</f>
        <v>0</v>
      </c>
      <c r="W36" s="143">
        <f>feedin_lighttruck!W36</f>
        <v>0</v>
      </c>
      <c r="X36" s="144">
        <f>feedin_lighttruck!X36</f>
        <v>0</v>
      </c>
      <c r="Y36" s="144">
        <f>feedin_lighttruck!Y36</f>
        <v>1</v>
      </c>
      <c r="Z36" s="143">
        <f>feedin_lighttruck!Z36</f>
        <v>0.4</v>
      </c>
      <c r="AA36" s="144">
        <f>feedin_lighttruck!AA36</f>
        <v>0.4</v>
      </c>
      <c r="AB36" s="144">
        <f>feedin_lighttruck!AB36</f>
        <v>0.2</v>
      </c>
      <c r="AC36" s="143">
        <f>feedin_lighttruck!AC36</f>
        <v>0.4</v>
      </c>
      <c r="AD36" s="144">
        <f>feedin_lighttruck!AD36</f>
        <v>0.4</v>
      </c>
      <c r="AE36" s="144">
        <f>feedin_lighttruck!AE36</f>
        <v>0.2</v>
      </c>
      <c r="AF36" s="143">
        <f>feedin_lighttruck!AF36</f>
        <v>0.45</v>
      </c>
      <c r="AG36" s="144">
        <f>feedin_lighttruck!AG36</f>
        <v>0.4</v>
      </c>
      <c r="AH36" s="144">
        <f>feedin_lighttruck!AH36</f>
        <v>0.15</v>
      </c>
      <c r="AI36" s="143">
        <f>feedin_lighttruck!AI36</f>
        <v>0</v>
      </c>
      <c r="AJ36" s="144">
        <f>feedin_lighttruck!AJ36</f>
        <v>0</v>
      </c>
      <c r="AK36" s="144">
        <f>feedin_lighttruck!AK36</f>
        <v>1</v>
      </c>
      <c r="AL36" s="52">
        <f t="shared" si="0"/>
        <v>1</v>
      </c>
      <c r="AM36" s="52">
        <f t="shared" si="1"/>
        <v>7.0000000000000018</v>
      </c>
      <c r="AN36" s="55"/>
      <c r="AO36" s="62">
        <f t="shared" si="3"/>
        <v>0.26048298556017679</v>
      </c>
      <c r="AP36" s="62">
        <f t="shared" si="2"/>
        <v>0.39850000000000002</v>
      </c>
      <c r="AQ36" s="62">
        <f t="shared" si="2"/>
        <v>0.34101701443982319</v>
      </c>
      <c r="AR36" s="62">
        <f t="shared" si="4"/>
        <v>1</v>
      </c>
    </row>
    <row r="37" spans="1:44" x14ac:dyDescent="0.2">
      <c r="A37" s="12">
        <v>2031</v>
      </c>
      <c r="B37" s="100">
        <f>B36+(B$41-B$36)*0.2</f>
        <v>0.01</v>
      </c>
      <c r="C37" s="173">
        <f t="shared" si="6"/>
        <v>0.94460518603651722</v>
      </c>
      <c r="D37" s="66">
        <f t="shared" ref="D37:G40" si="11">D36+(D$41-D$36)*0.2</f>
        <v>0</v>
      </c>
      <c r="E37" s="66">
        <f t="shared" si="11"/>
        <v>0</v>
      </c>
      <c r="F37" s="66">
        <f t="shared" si="11"/>
        <v>0</v>
      </c>
      <c r="G37" s="66">
        <f t="shared" si="11"/>
        <v>0</v>
      </c>
      <c r="H37" s="66">
        <v>0</v>
      </c>
      <c r="I37" s="66">
        <v>4.5394813963482744E-2</v>
      </c>
      <c r="J37" s="66">
        <v>0</v>
      </c>
      <c r="K37" s="141">
        <f>feedin_lighttruck!K37</f>
        <v>0.45</v>
      </c>
      <c r="L37" s="142">
        <f>feedin_lighttruck!L37</f>
        <v>0.25</v>
      </c>
      <c r="M37" s="142">
        <f>feedin_lighttruck!M37</f>
        <v>0.3</v>
      </c>
      <c r="N37" s="141">
        <f>feedin_lighttruck!N37</f>
        <v>0.25</v>
      </c>
      <c r="O37" s="142">
        <f>feedin_lighttruck!O37</f>
        <v>0.4</v>
      </c>
      <c r="P37" s="142">
        <f>feedin_lighttruck!P37</f>
        <v>0.35</v>
      </c>
      <c r="Q37" s="141">
        <f>feedin_lighttruck!Q37</f>
        <v>0</v>
      </c>
      <c r="R37" s="142">
        <f>feedin_lighttruck!R37</f>
        <v>0</v>
      </c>
      <c r="S37" s="142">
        <f>feedin_lighttruck!S37</f>
        <v>0</v>
      </c>
      <c r="T37" s="141">
        <f>feedin_lighttruck!T37</f>
        <v>0</v>
      </c>
      <c r="U37" s="142">
        <f>feedin_lighttruck!U37</f>
        <v>0</v>
      </c>
      <c r="V37" s="142">
        <f>feedin_lighttruck!V37</f>
        <v>0</v>
      </c>
      <c r="W37" s="141">
        <f>feedin_lighttruck!W37</f>
        <v>0</v>
      </c>
      <c r="X37" s="142">
        <f>feedin_lighttruck!X37</f>
        <v>0</v>
      </c>
      <c r="Y37" s="142">
        <f>feedin_lighttruck!Y37</f>
        <v>1</v>
      </c>
      <c r="Z37" s="141">
        <f>feedin_lighttruck!Z37</f>
        <v>0.4</v>
      </c>
      <c r="AA37" s="142">
        <f>feedin_lighttruck!AA37</f>
        <v>0.4</v>
      </c>
      <c r="AB37" s="142">
        <f>feedin_lighttruck!AB37</f>
        <v>0.2</v>
      </c>
      <c r="AC37" s="141">
        <f>feedin_lighttruck!AC37</f>
        <v>0.4</v>
      </c>
      <c r="AD37" s="142">
        <f>feedin_lighttruck!AD37</f>
        <v>0.4</v>
      </c>
      <c r="AE37" s="142">
        <f>feedin_lighttruck!AE37</f>
        <v>0.2</v>
      </c>
      <c r="AF37" s="141">
        <f>feedin_lighttruck!AF37</f>
        <v>0.45</v>
      </c>
      <c r="AG37" s="142">
        <f>feedin_lighttruck!AG37</f>
        <v>0.4</v>
      </c>
      <c r="AH37" s="142">
        <f>feedin_lighttruck!AH37</f>
        <v>0.15</v>
      </c>
      <c r="AI37" s="141">
        <f>feedin_lighttruck!AI37</f>
        <v>0</v>
      </c>
      <c r="AJ37" s="142">
        <f>feedin_lighttruck!AJ37</f>
        <v>0</v>
      </c>
      <c r="AK37" s="142">
        <f>feedin_lighttruck!AK37</f>
        <v>1</v>
      </c>
      <c r="AL37" s="36">
        <f t="shared" si="0"/>
        <v>1</v>
      </c>
      <c r="AM37" s="36">
        <f t="shared" si="1"/>
        <v>7.0000000000000018</v>
      </c>
      <c r="AO37" s="57">
        <f t="shared" si="3"/>
        <v>0.26107896279269655</v>
      </c>
      <c r="AP37" s="57">
        <f t="shared" si="2"/>
        <v>0.39850000000000002</v>
      </c>
      <c r="AQ37" s="57">
        <f t="shared" si="2"/>
        <v>0.34042103720730338</v>
      </c>
      <c r="AR37" s="57">
        <f t="shared" si="4"/>
        <v>1</v>
      </c>
    </row>
    <row r="38" spans="1:44" x14ac:dyDescent="0.2">
      <c r="A38" s="12">
        <v>2032</v>
      </c>
      <c r="B38" s="100">
        <f t="shared" ref="B38:B40" si="12">B37+(B$41-B$36)*0.2</f>
        <v>0.01</v>
      </c>
      <c r="C38" s="173">
        <f t="shared" si="6"/>
        <v>0.9394581807946808</v>
      </c>
      <c r="D38" s="66">
        <f t="shared" si="11"/>
        <v>0</v>
      </c>
      <c r="E38" s="66">
        <f t="shared" si="11"/>
        <v>0</v>
      </c>
      <c r="F38" s="66">
        <f t="shared" si="11"/>
        <v>0</v>
      </c>
      <c r="G38" s="66">
        <f t="shared" si="11"/>
        <v>0</v>
      </c>
      <c r="H38" s="66">
        <v>0</v>
      </c>
      <c r="I38" s="66">
        <v>5.0541819205319201E-2</v>
      </c>
      <c r="J38" s="66">
        <v>0</v>
      </c>
      <c r="K38" s="141">
        <f>feedin_lighttruck!K38</f>
        <v>0.45</v>
      </c>
      <c r="L38" s="142">
        <f>feedin_lighttruck!L38</f>
        <v>0.25</v>
      </c>
      <c r="M38" s="142">
        <f>feedin_lighttruck!M38</f>
        <v>0.3</v>
      </c>
      <c r="N38" s="141">
        <f>feedin_lighttruck!N38</f>
        <v>0.25</v>
      </c>
      <c r="O38" s="142">
        <f>feedin_lighttruck!O38</f>
        <v>0.4</v>
      </c>
      <c r="P38" s="142">
        <f>feedin_lighttruck!P38</f>
        <v>0.35</v>
      </c>
      <c r="Q38" s="141">
        <f>feedin_lighttruck!Q38</f>
        <v>0</v>
      </c>
      <c r="R38" s="142">
        <f>feedin_lighttruck!R38</f>
        <v>0</v>
      </c>
      <c r="S38" s="142">
        <f>feedin_lighttruck!S38</f>
        <v>0</v>
      </c>
      <c r="T38" s="141">
        <f>feedin_lighttruck!T38</f>
        <v>0</v>
      </c>
      <c r="U38" s="142">
        <f>feedin_lighttruck!U38</f>
        <v>0</v>
      </c>
      <c r="V38" s="142">
        <f>feedin_lighttruck!V38</f>
        <v>0</v>
      </c>
      <c r="W38" s="141">
        <f>feedin_lighttruck!W38</f>
        <v>0</v>
      </c>
      <c r="X38" s="142">
        <f>feedin_lighttruck!X38</f>
        <v>0</v>
      </c>
      <c r="Y38" s="142">
        <f>feedin_lighttruck!Y38</f>
        <v>1</v>
      </c>
      <c r="Z38" s="141">
        <f>feedin_lighttruck!Z38</f>
        <v>0.4</v>
      </c>
      <c r="AA38" s="142">
        <f>feedin_lighttruck!AA38</f>
        <v>0.4</v>
      </c>
      <c r="AB38" s="142">
        <f>feedin_lighttruck!AB38</f>
        <v>0.2</v>
      </c>
      <c r="AC38" s="141">
        <f>feedin_lighttruck!AC38</f>
        <v>0.4</v>
      </c>
      <c r="AD38" s="142">
        <f>feedin_lighttruck!AD38</f>
        <v>0.4</v>
      </c>
      <c r="AE38" s="142">
        <f>feedin_lighttruck!AE38</f>
        <v>0.2</v>
      </c>
      <c r="AF38" s="141">
        <f>feedin_lighttruck!AF38</f>
        <v>0.45</v>
      </c>
      <c r="AG38" s="142">
        <f>feedin_lighttruck!AG38</f>
        <v>0.4</v>
      </c>
      <c r="AH38" s="142">
        <f>feedin_lighttruck!AH38</f>
        <v>0.15</v>
      </c>
      <c r="AI38" s="141">
        <f>feedin_lighttruck!AI38</f>
        <v>0</v>
      </c>
      <c r="AJ38" s="142">
        <f>feedin_lighttruck!AJ38</f>
        <v>0</v>
      </c>
      <c r="AK38" s="142">
        <f>feedin_lighttruck!AK38</f>
        <v>1</v>
      </c>
      <c r="AL38" s="36">
        <f t="shared" si="0"/>
        <v>1</v>
      </c>
      <c r="AM38" s="36">
        <f t="shared" si="1"/>
        <v>7.0000000000000018</v>
      </c>
      <c r="AO38" s="57">
        <f t="shared" si="3"/>
        <v>0.26210836384106384</v>
      </c>
      <c r="AP38" s="57">
        <f t="shared" si="2"/>
        <v>0.39850000000000002</v>
      </c>
      <c r="AQ38" s="57">
        <f t="shared" si="2"/>
        <v>0.33939163615893619</v>
      </c>
      <c r="AR38" s="57">
        <f t="shared" si="4"/>
        <v>1</v>
      </c>
    </row>
    <row r="39" spans="1:44" x14ac:dyDescent="0.2">
      <c r="A39" s="12">
        <v>2033</v>
      </c>
      <c r="B39" s="100">
        <f t="shared" si="12"/>
        <v>0.01</v>
      </c>
      <c r="C39" s="173">
        <f t="shared" si="6"/>
        <v>0.93562499721995862</v>
      </c>
      <c r="D39" s="66">
        <f t="shared" si="11"/>
        <v>0</v>
      </c>
      <c r="E39" s="66">
        <f t="shared" si="11"/>
        <v>0</v>
      </c>
      <c r="F39" s="66">
        <f t="shared" si="11"/>
        <v>0</v>
      </c>
      <c r="G39" s="66">
        <f t="shared" si="11"/>
        <v>0</v>
      </c>
      <c r="H39" s="66">
        <v>0</v>
      </c>
      <c r="I39" s="66">
        <v>5.4375002780041364E-2</v>
      </c>
      <c r="J39" s="66">
        <v>0</v>
      </c>
      <c r="K39" s="141">
        <f>feedin_lighttruck!K39</f>
        <v>0.45</v>
      </c>
      <c r="L39" s="142">
        <f>feedin_lighttruck!L39</f>
        <v>0.25</v>
      </c>
      <c r="M39" s="142">
        <f>feedin_lighttruck!M39</f>
        <v>0.3</v>
      </c>
      <c r="N39" s="141">
        <f>feedin_lighttruck!N39</f>
        <v>0.25</v>
      </c>
      <c r="O39" s="142">
        <f>feedin_lighttruck!O39</f>
        <v>0.4</v>
      </c>
      <c r="P39" s="142">
        <f>feedin_lighttruck!P39</f>
        <v>0.35</v>
      </c>
      <c r="Q39" s="141">
        <f>feedin_lighttruck!Q39</f>
        <v>0</v>
      </c>
      <c r="R39" s="142">
        <f>feedin_lighttruck!R39</f>
        <v>0</v>
      </c>
      <c r="S39" s="142">
        <f>feedin_lighttruck!S39</f>
        <v>0</v>
      </c>
      <c r="T39" s="141">
        <f>feedin_lighttruck!T39</f>
        <v>0</v>
      </c>
      <c r="U39" s="142">
        <f>feedin_lighttruck!U39</f>
        <v>0</v>
      </c>
      <c r="V39" s="142">
        <f>feedin_lighttruck!V39</f>
        <v>0</v>
      </c>
      <c r="W39" s="141">
        <f>feedin_lighttruck!W39</f>
        <v>0</v>
      </c>
      <c r="X39" s="142">
        <f>feedin_lighttruck!X39</f>
        <v>0</v>
      </c>
      <c r="Y39" s="142">
        <f>feedin_lighttruck!Y39</f>
        <v>1</v>
      </c>
      <c r="Z39" s="141">
        <f>feedin_lighttruck!Z39</f>
        <v>0.4</v>
      </c>
      <c r="AA39" s="142">
        <f>feedin_lighttruck!AA39</f>
        <v>0.4</v>
      </c>
      <c r="AB39" s="142">
        <f>feedin_lighttruck!AB39</f>
        <v>0.2</v>
      </c>
      <c r="AC39" s="141">
        <f>feedin_lighttruck!AC39</f>
        <v>0.4</v>
      </c>
      <c r="AD39" s="142">
        <f>feedin_lighttruck!AD39</f>
        <v>0.4</v>
      </c>
      <c r="AE39" s="142">
        <f>feedin_lighttruck!AE39</f>
        <v>0.2</v>
      </c>
      <c r="AF39" s="141">
        <f>feedin_lighttruck!AF39</f>
        <v>0.45</v>
      </c>
      <c r="AG39" s="142">
        <f>feedin_lighttruck!AG39</f>
        <v>0.4</v>
      </c>
      <c r="AH39" s="142">
        <f>feedin_lighttruck!AH39</f>
        <v>0.15</v>
      </c>
      <c r="AI39" s="141">
        <f>feedin_lighttruck!AI39</f>
        <v>0</v>
      </c>
      <c r="AJ39" s="142">
        <f>feedin_lighttruck!AJ39</f>
        <v>0</v>
      </c>
      <c r="AK39" s="142">
        <f>feedin_lighttruck!AK39</f>
        <v>1</v>
      </c>
      <c r="AL39" s="36">
        <f t="shared" si="0"/>
        <v>1</v>
      </c>
      <c r="AM39" s="36">
        <f t="shared" si="1"/>
        <v>7.0000000000000018</v>
      </c>
      <c r="AO39" s="57">
        <f t="shared" si="3"/>
        <v>0.26287500055600826</v>
      </c>
      <c r="AP39" s="57">
        <f t="shared" si="2"/>
        <v>0.39850000000000002</v>
      </c>
      <c r="AQ39" s="57">
        <f t="shared" si="2"/>
        <v>0.33862499944399166</v>
      </c>
      <c r="AR39" s="57">
        <f t="shared" si="4"/>
        <v>1</v>
      </c>
    </row>
    <row r="40" spans="1:44" x14ac:dyDescent="0.2">
      <c r="A40" s="12">
        <v>2034</v>
      </c>
      <c r="B40" s="100">
        <f t="shared" si="12"/>
        <v>0.01</v>
      </c>
      <c r="C40" s="173">
        <f t="shared" si="6"/>
        <v>0.90500000000000003</v>
      </c>
      <c r="D40" s="66">
        <f t="shared" si="11"/>
        <v>0</v>
      </c>
      <c r="E40" s="66">
        <f t="shared" si="11"/>
        <v>0</v>
      </c>
      <c r="F40" s="66">
        <f t="shared" si="11"/>
        <v>0</v>
      </c>
      <c r="G40" s="66">
        <f t="shared" si="11"/>
        <v>0</v>
      </c>
      <c r="H40" s="66">
        <v>0</v>
      </c>
      <c r="I40" s="66">
        <v>8.5000000000000006E-2</v>
      </c>
      <c r="J40" s="66">
        <v>0</v>
      </c>
      <c r="K40" s="141">
        <f>feedin_lighttruck!K40</f>
        <v>0.45</v>
      </c>
      <c r="L40" s="142">
        <f>feedin_lighttruck!L40</f>
        <v>0.25</v>
      </c>
      <c r="M40" s="142">
        <f>feedin_lighttruck!M40</f>
        <v>0.3</v>
      </c>
      <c r="N40" s="141">
        <f>feedin_lighttruck!N40</f>
        <v>0.25</v>
      </c>
      <c r="O40" s="142">
        <f>feedin_lighttruck!O40</f>
        <v>0.4</v>
      </c>
      <c r="P40" s="142">
        <f>feedin_lighttruck!P40</f>
        <v>0.35</v>
      </c>
      <c r="Q40" s="141">
        <f>feedin_lighttruck!Q40</f>
        <v>0</v>
      </c>
      <c r="R40" s="142">
        <f>feedin_lighttruck!R40</f>
        <v>0</v>
      </c>
      <c r="S40" s="142">
        <f>feedin_lighttruck!S40</f>
        <v>0</v>
      </c>
      <c r="T40" s="141">
        <f>feedin_lighttruck!T40</f>
        <v>0</v>
      </c>
      <c r="U40" s="142">
        <f>feedin_lighttruck!U40</f>
        <v>0</v>
      </c>
      <c r="V40" s="142">
        <f>feedin_lighttruck!V40</f>
        <v>0</v>
      </c>
      <c r="W40" s="141">
        <f>feedin_lighttruck!W40</f>
        <v>0</v>
      </c>
      <c r="X40" s="142">
        <f>feedin_lighttruck!X40</f>
        <v>0</v>
      </c>
      <c r="Y40" s="142">
        <f>feedin_lighttruck!Y40</f>
        <v>1</v>
      </c>
      <c r="Z40" s="141">
        <f>feedin_lighttruck!Z40</f>
        <v>0.4</v>
      </c>
      <c r="AA40" s="142">
        <f>feedin_lighttruck!AA40</f>
        <v>0.4</v>
      </c>
      <c r="AB40" s="142">
        <f>feedin_lighttruck!AB40</f>
        <v>0.2</v>
      </c>
      <c r="AC40" s="141">
        <f>feedin_lighttruck!AC40</f>
        <v>0.4</v>
      </c>
      <c r="AD40" s="142">
        <f>feedin_lighttruck!AD40</f>
        <v>0.4</v>
      </c>
      <c r="AE40" s="142">
        <f>feedin_lighttruck!AE40</f>
        <v>0.2</v>
      </c>
      <c r="AF40" s="141">
        <f>feedin_lighttruck!AF40</f>
        <v>0.45</v>
      </c>
      <c r="AG40" s="142">
        <f>feedin_lighttruck!AG40</f>
        <v>0.4</v>
      </c>
      <c r="AH40" s="142">
        <f>feedin_lighttruck!AH40</f>
        <v>0.15</v>
      </c>
      <c r="AI40" s="141">
        <f>feedin_lighttruck!AI40</f>
        <v>0</v>
      </c>
      <c r="AJ40" s="142">
        <f>feedin_lighttruck!AJ40</f>
        <v>0</v>
      </c>
      <c r="AK40" s="142">
        <f>feedin_lighttruck!AK40</f>
        <v>1</v>
      </c>
      <c r="AL40" s="36">
        <f t="shared" si="0"/>
        <v>1</v>
      </c>
      <c r="AM40" s="36">
        <f t="shared" si="1"/>
        <v>7.0000000000000018</v>
      </c>
      <c r="AO40" s="57">
        <f t="shared" si="3"/>
        <v>0.26900000000000002</v>
      </c>
      <c r="AP40" s="57">
        <f t="shared" si="2"/>
        <v>0.39850000000000008</v>
      </c>
      <c r="AQ40" s="57">
        <f t="shared" si="2"/>
        <v>0.33249999999999996</v>
      </c>
      <c r="AR40" s="57">
        <f t="shared" si="4"/>
        <v>1</v>
      </c>
    </row>
    <row r="41" spans="1:44" x14ac:dyDescent="0.2">
      <c r="A41" s="51">
        <v>2035</v>
      </c>
      <c r="B41" s="101">
        <v>0.01</v>
      </c>
      <c r="C41" s="74">
        <f t="shared" si="6"/>
        <v>0.86</v>
      </c>
      <c r="D41" s="65">
        <v>0</v>
      </c>
      <c r="E41" s="65">
        <v>0</v>
      </c>
      <c r="F41" s="65">
        <v>0</v>
      </c>
      <c r="G41" s="65">
        <v>0</v>
      </c>
      <c r="H41" s="74">
        <v>0</v>
      </c>
      <c r="I41" s="65">
        <v>0.13</v>
      </c>
      <c r="J41" s="74">
        <v>0</v>
      </c>
      <c r="K41" s="143">
        <f>feedin_lighttruck!K41</f>
        <v>0.45</v>
      </c>
      <c r="L41" s="144">
        <f>feedin_lighttruck!L41</f>
        <v>0.25</v>
      </c>
      <c r="M41" s="144">
        <f>feedin_lighttruck!M41</f>
        <v>0.3</v>
      </c>
      <c r="N41" s="143">
        <f>feedin_lighttruck!N41</f>
        <v>0.25</v>
      </c>
      <c r="O41" s="144">
        <f>feedin_lighttruck!O41</f>
        <v>0.4</v>
      </c>
      <c r="P41" s="144">
        <f>feedin_lighttruck!P41</f>
        <v>0.35</v>
      </c>
      <c r="Q41" s="143">
        <f>feedin_lighttruck!Q41</f>
        <v>0</v>
      </c>
      <c r="R41" s="144">
        <f>feedin_lighttruck!R41</f>
        <v>0</v>
      </c>
      <c r="S41" s="144">
        <f>feedin_lighttruck!S41</f>
        <v>0</v>
      </c>
      <c r="T41" s="143">
        <f>feedin_lighttruck!T41</f>
        <v>0</v>
      </c>
      <c r="U41" s="144">
        <f>feedin_lighttruck!U41</f>
        <v>0</v>
      </c>
      <c r="V41" s="144">
        <f>feedin_lighttruck!V41</f>
        <v>0</v>
      </c>
      <c r="W41" s="143">
        <f>feedin_lighttruck!W41</f>
        <v>0</v>
      </c>
      <c r="X41" s="144">
        <f>feedin_lighttruck!X41</f>
        <v>0</v>
      </c>
      <c r="Y41" s="144">
        <f>feedin_lighttruck!Y41</f>
        <v>1</v>
      </c>
      <c r="Z41" s="143">
        <f>feedin_lighttruck!Z41</f>
        <v>0.4</v>
      </c>
      <c r="AA41" s="144">
        <f>feedin_lighttruck!AA41</f>
        <v>0.4</v>
      </c>
      <c r="AB41" s="144">
        <f>feedin_lighttruck!AB41</f>
        <v>0.2</v>
      </c>
      <c r="AC41" s="143">
        <f>feedin_lighttruck!AC41</f>
        <v>0.4</v>
      </c>
      <c r="AD41" s="144">
        <f>feedin_lighttruck!AD41</f>
        <v>0.4</v>
      </c>
      <c r="AE41" s="144">
        <f>feedin_lighttruck!AE41</f>
        <v>0.2</v>
      </c>
      <c r="AF41" s="143">
        <f>feedin_lighttruck!AF41</f>
        <v>0.45</v>
      </c>
      <c r="AG41" s="144">
        <f>feedin_lighttruck!AG41</f>
        <v>0.4</v>
      </c>
      <c r="AH41" s="144">
        <f>feedin_lighttruck!AH41</f>
        <v>0.15</v>
      </c>
      <c r="AI41" s="143">
        <f>feedin_lighttruck!AI41</f>
        <v>0</v>
      </c>
      <c r="AJ41" s="144">
        <f>feedin_lighttruck!AJ41</f>
        <v>0</v>
      </c>
      <c r="AK41" s="144">
        <f>feedin_lighttruck!AK41</f>
        <v>1</v>
      </c>
      <c r="AL41" s="52">
        <f t="shared" si="0"/>
        <v>1</v>
      </c>
      <c r="AM41" s="52">
        <f t="shared" si="1"/>
        <v>7.0000000000000018</v>
      </c>
      <c r="AN41" s="55"/>
      <c r="AO41" s="62">
        <f t="shared" si="3"/>
        <v>0.27800000000000002</v>
      </c>
      <c r="AP41" s="62">
        <f t="shared" si="2"/>
        <v>0.39850000000000002</v>
      </c>
      <c r="AQ41" s="62">
        <f t="shared" si="2"/>
        <v>0.32350000000000001</v>
      </c>
      <c r="AR41" s="62">
        <f t="shared" si="4"/>
        <v>1</v>
      </c>
    </row>
    <row r="42" spans="1:44" x14ac:dyDescent="0.2">
      <c r="A42" s="12">
        <v>2036</v>
      </c>
      <c r="B42" s="100">
        <f>B41+(B$46-B$41)*0.2</f>
        <v>9.0000000000000011E-3</v>
      </c>
      <c r="C42" s="173">
        <f t="shared" si="6"/>
        <v>0.92343338428584643</v>
      </c>
      <c r="D42" s="66">
        <f t="shared" ref="D42:G45" si="13">D41+(D$46-D$41)*0.2</f>
        <v>0</v>
      </c>
      <c r="E42" s="66">
        <f t="shared" si="13"/>
        <v>0</v>
      </c>
      <c r="F42" s="66">
        <f t="shared" si="13"/>
        <v>0</v>
      </c>
      <c r="G42" s="66">
        <f t="shared" si="13"/>
        <v>0</v>
      </c>
      <c r="H42" s="66">
        <v>0</v>
      </c>
      <c r="I42" s="66">
        <v>6.7566615714153608E-2</v>
      </c>
      <c r="J42" s="66">
        <v>0</v>
      </c>
      <c r="K42" s="141">
        <f>feedin_lighttruck!K42</f>
        <v>0.45</v>
      </c>
      <c r="L42" s="142">
        <f>feedin_lighttruck!L42</f>
        <v>0.25</v>
      </c>
      <c r="M42" s="142">
        <f>feedin_lighttruck!M42</f>
        <v>0.3</v>
      </c>
      <c r="N42" s="141">
        <f>feedin_lighttruck!N42</f>
        <v>0.25</v>
      </c>
      <c r="O42" s="142">
        <f>feedin_lighttruck!O42</f>
        <v>0.4</v>
      </c>
      <c r="P42" s="142">
        <f>feedin_lighttruck!P42</f>
        <v>0.35</v>
      </c>
      <c r="Q42" s="141">
        <f>feedin_lighttruck!Q42</f>
        <v>0</v>
      </c>
      <c r="R42" s="142">
        <f>feedin_lighttruck!R42</f>
        <v>0</v>
      </c>
      <c r="S42" s="142">
        <f>feedin_lighttruck!S42</f>
        <v>0</v>
      </c>
      <c r="T42" s="141">
        <f>feedin_lighttruck!T42</f>
        <v>0</v>
      </c>
      <c r="U42" s="142">
        <f>feedin_lighttruck!U42</f>
        <v>0</v>
      </c>
      <c r="V42" s="142">
        <f>feedin_lighttruck!V42</f>
        <v>0</v>
      </c>
      <c r="W42" s="141">
        <f>feedin_lighttruck!W42</f>
        <v>0</v>
      </c>
      <c r="X42" s="142">
        <f>feedin_lighttruck!X42</f>
        <v>0</v>
      </c>
      <c r="Y42" s="142">
        <f>feedin_lighttruck!Y42</f>
        <v>1</v>
      </c>
      <c r="Z42" s="141">
        <f>feedin_lighttruck!Z42</f>
        <v>0.4</v>
      </c>
      <c r="AA42" s="142">
        <f>feedin_lighttruck!AA42</f>
        <v>0.4</v>
      </c>
      <c r="AB42" s="142">
        <f>feedin_lighttruck!AB42</f>
        <v>0.2</v>
      </c>
      <c r="AC42" s="141">
        <f>feedin_lighttruck!AC42</f>
        <v>0.4</v>
      </c>
      <c r="AD42" s="142">
        <f>feedin_lighttruck!AD42</f>
        <v>0.4</v>
      </c>
      <c r="AE42" s="142">
        <f>feedin_lighttruck!AE42</f>
        <v>0.2</v>
      </c>
      <c r="AF42" s="141">
        <f>feedin_lighttruck!AF42</f>
        <v>0.45</v>
      </c>
      <c r="AG42" s="142">
        <f>feedin_lighttruck!AG42</f>
        <v>0.4</v>
      </c>
      <c r="AH42" s="142">
        <f>feedin_lighttruck!AH42</f>
        <v>0.15</v>
      </c>
      <c r="AI42" s="141">
        <f>feedin_lighttruck!AI42</f>
        <v>0</v>
      </c>
      <c r="AJ42" s="142">
        <f>feedin_lighttruck!AJ42</f>
        <v>0</v>
      </c>
      <c r="AK42" s="142">
        <f>feedin_lighttruck!AK42</f>
        <v>1</v>
      </c>
      <c r="AL42" s="36">
        <f t="shared" si="0"/>
        <v>1</v>
      </c>
      <c r="AM42" s="36">
        <f t="shared" si="1"/>
        <v>7.0000000000000018</v>
      </c>
      <c r="AO42" s="57">
        <f t="shared" si="3"/>
        <v>0.26531332314283074</v>
      </c>
      <c r="AP42" s="57">
        <f t="shared" si="2"/>
        <v>0.39865</v>
      </c>
      <c r="AQ42" s="57">
        <f t="shared" si="2"/>
        <v>0.33603667685716926</v>
      </c>
      <c r="AR42" s="57">
        <f t="shared" si="4"/>
        <v>1</v>
      </c>
    </row>
    <row r="43" spans="1:44" x14ac:dyDescent="0.2">
      <c r="A43" s="12">
        <v>2037</v>
      </c>
      <c r="B43" s="100">
        <f t="shared" ref="B43:B45" si="14">B42+(B$46-B$41)*0.2</f>
        <v>8.0000000000000002E-3</v>
      </c>
      <c r="C43" s="173">
        <f t="shared" si="6"/>
        <v>0.91940175142973246</v>
      </c>
      <c r="D43" s="66">
        <f t="shared" si="13"/>
        <v>0</v>
      </c>
      <c r="E43" s="66">
        <f t="shared" si="13"/>
        <v>0</v>
      </c>
      <c r="F43" s="66">
        <f t="shared" si="13"/>
        <v>0</v>
      </c>
      <c r="G43" s="66">
        <f t="shared" si="13"/>
        <v>0</v>
      </c>
      <c r="H43" s="66">
        <v>0</v>
      </c>
      <c r="I43" s="66">
        <v>7.2598248570267532E-2</v>
      </c>
      <c r="J43" s="66">
        <v>0</v>
      </c>
      <c r="K43" s="141">
        <f>feedin_lighttruck!K43</f>
        <v>0.45</v>
      </c>
      <c r="L43" s="142">
        <f>feedin_lighttruck!L43</f>
        <v>0.25</v>
      </c>
      <c r="M43" s="142">
        <f>feedin_lighttruck!M43</f>
        <v>0.3</v>
      </c>
      <c r="N43" s="141">
        <f>feedin_lighttruck!N43</f>
        <v>0.25</v>
      </c>
      <c r="O43" s="142">
        <f>feedin_lighttruck!O43</f>
        <v>0.4</v>
      </c>
      <c r="P43" s="142">
        <f>feedin_lighttruck!P43</f>
        <v>0.35</v>
      </c>
      <c r="Q43" s="141">
        <f>feedin_lighttruck!Q43</f>
        <v>0</v>
      </c>
      <c r="R43" s="142">
        <f>feedin_lighttruck!R43</f>
        <v>0</v>
      </c>
      <c r="S43" s="142">
        <f>feedin_lighttruck!S43</f>
        <v>0</v>
      </c>
      <c r="T43" s="141">
        <f>feedin_lighttruck!T43</f>
        <v>0</v>
      </c>
      <c r="U43" s="142">
        <f>feedin_lighttruck!U43</f>
        <v>0</v>
      </c>
      <c r="V43" s="142">
        <f>feedin_lighttruck!V43</f>
        <v>0</v>
      </c>
      <c r="W43" s="141">
        <f>feedin_lighttruck!W43</f>
        <v>0</v>
      </c>
      <c r="X43" s="142">
        <f>feedin_lighttruck!X43</f>
        <v>0</v>
      </c>
      <c r="Y43" s="142">
        <f>feedin_lighttruck!Y43</f>
        <v>1</v>
      </c>
      <c r="Z43" s="141">
        <f>feedin_lighttruck!Z43</f>
        <v>0.4</v>
      </c>
      <c r="AA43" s="142">
        <f>feedin_lighttruck!AA43</f>
        <v>0.4</v>
      </c>
      <c r="AB43" s="142">
        <f>feedin_lighttruck!AB43</f>
        <v>0.2</v>
      </c>
      <c r="AC43" s="141">
        <f>feedin_lighttruck!AC43</f>
        <v>0.4</v>
      </c>
      <c r="AD43" s="142">
        <f>feedin_lighttruck!AD43</f>
        <v>0.4</v>
      </c>
      <c r="AE43" s="142">
        <f>feedin_lighttruck!AE43</f>
        <v>0.2</v>
      </c>
      <c r="AF43" s="141">
        <f>feedin_lighttruck!AF43</f>
        <v>0.45</v>
      </c>
      <c r="AG43" s="142">
        <f>feedin_lighttruck!AG43</f>
        <v>0.4</v>
      </c>
      <c r="AH43" s="142">
        <f>feedin_lighttruck!AH43</f>
        <v>0.15</v>
      </c>
      <c r="AI43" s="141">
        <f>feedin_lighttruck!AI43</f>
        <v>0</v>
      </c>
      <c r="AJ43" s="142">
        <f>feedin_lighttruck!AJ43</f>
        <v>0</v>
      </c>
      <c r="AK43" s="142">
        <f>feedin_lighttruck!AK43</f>
        <v>1</v>
      </c>
      <c r="AL43" s="36">
        <f t="shared" si="0"/>
        <v>1</v>
      </c>
      <c r="AM43" s="36">
        <f t="shared" si="1"/>
        <v>7.0000000000000018</v>
      </c>
      <c r="AO43" s="57">
        <f t="shared" si="3"/>
        <v>0.2661196497140535</v>
      </c>
      <c r="AP43" s="57">
        <f t="shared" si="2"/>
        <v>0.39880000000000004</v>
      </c>
      <c r="AQ43" s="57">
        <f t="shared" si="2"/>
        <v>0.33508035028594652</v>
      </c>
      <c r="AR43" s="57">
        <f t="shared" si="4"/>
        <v>1</v>
      </c>
    </row>
    <row r="44" spans="1:44" x14ac:dyDescent="0.2">
      <c r="A44" s="12">
        <v>2038</v>
      </c>
      <c r="B44" s="100">
        <f t="shared" si="14"/>
        <v>7.0000000000000001E-3</v>
      </c>
      <c r="C44" s="173">
        <f t="shared" si="6"/>
        <v>0.91501435109008944</v>
      </c>
      <c r="D44" s="66">
        <f t="shared" si="13"/>
        <v>0</v>
      </c>
      <c r="E44" s="66">
        <f t="shared" si="13"/>
        <v>0</v>
      </c>
      <c r="F44" s="66">
        <f t="shared" si="13"/>
        <v>0</v>
      </c>
      <c r="G44" s="66">
        <f t="shared" si="13"/>
        <v>0</v>
      </c>
      <c r="H44" s="66">
        <v>0</v>
      </c>
      <c r="I44" s="66">
        <v>7.7985648909910499E-2</v>
      </c>
      <c r="J44" s="66">
        <v>0</v>
      </c>
      <c r="K44" s="141">
        <f>feedin_lighttruck!K44</f>
        <v>0.45</v>
      </c>
      <c r="L44" s="142">
        <f>feedin_lighttruck!L44</f>
        <v>0.25</v>
      </c>
      <c r="M44" s="142">
        <f>feedin_lighttruck!M44</f>
        <v>0.3</v>
      </c>
      <c r="N44" s="141">
        <f>feedin_lighttruck!N44</f>
        <v>0.25</v>
      </c>
      <c r="O44" s="142">
        <f>feedin_lighttruck!O44</f>
        <v>0.4</v>
      </c>
      <c r="P44" s="142">
        <f>feedin_lighttruck!P44</f>
        <v>0.35</v>
      </c>
      <c r="Q44" s="141">
        <f>feedin_lighttruck!Q44</f>
        <v>0</v>
      </c>
      <c r="R44" s="142">
        <f>feedin_lighttruck!R44</f>
        <v>0</v>
      </c>
      <c r="S44" s="142">
        <f>feedin_lighttruck!S44</f>
        <v>0</v>
      </c>
      <c r="T44" s="141">
        <f>feedin_lighttruck!T44</f>
        <v>0</v>
      </c>
      <c r="U44" s="142">
        <f>feedin_lighttruck!U44</f>
        <v>0</v>
      </c>
      <c r="V44" s="142">
        <f>feedin_lighttruck!V44</f>
        <v>0</v>
      </c>
      <c r="W44" s="141">
        <f>feedin_lighttruck!W44</f>
        <v>0</v>
      </c>
      <c r="X44" s="142">
        <f>feedin_lighttruck!X44</f>
        <v>0</v>
      </c>
      <c r="Y44" s="142">
        <f>feedin_lighttruck!Y44</f>
        <v>1</v>
      </c>
      <c r="Z44" s="141">
        <f>feedin_lighttruck!Z44</f>
        <v>0.4</v>
      </c>
      <c r="AA44" s="142">
        <f>feedin_lighttruck!AA44</f>
        <v>0.4</v>
      </c>
      <c r="AB44" s="142">
        <f>feedin_lighttruck!AB44</f>
        <v>0.2</v>
      </c>
      <c r="AC44" s="141">
        <f>feedin_lighttruck!AC44</f>
        <v>0.4</v>
      </c>
      <c r="AD44" s="142">
        <f>feedin_lighttruck!AD44</f>
        <v>0.4</v>
      </c>
      <c r="AE44" s="142">
        <f>feedin_lighttruck!AE44</f>
        <v>0.2</v>
      </c>
      <c r="AF44" s="141">
        <f>feedin_lighttruck!AF44</f>
        <v>0.45</v>
      </c>
      <c r="AG44" s="142">
        <f>feedin_lighttruck!AG44</f>
        <v>0.4</v>
      </c>
      <c r="AH44" s="142">
        <f>feedin_lighttruck!AH44</f>
        <v>0.15</v>
      </c>
      <c r="AI44" s="141">
        <f>feedin_lighttruck!AI44</f>
        <v>0</v>
      </c>
      <c r="AJ44" s="142">
        <f>feedin_lighttruck!AJ44</f>
        <v>0</v>
      </c>
      <c r="AK44" s="142">
        <f>feedin_lighttruck!AK44</f>
        <v>1</v>
      </c>
      <c r="AL44" s="36">
        <f t="shared" si="0"/>
        <v>1</v>
      </c>
      <c r="AM44" s="36">
        <f t="shared" si="1"/>
        <v>7.0000000000000018</v>
      </c>
      <c r="AO44" s="57">
        <f t="shared" si="3"/>
        <v>0.26699712978198209</v>
      </c>
      <c r="AP44" s="57">
        <f t="shared" si="2"/>
        <v>0.39894999999999997</v>
      </c>
      <c r="AQ44" s="57">
        <f t="shared" si="2"/>
        <v>0.33405287021801788</v>
      </c>
      <c r="AR44" s="57">
        <f t="shared" si="4"/>
        <v>1</v>
      </c>
    </row>
    <row r="45" spans="1:44" x14ac:dyDescent="0.2">
      <c r="A45" s="12">
        <v>2039</v>
      </c>
      <c r="B45" s="100">
        <f t="shared" si="14"/>
        <v>6.0000000000000001E-3</v>
      </c>
      <c r="C45" s="173">
        <f t="shared" si="6"/>
        <v>0.9101823010680663</v>
      </c>
      <c r="D45" s="66">
        <f t="shared" si="13"/>
        <v>0</v>
      </c>
      <c r="E45" s="66">
        <f t="shared" si="13"/>
        <v>0</v>
      </c>
      <c r="F45" s="66">
        <f t="shared" si="13"/>
        <v>0</v>
      </c>
      <c r="G45" s="66">
        <f t="shared" si="13"/>
        <v>0</v>
      </c>
      <c r="H45" s="66">
        <v>0</v>
      </c>
      <c r="I45" s="66">
        <v>8.3817698931933637E-2</v>
      </c>
      <c r="J45" s="66">
        <v>0</v>
      </c>
      <c r="K45" s="141">
        <f>feedin_lighttruck!K45</f>
        <v>0.45</v>
      </c>
      <c r="L45" s="142">
        <f>feedin_lighttruck!L45</f>
        <v>0.25</v>
      </c>
      <c r="M45" s="142">
        <f>feedin_lighttruck!M45</f>
        <v>0.3</v>
      </c>
      <c r="N45" s="141">
        <f>feedin_lighttruck!N45</f>
        <v>0.25</v>
      </c>
      <c r="O45" s="142">
        <f>feedin_lighttruck!O45</f>
        <v>0.4</v>
      </c>
      <c r="P45" s="142">
        <f>feedin_lighttruck!P45</f>
        <v>0.35</v>
      </c>
      <c r="Q45" s="141">
        <f>feedin_lighttruck!Q45</f>
        <v>0</v>
      </c>
      <c r="R45" s="142">
        <f>feedin_lighttruck!R45</f>
        <v>0</v>
      </c>
      <c r="S45" s="142">
        <f>feedin_lighttruck!S45</f>
        <v>0</v>
      </c>
      <c r="T45" s="141">
        <f>feedin_lighttruck!T45</f>
        <v>0</v>
      </c>
      <c r="U45" s="142">
        <f>feedin_lighttruck!U45</f>
        <v>0</v>
      </c>
      <c r="V45" s="142">
        <f>feedin_lighttruck!V45</f>
        <v>0</v>
      </c>
      <c r="W45" s="141">
        <f>feedin_lighttruck!W45</f>
        <v>0</v>
      </c>
      <c r="X45" s="142">
        <f>feedin_lighttruck!X45</f>
        <v>0</v>
      </c>
      <c r="Y45" s="142">
        <f>feedin_lighttruck!Y45</f>
        <v>1</v>
      </c>
      <c r="Z45" s="141">
        <f>feedin_lighttruck!Z45</f>
        <v>0.4</v>
      </c>
      <c r="AA45" s="142">
        <f>feedin_lighttruck!AA45</f>
        <v>0.4</v>
      </c>
      <c r="AB45" s="142">
        <f>feedin_lighttruck!AB45</f>
        <v>0.2</v>
      </c>
      <c r="AC45" s="141">
        <f>feedin_lighttruck!AC45</f>
        <v>0.4</v>
      </c>
      <c r="AD45" s="142">
        <f>feedin_lighttruck!AD45</f>
        <v>0.4</v>
      </c>
      <c r="AE45" s="142">
        <f>feedin_lighttruck!AE45</f>
        <v>0.2</v>
      </c>
      <c r="AF45" s="141">
        <f>feedin_lighttruck!AF45</f>
        <v>0.45</v>
      </c>
      <c r="AG45" s="142">
        <f>feedin_lighttruck!AG45</f>
        <v>0.4</v>
      </c>
      <c r="AH45" s="142">
        <f>feedin_lighttruck!AH45</f>
        <v>0.15</v>
      </c>
      <c r="AI45" s="141">
        <f>feedin_lighttruck!AI45</f>
        <v>0</v>
      </c>
      <c r="AJ45" s="142">
        <f>feedin_lighttruck!AJ45</f>
        <v>0</v>
      </c>
      <c r="AK45" s="142">
        <f>feedin_lighttruck!AK45</f>
        <v>1</v>
      </c>
      <c r="AL45" s="36">
        <f t="shared" si="0"/>
        <v>1</v>
      </c>
      <c r="AM45" s="36">
        <f t="shared" si="1"/>
        <v>7.0000000000000018</v>
      </c>
      <c r="AO45" s="57">
        <f t="shared" si="3"/>
        <v>0.26796353978638671</v>
      </c>
      <c r="AP45" s="57">
        <f t="shared" si="2"/>
        <v>0.39910000000000001</v>
      </c>
      <c r="AQ45" s="57">
        <f t="shared" si="2"/>
        <v>0.33293646021361323</v>
      </c>
      <c r="AR45" s="57">
        <f t="shared" si="4"/>
        <v>0.99999999999999989</v>
      </c>
    </row>
    <row r="46" spans="1:44" x14ac:dyDescent="0.2">
      <c r="A46" s="51">
        <v>2040</v>
      </c>
      <c r="B46" s="101">
        <v>5.0000000000000001E-3</v>
      </c>
      <c r="C46" s="74">
        <f t="shared" si="6"/>
        <v>0.90494282093146916</v>
      </c>
      <c r="D46" s="65">
        <v>0</v>
      </c>
      <c r="E46" s="65">
        <v>0</v>
      </c>
      <c r="F46" s="65">
        <v>0</v>
      </c>
      <c r="G46" s="65">
        <v>0</v>
      </c>
      <c r="H46" s="74">
        <v>0</v>
      </c>
      <c r="I46" s="65">
        <v>9.005717906853089E-2</v>
      </c>
      <c r="J46" s="74">
        <v>0</v>
      </c>
      <c r="K46" s="143">
        <f>feedin_lighttruck!K46</f>
        <v>0.45</v>
      </c>
      <c r="L46" s="144">
        <f>feedin_lighttruck!L46</f>
        <v>0.25</v>
      </c>
      <c r="M46" s="144">
        <f>feedin_lighttruck!M46</f>
        <v>0.3</v>
      </c>
      <c r="N46" s="143">
        <f>feedin_lighttruck!N46</f>
        <v>0.25</v>
      </c>
      <c r="O46" s="144">
        <f>feedin_lighttruck!O46</f>
        <v>0.4</v>
      </c>
      <c r="P46" s="144">
        <f>feedin_lighttruck!P46</f>
        <v>0.35</v>
      </c>
      <c r="Q46" s="143">
        <f>feedin_lighttruck!Q46</f>
        <v>0</v>
      </c>
      <c r="R46" s="144">
        <f>feedin_lighttruck!R46</f>
        <v>0</v>
      </c>
      <c r="S46" s="144">
        <f>feedin_lighttruck!S46</f>
        <v>0</v>
      </c>
      <c r="T46" s="143">
        <f>feedin_lighttruck!T46</f>
        <v>0</v>
      </c>
      <c r="U46" s="144">
        <f>feedin_lighttruck!U46</f>
        <v>0</v>
      </c>
      <c r="V46" s="144">
        <f>feedin_lighttruck!V46</f>
        <v>0</v>
      </c>
      <c r="W46" s="143">
        <f>feedin_lighttruck!W46</f>
        <v>0</v>
      </c>
      <c r="X46" s="144">
        <f>feedin_lighttruck!X46</f>
        <v>0</v>
      </c>
      <c r="Y46" s="144">
        <f>feedin_lighttruck!Y46</f>
        <v>1</v>
      </c>
      <c r="Z46" s="143">
        <f>feedin_lighttruck!Z46</f>
        <v>0.4</v>
      </c>
      <c r="AA46" s="144">
        <f>feedin_lighttruck!AA46</f>
        <v>0.4</v>
      </c>
      <c r="AB46" s="144">
        <f>feedin_lighttruck!AB46</f>
        <v>0.2</v>
      </c>
      <c r="AC46" s="143">
        <f>feedin_lighttruck!AC46</f>
        <v>0.4</v>
      </c>
      <c r="AD46" s="144">
        <f>feedin_lighttruck!AD46</f>
        <v>0.4</v>
      </c>
      <c r="AE46" s="144">
        <f>feedin_lighttruck!AE46</f>
        <v>0.2</v>
      </c>
      <c r="AF46" s="143">
        <f>feedin_lighttruck!AF46</f>
        <v>0.45</v>
      </c>
      <c r="AG46" s="144">
        <f>feedin_lighttruck!AG46</f>
        <v>0.4</v>
      </c>
      <c r="AH46" s="144">
        <f>feedin_lighttruck!AH46</f>
        <v>0.15</v>
      </c>
      <c r="AI46" s="143">
        <f>feedin_lighttruck!AI46</f>
        <v>0</v>
      </c>
      <c r="AJ46" s="144">
        <f>feedin_lighttruck!AJ46</f>
        <v>0</v>
      </c>
      <c r="AK46" s="144">
        <f>feedin_lighttruck!AK46</f>
        <v>1</v>
      </c>
      <c r="AL46" s="52">
        <f t="shared" si="0"/>
        <v>1</v>
      </c>
      <c r="AM46" s="52">
        <f t="shared" si="1"/>
        <v>7.0000000000000018</v>
      </c>
      <c r="AN46" s="55"/>
      <c r="AO46" s="62">
        <f t="shared" si="3"/>
        <v>0.26901143581370618</v>
      </c>
      <c r="AP46" s="62">
        <f t="shared" si="2"/>
        <v>0.39924999999999999</v>
      </c>
      <c r="AQ46" s="62">
        <f t="shared" si="2"/>
        <v>0.33173856418629383</v>
      </c>
      <c r="AR46" s="62">
        <f t="shared" si="4"/>
        <v>1</v>
      </c>
    </row>
    <row r="47" spans="1:44" x14ac:dyDescent="0.2">
      <c r="A47" s="12">
        <v>2041</v>
      </c>
      <c r="B47" s="100">
        <f>MAX(B46+(B$51-B$46)*0.2,0)</f>
        <v>4.0000000000000001E-3</v>
      </c>
      <c r="C47" s="173">
        <f t="shared" si="6"/>
        <v>0.89906381471280894</v>
      </c>
      <c r="D47" s="66">
        <f t="shared" ref="D47:G61" si="15">MAX(D46+(D$46-D$41)*0.2,0)</f>
        <v>0</v>
      </c>
      <c r="E47" s="66">
        <f t="shared" si="15"/>
        <v>0</v>
      </c>
      <c r="F47" s="66">
        <f t="shared" si="15"/>
        <v>0</v>
      </c>
      <c r="G47" s="66">
        <f t="shared" si="15"/>
        <v>0</v>
      </c>
      <c r="H47" s="66">
        <v>0</v>
      </c>
      <c r="I47" s="66">
        <v>9.6936185287191001E-2</v>
      </c>
      <c r="J47" s="66">
        <v>0</v>
      </c>
      <c r="K47" s="141">
        <f>feedin_lighttruck!K47</f>
        <v>0.45</v>
      </c>
      <c r="L47" s="142">
        <f>feedin_lighttruck!L47</f>
        <v>0.25</v>
      </c>
      <c r="M47" s="142">
        <f>feedin_lighttruck!M47</f>
        <v>0.3</v>
      </c>
      <c r="N47" s="141">
        <f>feedin_lighttruck!N47</f>
        <v>0.25</v>
      </c>
      <c r="O47" s="142">
        <f>feedin_lighttruck!O47</f>
        <v>0.4</v>
      </c>
      <c r="P47" s="142">
        <f>feedin_lighttruck!P47</f>
        <v>0.35</v>
      </c>
      <c r="Q47" s="141">
        <f>feedin_lighttruck!Q47</f>
        <v>0</v>
      </c>
      <c r="R47" s="142">
        <f>feedin_lighttruck!R47</f>
        <v>0</v>
      </c>
      <c r="S47" s="142">
        <f>feedin_lighttruck!S47</f>
        <v>0</v>
      </c>
      <c r="T47" s="141">
        <f>feedin_lighttruck!T47</f>
        <v>0</v>
      </c>
      <c r="U47" s="142">
        <f>feedin_lighttruck!U47</f>
        <v>0</v>
      </c>
      <c r="V47" s="142">
        <f>feedin_lighttruck!V47</f>
        <v>0</v>
      </c>
      <c r="W47" s="141">
        <f>feedin_lighttruck!W47</f>
        <v>0</v>
      </c>
      <c r="X47" s="142">
        <f>feedin_lighttruck!X47</f>
        <v>0</v>
      </c>
      <c r="Y47" s="142">
        <f>feedin_lighttruck!Y47</f>
        <v>1</v>
      </c>
      <c r="Z47" s="141">
        <f>feedin_lighttruck!Z47</f>
        <v>0.4</v>
      </c>
      <c r="AA47" s="142">
        <f>feedin_lighttruck!AA47</f>
        <v>0.4</v>
      </c>
      <c r="AB47" s="142">
        <f>feedin_lighttruck!AB47</f>
        <v>0.2</v>
      </c>
      <c r="AC47" s="141">
        <f>feedin_lighttruck!AC47</f>
        <v>0.4</v>
      </c>
      <c r="AD47" s="142">
        <f>feedin_lighttruck!AD47</f>
        <v>0.4</v>
      </c>
      <c r="AE47" s="142">
        <f>feedin_lighttruck!AE47</f>
        <v>0.2</v>
      </c>
      <c r="AF47" s="141">
        <f>feedin_lighttruck!AF47</f>
        <v>0.45</v>
      </c>
      <c r="AG47" s="142">
        <f>feedin_lighttruck!AG47</f>
        <v>0.4</v>
      </c>
      <c r="AH47" s="142">
        <f>feedin_lighttruck!AH47</f>
        <v>0.15</v>
      </c>
      <c r="AI47" s="141">
        <f>feedin_lighttruck!AI47</f>
        <v>0</v>
      </c>
      <c r="AJ47" s="142">
        <f>feedin_lighttruck!AJ47</f>
        <v>0</v>
      </c>
      <c r="AK47" s="142">
        <f>feedin_lighttruck!AK47</f>
        <v>1</v>
      </c>
      <c r="AL47" s="36">
        <f t="shared" si="0"/>
        <v>1</v>
      </c>
      <c r="AM47" s="36">
        <f t="shared" si="1"/>
        <v>7.0000000000000018</v>
      </c>
    </row>
    <row r="48" spans="1:44" x14ac:dyDescent="0.2">
      <c r="A48" s="12">
        <v>2042</v>
      </c>
      <c r="B48" s="100">
        <f t="shared" ref="B48:B50" si="16">MAX(B47+(B$51-B$46)*0.2,0)</f>
        <v>3.0000000000000001E-3</v>
      </c>
      <c r="C48" s="173">
        <f t="shared" si="6"/>
        <v>0.89270106238152769</v>
      </c>
      <c r="D48" s="66">
        <f t="shared" si="15"/>
        <v>0</v>
      </c>
      <c r="E48" s="66">
        <f t="shared" si="15"/>
        <v>0</v>
      </c>
      <c r="F48" s="66">
        <f t="shared" si="15"/>
        <v>0</v>
      </c>
      <c r="G48" s="66">
        <f t="shared" si="15"/>
        <v>0</v>
      </c>
      <c r="H48" s="66">
        <v>0</v>
      </c>
      <c r="I48" s="66">
        <v>0.10429893761847236</v>
      </c>
      <c r="J48" s="66">
        <v>0</v>
      </c>
      <c r="K48" s="141">
        <f>feedin_lighttruck!K48</f>
        <v>0.45</v>
      </c>
      <c r="L48" s="142">
        <f>feedin_lighttruck!L48</f>
        <v>0.25</v>
      </c>
      <c r="M48" s="142">
        <f>feedin_lighttruck!M48</f>
        <v>0.3</v>
      </c>
      <c r="N48" s="141">
        <f>feedin_lighttruck!N48</f>
        <v>0.25</v>
      </c>
      <c r="O48" s="142">
        <f>feedin_lighttruck!O48</f>
        <v>0.4</v>
      </c>
      <c r="P48" s="142">
        <f>feedin_lighttruck!P48</f>
        <v>0.35</v>
      </c>
      <c r="Q48" s="141">
        <f>feedin_lighttruck!Q48</f>
        <v>0</v>
      </c>
      <c r="R48" s="142">
        <f>feedin_lighttruck!R48</f>
        <v>0</v>
      </c>
      <c r="S48" s="142">
        <f>feedin_lighttruck!S48</f>
        <v>0</v>
      </c>
      <c r="T48" s="141">
        <f>feedin_lighttruck!T48</f>
        <v>0</v>
      </c>
      <c r="U48" s="142">
        <f>feedin_lighttruck!U48</f>
        <v>0</v>
      </c>
      <c r="V48" s="142">
        <f>feedin_lighttruck!V48</f>
        <v>0</v>
      </c>
      <c r="W48" s="141">
        <f>feedin_lighttruck!W48</f>
        <v>0</v>
      </c>
      <c r="X48" s="142">
        <f>feedin_lighttruck!X48</f>
        <v>0</v>
      </c>
      <c r="Y48" s="142">
        <f>feedin_lighttruck!Y48</f>
        <v>1</v>
      </c>
      <c r="Z48" s="141">
        <f>feedin_lighttruck!Z48</f>
        <v>0.4</v>
      </c>
      <c r="AA48" s="142">
        <f>feedin_lighttruck!AA48</f>
        <v>0.4</v>
      </c>
      <c r="AB48" s="142">
        <f>feedin_lighttruck!AB48</f>
        <v>0.2</v>
      </c>
      <c r="AC48" s="141">
        <f>feedin_lighttruck!AC48</f>
        <v>0.4</v>
      </c>
      <c r="AD48" s="142">
        <f>feedin_lighttruck!AD48</f>
        <v>0.4</v>
      </c>
      <c r="AE48" s="142">
        <f>feedin_lighttruck!AE48</f>
        <v>0.2</v>
      </c>
      <c r="AF48" s="141">
        <f>feedin_lighttruck!AF48</f>
        <v>0.45</v>
      </c>
      <c r="AG48" s="142">
        <f>feedin_lighttruck!AG48</f>
        <v>0.4</v>
      </c>
      <c r="AH48" s="142">
        <f>feedin_lighttruck!AH48</f>
        <v>0.15</v>
      </c>
      <c r="AI48" s="141">
        <f>feedin_lighttruck!AI48</f>
        <v>0</v>
      </c>
      <c r="AJ48" s="142">
        <f>feedin_lighttruck!AJ48</f>
        <v>0</v>
      </c>
      <c r="AK48" s="142">
        <f>feedin_lighttruck!AK48</f>
        <v>1</v>
      </c>
      <c r="AL48" s="36">
        <f t="shared" si="0"/>
        <v>1</v>
      </c>
      <c r="AM48" s="36">
        <f t="shared" si="1"/>
        <v>7.0000000000000018</v>
      </c>
    </row>
    <row r="49" spans="1:39" x14ac:dyDescent="0.2">
      <c r="A49" s="12">
        <v>2043</v>
      </c>
      <c r="B49" s="100">
        <f t="shared" si="16"/>
        <v>2E-3</v>
      </c>
      <c r="C49" s="173">
        <f t="shared" si="6"/>
        <v>0.88582945892120224</v>
      </c>
      <c r="D49" s="66">
        <f t="shared" si="15"/>
        <v>0</v>
      </c>
      <c r="E49" s="66">
        <f t="shared" si="15"/>
        <v>0</v>
      </c>
      <c r="F49" s="66">
        <f t="shared" si="15"/>
        <v>0</v>
      </c>
      <c r="G49" s="66">
        <f t="shared" si="15"/>
        <v>0</v>
      </c>
      <c r="H49" s="66">
        <v>0</v>
      </c>
      <c r="I49" s="66">
        <v>0.11217054107879774</v>
      </c>
      <c r="J49" s="66">
        <v>0</v>
      </c>
      <c r="K49" s="141">
        <f>feedin_lighttruck!K49</f>
        <v>0.45</v>
      </c>
      <c r="L49" s="142">
        <f>feedin_lighttruck!L49</f>
        <v>0.25</v>
      </c>
      <c r="M49" s="142">
        <f>feedin_lighttruck!M49</f>
        <v>0.3</v>
      </c>
      <c r="N49" s="141">
        <f>feedin_lighttruck!N49</f>
        <v>0.25</v>
      </c>
      <c r="O49" s="142">
        <f>feedin_lighttruck!O49</f>
        <v>0.4</v>
      </c>
      <c r="P49" s="142">
        <f>feedin_lighttruck!P49</f>
        <v>0.35</v>
      </c>
      <c r="Q49" s="141">
        <f>feedin_lighttruck!Q49</f>
        <v>0</v>
      </c>
      <c r="R49" s="142">
        <f>feedin_lighttruck!R49</f>
        <v>0</v>
      </c>
      <c r="S49" s="142">
        <f>feedin_lighttruck!S49</f>
        <v>0</v>
      </c>
      <c r="T49" s="141">
        <f>feedin_lighttruck!T49</f>
        <v>0</v>
      </c>
      <c r="U49" s="142">
        <f>feedin_lighttruck!U49</f>
        <v>0</v>
      </c>
      <c r="V49" s="142">
        <f>feedin_lighttruck!V49</f>
        <v>0</v>
      </c>
      <c r="W49" s="141">
        <f>feedin_lighttruck!W49</f>
        <v>0</v>
      </c>
      <c r="X49" s="142">
        <f>feedin_lighttruck!X49</f>
        <v>0</v>
      </c>
      <c r="Y49" s="142">
        <f>feedin_lighttruck!Y49</f>
        <v>1</v>
      </c>
      <c r="Z49" s="141">
        <f>feedin_lighttruck!Z49</f>
        <v>0.4</v>
      </c>
      <c r="AA49" s="142">
        <f>feedin_lighttruck!AA49</f>
        <v>0.4</v>
      </c>
      <c r="AB49" s="142">
        <f>feedin_lighttruck!AB49</f>
        <v>0.2</v>
      </c>
      <c r="AC49" s="141">
        <f>feedin_lighttruck!AC49</f>
        <v>0.4</v>
      </c>
      <c r="AD49" s="142">
        <f>feedin_lighttruck!AD49</f>
        <v>0.4</v>
      </c>
      <c r="AE49" s="142">
        <f>feedin_lighttruck!AE49</f>
        <v>0.2</v>
      </c>
      <c r="AF49" s="141">
        <f>feedin_lighttruck!AF49</f>
        <v>0.45</v>
      </c>
      <c r="AG49" s="142">
        <f>feedin_lighttruck!AG49</f>
        <v>0.4</v>
      </c>
      <c r="AH49" s="142">
        <f>feedin_lighttruck!AH49</f>
        <v>0.15</v>
      </c>
      <c r="AI49" s="141">
        <f>feedin_lighttruck!AI49</f>
        <v>0</v>
      </c>
      <c r="AJ49" s="142">
        <f>feedin_lighttruck!AJ49</f>
        <v>0</v>
      </c>
      <c r="AK49" s="142">
        <f>feedin_lighttruck!AK49</f>
        <v>1</v>
      </c>
      <c r="AL49" s="36">
        <f t="shared" si="0"/>
        <v>1</v>
      </c>
      <c r="AM49" s="36">
        <f t="shared" si="1"/>
        <v>7.0000000000000018</v>
      </c>
    </row>
    <row r="50" spans="1:39" x14ac:dyDescent="0.2">
      <c r="A50" s="12">
        <v>2044</v>
      </c>
      <c r="B50" s="100">
        <f t="shared" si="16"/>
        <v>1E-3</v>
      </c>
      <c r="C50" s="173">
        <f t="shared" si="6"/>
        <v>0.87842499334202717</v>
      </c>
      <c r="D50" s="66">
        <f t="shared" si="15"/>
        <v>0</v>
      </c>
      <c r="E50" s="66">
        <f t="shared" si="15"/>
        <v>0</v>
      </c>
      <c r="F50" s="66">
        <f t="shared" si="15"/>
        <v>0</v>
      </c>
      <c r="G50" s="66">
        <f t="shared" si="15"/>
        <v>0</v>
      </c>
      <c r="H50" s="66">
        <v>0</v>
      </c>
      <c r="I50" s="66">
        <v>0.12057500665797283</v>
      </c>
      <c r="J50" s="66">
        <v>0</v>
      </c>
      <c r="K50" s="141">
        <f>feedin_lighttruck!K50</f>
        <v>0.45</v>
      </c>
      <c r="L50" s="142">
        <f>feedin_lighttruck!L50</f>
        <v>0.25</v>
      </c>
      <c r="M50" s="142">
        <f>feedin_lighttruck!M50</f>
        <v>0.3</v>
      </c>
      <c r="N50" s="141">
        <f>feedin_lighttruck!N50</f>
        <v>0.25</v>
      </c>
      <c r="O50" s="142">
        <f>feedin_lighttruck!O50</f>
        <v>0.4</v>
      </c>
      <c r="P50" s="142">
        <f>feedin_lighttruck!P50</f>
        <v>0.35</v>
      </c>
      <c r="Q50" s="141">
        <f>feedin_lighttruck!Q50</f>
        <v>0</v>
      </c>
      <c r="R50" s="142">
        <f>feedin_lighttruck!R50</f>
        <v>0</v>
      </c>
      <c r="S50" s="142">
        <f>feedin_lighttruck!S50</f>
        <v>0</v>
      </c>
      <c r="T50" s="141">
        <f>feedin_lighttruck!T50</f>
        <v>0</v>
      </c>
      <c r="U50" s="142">
        <f>feedin_lighttruck!U50</f>
        <v>0</v>
      </c>
      <c r="V50" s="142">
        <f>feedin_lighttruck!V50</f>
        <v>0</v>
      </c>
      <c r="W50" s="141">
        <f>feedin_lighttruck!W50</f>
        <v>0</v>
      </c>
      <c r="X50" s="142">
        <f>feedin_lighttruck!X50</f>
        <v>0</v>
      </c>
      <c r="Y50" s="142">
        <f>feedin_lighttruck!Y50</f>
        <v>1</v>
      </c>
      <c r="Z50" s="141">
        <f>feedin_lighttruck!Z50</f>
        <v>0.4</v>
      </c>
      <c r="AA50" s="142">
        <f>feedin_lighttruck!AA50</f>
        <v>0.4</v>
      </c>
      <c r="AB50" s="142">
        <f>feedin_lighttruck!AB50</f>
        <v>0.2</v>
      </c>
      <c r="AC50" s="141">
        <f>feedin_lighttruck!AC50</f>
        <v>0.4</v>
      </c>
      <c r="AD50" s="142">
        <f>feedin_lighttruck!AD50</f>
        <v>0.4</v>
      </c>
      <c r="AE50" s="142">
        <f>feedin_lighttruck!AE50</f>
        <v>0.2</v>
      </c>
      <c r="AF50" s="141">
        <f>feedin_lighttruck!AF50</f>
        <v>0.45</v>
      </c>
      <c r="AG50" s="142">
        <f>feedin_lighttruck!AG50</f>
        <v>0.4</v>
      </c>
      <c r="AH50" s="142">
        <f>feedin_lighttruck!AH50</f>
        <v>0.15</v>
      </c>
      <c r="AI50" s="141">
        <f>feedin_lighttruck!AI50</f>
        <v>0</v>
      </c>
      <c r="AJ50" s="142">
        <f>feedin_lighttruck!AJ50</f>
        <v>0</v>
      </c>
      <c r="AK50" s="142">
        <f>feedin_lighttruck!AK50</f>
        <v>1</v>
      </c>
      <c r="AL50" s="36">
        <f t="shared" si="0"/>
        <v>1</v>
      </c>
      <c r="AM50" s="36">
        <f t="shared" si="1"/>
        <v>7.0000000000000018</v>
      </c>
    </row>
    <row r="51" spans="1:39" x14ac:dyDescent="0.2">
      <c r="A51" s="51">
        <v>2045</v>
      </c>
      <c r="B51" s="101">
        <v>0</v>
      </c>
      <c r="C51" s="74">
        <f t="shared" si="6"/>
        <v>0.87046249342788506</v>
      </c>
      <c r="D51" s="74">
        <f t="shared" si="15"/>
        <v>0</v>
      </c>
      <c r="E51" s="74">
        <f t="shared" si="15"/>
        <v>0</v>
      </c>
      <c r="F51" s="74">
        <v>0</v>
      </c>
      <c r="G51" s="74">
        <f t="shared" si="15"/>
        <v>0</v>
      </c>
      <c r="H51" s="74">
        <v>0</v>
      </c>
      <c r="I51" s="74">
        <v>0.12953750657211488</v>
      </c>
      <c r="J51" s="74">
        <v>0</v>
      </c>
      <c r="K51" s="143">
        <f>feedin_lighttruck!K51</f>
        <v>0.45</v>
      </c>
      <c r="L51" s="144">
        <f>feedin_lighttruck!L51</f>
        <v>0.25</v>
      </c>
      <c r="M51" s="144">
        <f>feedin_lighttruck!M51</f>
        <v>0.3</v>
      </c>
      <c r="N51" s="143">
        <f>feedin_lighttruck!N51</f>
        <v>0.25</v>
      </c>
      <c r="O51" s="144">
        <f>feedin_lighttruck!O51</f>
        <v>0.4</v>
      </c>
      <c r="P51" s="144">
        <f>feedin_lighttruck!P51</f>
        <v>0.35</v>
      </c>
      <c r="Q51" s="143">
        <f>feedin_lighttruck!Q51</f>
        <v>0</v>
      </c>
      <c r="R51" s="144">
        <f>feedin_lighttruck!R51</f>
        <v>0</v>
      </c>
      <c r="S51" s="144">
        <f>feedin_lighttruck!S51</f>
        <v>0</v>
      </c>
      <c r="T51" s="143">
        <f>feedin_lighttruck!T51</f>
        <v>0</v>
      </c>
      <c r="U51" s="144">
        <f>feedin_lighttruck!U51</f>
        <v>0</v>
      </c>
      <c r="V51" s="144">
        <f>feedin_lighttruck!V51</f>
        <v>0</v>
      </c>
      <c r="W51" s="143">
        <f>feedin_lighttruck!W51</f>
        <v>0</v>
      </c>
      <c r="X51" s="144">
        <f>feedin_lighttruck!X51</f>
        <v>0</v>
      </c>
      <c r="Y51" s="144">
        <f>feedin_lighttruck!Y51</f>
        <v>1</v>
      </c>
      <c r="Z51" s="143">
        <f>feedin_lighttruck!Z51</f>
        <v>0.4</v>
      </c>
      <c r="AA51" s="144">
        <f>feedin_lighttruck!AA51</f>
        <v>0.4</v>
      </c>
      <c r="AB51" s="144">
        <f>feedin_lighttruck!AB51</f>
        <v>0.2</v>
      </c>
      <c r="AC51" s="143">
        <f>feedin_lighttruck!AC51</f>
        <v>0.4</v>
      </c>
      <c r="AD51" s="144">
        <f>feedin_lighttruck!AD51</f>
        <v>0.4</v>
      </c>
      <c r="AE51" s="144">
        <f>feedin_lighttruck!AE51</f>
        <v>0.2</v>
      </c>
      <c r="AF51" s="143">
        <f>feedin_lighttruck!AF51</f>
        <v>0.45</v>
      </c>
      <c r="AG51" s="144">
        <f>feedin_lighttruck!AG51</f>
        <v>0.4</v>
      </c>
      <c r="AH51" s="144">
        <f>feedin_lighttruck!AH51</f>
        <v>0.15</v>
      </c>
      <c r="AI51" s="143">
        <f>feedin_lighttruck!AI51</f>
        <v>0</v>
      </c>
      <c r="AJ51" s="144">
        <f>feedin_lighttruck!AJ51</f>
        <v>0</v>
      </c>
      <c r="AK51" s="144">
        <f>feedin_lighttruck!AK51</f>
        <v>1</v>
      </c>
      <c r="AL51" s="52">
        <f t="shared" si="0"/>
        <v>1</v>
      </c>
      <c r="AM51" s="52">
        <f t="shared" si="1"/>
        <v>7.0000000000000018</v>
      </c>
    </row>
    <row r="52" spans="1:39" x14ac:dyDescent="0.2">
      <c r="A52" s="12">
        <v>2046</v>
      </c>
      <c r="B52" s="100">
        <f>MAX(B51+(B$56-B$51)*0.2,0)</f>
        <v>0</v>
      </c>
      <c r="C52" s="173">
        <f t="shared" si="6"/>
        <v>0.86092457026786995</v>
      </c>
      <c r="D52" s="66">
        <f t="shared" si="15"/>
        <v>0</v>
      </c>
      <c r="E52" s="66">
        <f t="shared" si="15"/>
        <v>0</v>
      </c>
      <c r="F52" s="66">
        <f t="shared" si="15"/>
        <v>0</v>
      </c>
      <c r="G52" s="66">
        <f t="shared" si="15"/>
        <v>0</v>
      </c>
      <c r="H52" s="66">
        <v>0</v>
      </c>
      <c r="I52" s="66">
        <v>0.13907542973213008</v>
      </c>
      <c r="J52" s="66">
        <v>0</v>
      </c>
      <c r="K52" s="141">
        <f>feedin_lighttruck!K52</f>
        <v>0.45</v>
      </c>
      <c r="L52" s="142">
        <f>feedin_lighttruck!L52</f>
        <v>0.25</v>
      </c>
      <c r="M52" s="142">
        <f>feedin_lighttruck!M52</f>
        <v>0.3</v>
      </c>
      <c r="N52" s="141">
        <f>feedin_lighttruck!N52</f>
        <v>0.25</v>
      </c>
      <c r="O52" s="142">
        <f>feedin_lighttruck!O52</f>
        <v>0.4</v>
      </c>
      <c r="P52" s="142">
        <f>feedin_lighttruck!P52</f>
        <v>0.35</v>
      </c>
      <c r="Q52" s="141">
        <f>feedin_lighttruck!Q52</f>
        <v>0</v>
      </c>
      <c r="R52" s="142">
        <f>feedin_lighttruck!R52</f>
        <v>0</v>
      </c>
      <c r="S52" s="142">
        <f>feedin_lighttruck!S52</f>
        <v>0</v>
      </c>
      <c r="T52" s="141">
        <f>feedin_lighttruck!T52</f>
        <v>0</v>
      </c>
      <c r="U52" s="142">
        <f>feedin_lighttruck!U52</f>
        <v>0</v>
      </c>
      <c r="V52" s="142">
        <f>feedin_lighttruck!V52</f>
        <v>0</v>
      </c>
      <c r="W52" s="141">
        <f>feedin_lighttruck!W52</f>
        <v>0</v>
      </c>
      <c r="X52" s="142">
        <f>feedin_lighttruck!X52</f>
        <v>0</v>
      </c>
      <c r="Y52" s="142">
        <f>feedin_lighttruck!Y52</f>
        <v>1</v>
      </c>
      <c r="Z52" s="141">
        <f>feedin_lighttruck!Z52</f>
        <v>0.4</v>
      </c>
      <c r="AA52" s="142">
        <f>feedin_lighttruck!AA52</f>
        <v>0.4</v>
      </c>
      <c r="AB52" s="142">
        <f>feedin_lighttruck!AB52</f>
        <v>0.2</v>
      </c>
      <c r="AC52" s="141">
        <f>feedin_lighttruck!AC52</f>
        <v>0.4</v>
      </c>
      <c r="AD52" s="142">
        <f>feedin_lighttruck!AD52</f>
        <v>0.4</v>
      </c>
      <c r="AE52" s="142">
        <f>feedin_lighttruck!AE52</f>
        <v>0.2</v>
      </c>
      <c r="AF52" s="141">
        <f>feedin_lighttruck!AF52</f>
        <v>0.45</v>
      </c>
      <c r="AG52" s="142">
        <f>feedin_lighttruck!AG52</f>
        <v>0.4</v>
      </c>
      <c r="AH52" s="142">
        <f>feedin_lighttruck!AH52</f>
        <v>0.15</v>
      </c>
      <c r="AI52" s="141">
        <f>feedin_lighttruck!AI52</f>
        <v>0</v>
      </c>
      <c r="AJ52" s="142">
        <f>feedin_lighttruck!AJ52</f>
        <v>0</v>
      </c>
      <c r="AK52" s="142">
        <f>feedin_lighttruck!AK52</f>
        <v>1</v>
      </c>
      <c r="AL52" s="36">
        <f t="shared" si="0"/>
        <v>1</v>
      </c>
      <c r="AM52" s="36">
        <f t="shared" si="1"/>
        <v>7.0000000000000018</v>
      </c>
    </row>
    <row r="53" spans="1:39" x14ac:dyDescent="0.2">
      <c r="A53" s="12">
        <v>2047</v>
      </c>
      <c r="B53" s="100">
        <f t="shared" ref="B53:B55" si="17">MAX(B52+(B$56-B$51)*0.2,0)</f>
        <v>0</v>
      </c>
      <c r="C53" s="173">
        <f t="shared" si="6"/>
        <v>0.85079439043181393</v>
      </c>
      <c r="D53" s="66">
        <f t="shared" si="15"/>
        <v>0</v>
      </c>
      <c r="E53" s="66">
        <f t="shared" si="15"/>
        <v>0</v>
      </c>
      <c r="F53" s="66">
        <f t="shared" si="15"/>
        <v>0</v>
      </c>
      <c r="G53" s="66">
        <f t="shared" si="15"/>
        <v>0</v>
      </c>
      <c r="H53" s="66">
        <v>0</v>
      </c>
      <c r="I53" s="66">
        <v>0.1492056095681861</v>
      </c>
      <c r="J53" s="66">
        <v>0</v>
      </c>
      <c r="K53" s="141">
        <f>feedin_lighttruck!K53</f>
        <v>0.45</v>
      </c>
      <c r="L53" s="142">
        <f>feedin_lighttruck!L53</f>
        <v>0.25</v>
      </c>
      <c r="M53" s="142">
        <f>feedin_lighttruck!M53</f>
        <v>0.3</v>
      </c>
      <c r="N53" s="141">
        <f>feedin_lighttruck!N53</f>
        <v>0.25</v>
      </c>
      <c r="O53" s="142">
        <f>feedin_lighttruck!O53</f>
        <v>0.4</v>
      </c>
      <c r="P53" s="142">
        <f>feedin_lighttruck!P53</f>
        <v>0.35</v>
      </c>
      <c r="Q53" s="141">
        <f>feedin_lighttruck!Q53</f>
        <v>0</v>
      </c>
      <c r="R53" s="142">
        <f>feedin_lighttruck!R53</f>
        <v>0</v>
      </c>
      <c r="S53" s="142">
        <f>feedin_lighttruck!S53</f>
        <v>0</v>
      </c>
      <c r="T53" s="141">
        <f>feedin_lighttruck!T53</f>
        <v>0</v>
      </c>
      <c r="U53" s="142">
        <f>feedin_lighttruck!U53</f>
        <v>0</v>
      </c>
      <c r="V53" s="142">
        <f>feedin_lighttruck!V53</f>
        <v>0</v>
      </c>
      <c r="W53" s="141">
        <f>feedin_lighttruck!W53</f>
        <v>0</v>
      </c>
      <c r="X53" s="142">
        <f>feedin_lighttruck!X53</f>
        <v>0</v>
      </c>
      <c r="Y53" s="142">
        <f>feedin_lighttruck!Y53</f>
        <v>1</v>
      </c>
      <c r="Z53" s="141">
        <f>feedin_lighttruck!Z53</f>
        <v>0.4</v>
      </c>
      <c r="AA53" s="142">
        <f>feedin_lighttruck!AA53</f>
        <v>0.4</v>
      </c>
      <c r="AB53" s="142">
        <f>feedin_lighttruck!AB53</f>
        <v>0.2</v>
      </c>
      <c r="AC53" s="141">
        <f>feedin_lighttruck!AC53</f>
        <v>0.4</v>
      </c>
      <c r="AD53" s="142">
        <f>feedin_lighttruck!AD53</f>
        <v>0.4</v>
      </c>
      <c r="AE53" s="142">
        <f>feedin_lighttruck!AE53</f>
        <v>0.2</v>
      </c>
      <c r="AF53" s="141">
        <f>feedin_lighttruck!AF53</f>
        <v>0.45</v>
      </c>
      <c r="AG53" s="142">
        <f>feedin_lighttruck!AG53</f>
        <v>0.4</v>
      </c>
      <c r="AH53" s="142">
        <f>feedin_lighttruck!AH53</f>
        <v>0.15</v>
      </c>
      <c r="AI53" s="141">
        <f>feedin_lighttruck!AI53</f>
        <v>0</v>
      </c>
      <c r="AJ53" s="142">
        <f>feedin_lighttruck!AJ53</f>
        <v>0</v>
      </c>
      <c r="AK53" s="142">
        <f>feedin_lighttruck!AK53</f>
        <v>1</v>
      </c>
      <c r="AL53" s="36">
        <f t="shared" si="0"/>
        <v>1</v>
      </c>
      <c r="AM53" s="36">
        <f t="shared" si="1"/>
        <v>7.0000000000000018</v>
      </c>
    </row>
    <row r="54" spans="1:39" x14ac:dyDescent="0.2">
      <c r="A54" s="12">
        <v>2048</v>
      </c>
      <c r="B54" s="100">
        <f t="shared" si="17"/>
        <v>0</v>
      </c>
      <c r="C54" s="173">
        <f t="shared" si="6"/>
        <v>0.84005900329212357</v>
      </c>
      <c r="D54" s="66">
        <f t="shared" si="15"/>
        <v>0</v>
      </c>
      <c r="E54" s="66">
        <f t="shared" si="15"/>
        <v>0</v>
      </c>
      <c r="F54" s="66">
        <f t="shared" si="15"/>
        <v>0</v>
      </c>
      <c r="G54" s="66">
        <f t="shared" si="15"/>
        <v>0</v>
      </c>
      <c r="H54" s="66">
        <v>0</v>
      </c>
      <c r="I54" s="66">
        <v>0.1599409967078764</v>
      </c>
      <c r="J54" s="66">
        <v>0</v>
      </c>
      <c r="K54" s="141">
        <f>feedin_lighttruck!K54</f>
        <v>0.45</v>
      </c>
      <c r="L54" s="142">
        <f>feedin_lighttruck!L54</f>
        <v>0.25</v>
      </c>
      <c r="M54" s="142">
        <f>feedin_lighttruck!M54</f>
        <v>0.3</v>
      </c>
      <c r="N54" s="141">
        <f>feedin_lighttruck!N54</f>
        <v>0.25</v>
      </c>
      <c r="O54" s="142">
        <f>feedin_lighttruck!O54</f>
        <v>0.4</v>
      </c>
      <c r="P54" s="142">
        <f>feedin_lighttruck!P54</f>
        <v>0.35</v>
      </c>
      <c r="Q54" s="141">
        <f>feedin_lighttruck!Q54</f>
        <v>0</v>
      </c>
      <c r="R54" s="142">
        <f>feedin_lighttruck!R54</f>
        <v>0</v>
      </c>
      <c r="S54" s="142">
        <f>feedin_lighttruck!S54</f>
        <v>0</v>
      </c>
      <c r="T54" s="141">
        <f>feedin_lighttruck!T54</f>
        <v>0</v>
      </c>
      <c r="U54" s="142">
        <f>feedin_lighttruck!U54</f>
        <v>0</v>
      </c>
      <c r="V54" s="142">
        <f>feedin_lighttruck!V54</f>
        <v>0</v>
      </c>
      <c r="W54" s="141">
        <f>feedin_lighttruck!W54</f>
        <v>0</v>
      </c>
      <c r="X54" s="142">
        <f>feedin_lighttruck!X54</f>
        <v>0</v>
      </c>
      <c r="Y54" s="142">
        <f>feedin_lighttruck!Y54</f>
        <v>1</v>
      </c>
      <c r="Z54" s="141">
        <f>feedin_lighttruck!Z54</f>
        <v>0.4</v>
      </c>
      <c r="AA54" s="142">
        <f>feedin_lighttruck!AA54</f>
        <v>0.4</v>
      </c>
      <c r="AB54" s="142">
        <f>feedin_lighttruck!AB54</f>
        <v>0.2</v>
      </c>
      <c r="AC54" s="141">
        <f>feedin_lighttruck!AC54</f>
        <v>0.4</v>
      </c>
      <c r="AD54" s="142">
        <f>feedin_lighttruck!AD54</f>
        <v>0.4</v>
      </c>
      <c r="AE54" s="142">
        <f>feedin_lighttruck!AE54</f>
        <v>0.2</v>
      </c>
      <c r="AF54" s="141">
        <f>feedin_lighttruck!AF54</f>
        <v>0.45</v>
      </c>
      <c r="AG54" s="142">
        <f>feedin_lighttruck!AG54</f>
        <v>0.4</v>
      </c>
      <c r="AH54" s="142">
        <f>feedin_lighttruck!AH54</f>
        <v>0.15</v>
      </c>
      <c r="AI54" s="141">
        <f>feedin_lighttruck!AI54</f>
        <v>0</v>
      </c>
      <c r="AJ54" s="142">
        <f>feedin_lighttruck!AJ54</f>
        <v>0</v>
      </c>
      <c r="AK54" s="142">
        <f>feedin_lighttruck!AK54</f>
        <v>1</v>
      </c>
      <c r="AL54" s="36">
        <f t="shared" si="0"/>
        <v>1</v>
      </c>
      <c r="AM54" s="36">
        <f t="shared" si="1"/>
        <v>7.0000000000000018</v>
      </c>
    </row>
    <row r="55" spans="1:39" x14ac:dyDescent="0.2">
      <c r="A55" s="12">
        <v>2049</v>
      </c>
      <c r="B55" s="100">
        <f t="shared" si="17"/>
        <v>0</v>
      </c>
      <c r="C55" s="173">
        <f t="shared" si="6"/>
        <v>0.82853565932787188</v>
      </c>
      <c r="D55" s="66">
        <f t="shared" si="15"/>
        <v>0</v>
      </c>
      <c r="E55" s="66">
        <f t="shared" si="15"/>
        <v>0</v>
      </c>
      <c r="F55" s="66">
        <v>0</v>
      </c>
      <c r="G55" s="66">
        <f t="shared" si="15"/>
        <v>0</v>
      </c>
      <c r="H55" s="66">
        <v>0</v>
      </c>
      <c r="I55" s="66">
        <v>0.17146434067212812</v>
      </c>
      <c r="J55" s="66">
        <v>0</v>
      </c>
      <c r="K55" s="141">
        <f>feedin_lighttruck!K55</f>
        <v>0.45</v>
      </c>
      <c r="L55" s="142">
        <f>feedin_lighttruck!L55</f>
        <v>0.25</v>
      </c>
      <c r="M55" s="142">
        <f>feedin_lighttruck!M55</f>
        <v>0.3</v>
      </c>
      <c r="N55" s="141">
        <f>feedin_lighttruck!N55</f>
        <v>0.25</v>
      </c>
      <c r="O55" s="142">
        <f>feedin_lighttruck!O55</f>
        <v>0.4</v>
      </c>
      <c r="P55" s="142">
        <f>feedin_lighttruck!P55</f>
        <v>0.35</v>
      </c>
      <c r="Q55" s="141">
        <f>feedin_lighttruck!Q55</f>
        <v>0</v>
      </c>
      <c r="R55" s="142">
        <f>feedin_lighttruck!R55</f>
        <v>0</v>
      </c>
      <c r="S55" s="142">
        <f>feedin_lighttruck!S55</f>
        <v>0</v>
      </c>
      <c r="T55" s="141">
        <f>feedin_lighttruck!T55</f>
        <v>0</v>
      </c>
      <c r="U55" s="142">
        <f>feedin_lighttruck!U55</f>
        <v>0</v>
      </c>
      <c r="V55" s="142">
        <f>feedin_lighttruck!V55</f>
        <v>0</v>
      </c>
      <c r="W55" s="141">
        <f>feedin_lighttruck!W55</f>
        <v>0</v>
      </c>
      <c r="X55" s="142">
        <f>feedin_lighttruck!X55</f>
        <v>0</v>
      </c>
      <c r="Y55" s="142">
        <f>feedin_lighttruck!Y55</f>
        <v>1</v>
      </c>
      <c r="Z55" s="141">
        <f>feedin_lighttruck!Z55</f>
        <v>0.4</v>
      </c>
      <c r="AA55" s="142">
        <f>feedin_lighttruck!AA55</f>
        <v>0.4</v>
      </c>
      <c r="AB55" s="142">
        <f>feedin_lighttruck!AB55</f>
        <v>0.2</v>
      </c>
      <c r="AC55" s="141">
        <f>feedin_lighttruck!AC55</f>
        <v>0.4</v>
      </c>
      <c r="AD55" s="142">
        <f>feedin_lighttruck!AD55</f>
        <v>0.4</v>
      </c>
      <c r="AE55" s="142">
        <f>feedin_lighttruck!AE55</f>
        <v>0.2</v>
      </c>
      <c r="AF55" s="141">
        <f>feedin_lighttruck!AF55</f>
        <v>0.45</v>
      </c>
      <c r="AG55" s="142">
        <f>feedin_lighttruck!AG55</f>
        <v>0.4</v>
      </c>
      <c r="AH55" s="142">
        <f>feedin_lighttruck!AH55</f>
        <v>0.15</v>
      </c>
      <c r="AI55" s="141">
        <f>feedin_lighttruck!AI55</f>
        <v>0</v>
      </c>
      <c r="AJ55" s="142">
        <f>feedin_lighttruck!AJ55</f>
        <v>0</v>
      </c>
      <c r="AK55" s="142">
        <f>feedin_lighttruck!AK55</f>
        <v>1</v>
      </c>
      <c r="AL55" s="36">
        <f t="shared" si="0"/>
        <v>1</v>
      </c>
      <c r="AM55" s="36">
        <f t="shared" si="1"/>
        <v>7.0000000000000018</v>
      </c>
    </row>
    <row r="56" spans="1:39" x14ac:dyDescent="0.2">
      <c r="A56" s="51">
        <v>2050</v>
      </c>
      <c r="B56" s="101">
        <v>0</v>
      </c>
      <c r="C56" s="74">
        <f t="shared" si="6"/>
        <v>0.81638312891287768</v>
      </c>
      <c r="D56" s="74">
        <f t="shared" si="15"/>
        <v>0</v>
      </c>
      <c r="E56" s="74">
        <f t="shared" si="15"/>
        <v>0</v>
      </c>
      <c r="F56" s="74">
        <f t="shared" si="15"/>
        <v>0</v>
      </c>
      <c r="G56" s="74">
        <f t="shared" si="15"/>
        <v>0</v>
      </c>
      <c r="H56" s="74">
        <v>0</v>
      </c>
      <c r="I56" s="74">
        <v>0.18361687108712232</v>
      </c>
      <c r="J56" s="74">
        <v>0</v>
      </c>
      <c r="K56" s="143">
        <f>feedin_lighttruck!K56</f>
        <v>0.45</v>
      </c>
      <c r="L56" s="144">
        <f>feedin_lighttruck!L56</f>
        <v>0.25</v>
      </c>
      <c r="M56" s="144">
        <f>feedin_lighttruck!M56</f>
        <v>0.3</v>
      </c>
      <c r="N56" s="143">
        <f>feedin_lighttruck!N56</f>
        <v>0.25</v>
      </c>
      <c r="O56" s="144">
        <f>feedin_lighttruck!O56</f>
        <v>0.4</v>
      </c>
      <c r="P56" s="144">
        <f>feedin_lighttruck!P56</f>
        <v>0.35</v>
      </c>
      <c r="Q56" s="143">
        <f>feedin_lighttruck!Q56</f>
        <v>0</v>
      </c>
      <c r="R56" s="144">
        <f>feedin_lighttruck!R56</f>
        <v>0</v>
      </c>
      <c r="S56" s="144">
        <f>feedin_lighttruck!S56</f>
        <v>0</v>
      </c>
      <c r="T56" s="143">
        <f>feedin_lighttruck!T56</f>
        <v>0</v>
      </c>
      <c r="U56" s="144">
        <f>feedin_lighttruck!U56</f>
        <v>0</v>
      </c>
      <c r="V56" s="144">
        <f>feedin_lighttruck!V56</f>
        <v>0</v>
      </c>
      <c r="W56" s="143">
        <f>feedin_lighttruck!W56</f>
        <v>0</v>
      </c>
      <c r="X56" s="144">
        <f>feedin_lighttruck!X56</f>
        <v>0</v>
      </c>
      <c r="Y56" s="144">
        <f>feedin_lighttruck!Y56</f>
        <v>1</v>
      </c>
      <c r="Z56" s="143">
        <f>feedin_lighttruck!Z56</f>
        <v>0.4</v>
      </c>
      <c r="AA56" s="144">
        <f>feedin_lighttruck!AA56</f>
        <v>0.4</v>
      </c>
      <c r="AB56" s="144">
        <f>feedin_lighttruck!AB56</f>
        <v>0.2</v>
      </c>
      <c r="AC56" s="143">
        <f>feedin_lighttruck!AC56</f>
        <v>0.4</v>
      </c>
      <c r="AD56" s="144">
        <f>feedin_lighttruck!AD56</f>
        <v>0.4</v>
      </c>
      <c r="AE56" s="144">
        <f>feedin_lighttruck!AE56</f>
        <v>0.2</v>
      </c>
      <c r="AF56" s="143">
        <f>feedin_lighttruck!AF56</f>
        <v>0.45</v>
      </c>
      <c r="AG56" s="144">
        <f>feedin_lighttruck!AG56</f>
        <v>0.4</v>
      </c>
      <c r="AH56" s="144">
        <f>feedin_lighttruck!AH56</f>
        <v>0.15</v>
      </c>
      <c r="AI56" s="143">
        <f>feedin_lighttruck!AI56</f>
        <v>0</v>
      </c>
      <c r="AJ56" s="144">
        <f>feedin_lighttruck!AJ56</f>
        <v>0</v>
      </c>
      <c r="AK56" s="144">
        <f>feedin_lighttruck!AK56</f>
        <v>1</v>
      </c>
      <c r="AL56" s="52">
        <f t="shared" si="0"/>
        <v>1</v>
      </c>
      <c r="AM56" s="52">
        <f t="shared" si="1"/>
        <v>7.0000000000000018</v>
      </c>
    </row>
    <row r="57" spans="1:39" x14ac:dyDescent="0.2">
      <c r="A57" s="12">
        <v>2051</v>
      </c>
      <c r="B57" s="100">
        <f>MAX(B56+(B$61-B$56)*0.2,0)</f>
        <v>0</v>
      </c>
      <c r="C57" s="173">
        <f t="shared" si="6"/>
        <v>0.80363449286465327</v>
      </c>
      <c r="D57" s="66">
        <f t="shared" si="15"/>
        <v>0</v>
      </c>
      <c r="E57" s="66">
        <f t="shared" si="15"/>
        <v>0</v>
      </c>
      <c r="F57" s="66">
        <f t="shared" si="15"/>
        <v>0</v>
      </c>
      <c r="G57" s="66">
        <f t="shared" si="15"/>
        <v>0</v>
      </c>
      <c r="H57" s="66">
        <v>0</v>
      </c>
      <c r="I57" s="66">
        <v>0.19636550713534667</v>
      </c>
      <c r="J57" s="66">
        <v>0</v>
      </c>
      <c r="K57" s="141">
        <f>feedin_lighttruck!K57</f>
        <v>0.45</v>
      </c>
      <c r="L57" s="142">
        <f>feedin_lighttruck!L57</f>
        <v>0.25</v>
      </c>
      <c r="M57" s="142">
        <f>feedin_lighttruck!M57</f>
        <v>0.3</v>
      </c>
      <c r="N57" s="141">
        <f>feedin_lighttruck!N57</f>
        <v>0.25</v>
      </c>
      <c r="O57" s="142">
        <f>feedin_lighttruck!O57</f>
        <v>0.4</v>
      </c>
      <c r="P57" s="142">
        <f>feedin_lighttruck!P57</f>
        <v>0.35</v>
      </c>
      <c r="Q57" s="141">
        <f>feedin_lighttruck!Q57</f>
        <v>0</v>
      </c>
      <c r="R57" s="142">
        <f>feedin_lighttruck!R57</f>
        <v>0</v>
      </c>
      <c r="S57" s="142">
        <f>feedin_lighttruck!S57</f>
        <v>0</v>
      </c>
      <c r="T57" s="141">
        <f>feedin_lighttruck!T57</f>
        <v>0</v>
      </c>
      <c r="U57" s="142">
        <f>feedin_lighttruck!U57</f>
        <v>0</v>
      </c>
      <c r="V57" s="142">
        <f>feedin_lighttruck!V57</f>
        <v>0</v>
      </c>
      <c r="W57" s="141">
        <f>feedin_lighttruck!W57</f>
        <v>0</v>
      </c>
      <c r="X57" s="142">
        <f>feedin_lighttruck!X57</f>
        <v>0</v>
      </c>
      <c r="Y57" s="142">
        <f>feedin_lighttruck!Y57</f>
        <v>1</v>
      </c>
      <c r="Z57" s="141">
        <f>feedin_lighttruck!Z57</f>
        <v>0.4</v>
      </c>
      <c r="AA57" s="142">
        <f>feedin_lighttruck!AA57</f>
        <v>0.4</v>
      </c>
      <c r="AB57" s="142">
        <f>feedin_lighttruck!AB57</f>
        <v>0.2</v>
      </c>
      <c r="AC57" s="141">
        <f>feedin_lighttruck!AC57</f>
        <v>0.4</v>
      </c>
      <c r="AD57" s="142">
        <f>feedin_lighttruck!AD57</f>
        <v>0.4</v>
      </c>
      <c r="AE57" s="142">
        <f>feedin_lighttruck!AE57</f>
        <v>0.2</v>
      </c>
      <c r="AF57" s="141">
        <f>feedin_lighttruck!AF57</f>
        <v>0.45</v>
      </c>
      <c r="AG57" s="142">
        <f>feedin_lighttruck!AG57</f>
        <v>0.4</v>
      </c>
      <c r="AH57" s="142">
        <f>feedin_lighttruck!AH57</f>
        <v>0.15</v>
      </c>
      <c r="AI57" s="141">
        <f>feedin_lighttruck!AI57</f>
        <v>0</v>
      </c>
      <c r="AJ57" s="142">
        <f>feedin_lighttruck!AJ57</f>
        <v>0</v>
      </c>
      <c r="AK57" s="142">
        <f>feedin_lighttruck!AK57</f>
        <v>1</v>
      </c>
      <c r="AL57" s="36">
        <f t="shared" si="0"/>
        <v>1</v>
      </c>
      <c r="AM57" s="36">
        <f t="shared" si="1"/>
        <v>7.0000000000000018</v>
      </c>
    </row>
    <row r="58" spans="1:39" x14ac:dyDescent="0.2">
      <c r="A58" s="12">
        <v>2052</v>
      </c>
      <c r="B58" s="100">
        <f t="shared" ref="B58:B60" si="18">MAX(B57+(B$61-B$56)*0.2,0)</f>
        <v>0</v>
      </c>
      <c r="C58" s="173">
        <f t="shared" si="6"/>
        <v>0.79027411960382876</v>
      </c>
      <c r="D58" s="66">
        <f t="shared" si="15"/>
        <v>0</v>
      </c>
      <c r="E58" s="66">
        <f t="shared" si="15"/>
        <v>0</v>
      </c>
      <c r="F58" s="66">
        <f t="shared" si="15"/>
        <v>0</v>
      </c>
      <c r="G58" s="66">
        <f t="shared" si="15"/>
        <v>0</v>
      </c>
      <c r="H58" s="66">
        <v>0</v>
      </c>
      <c r="I58" s="66">
        <v>0.20972588039617121</v>
      </c>
      <c r="J58" s="66">
        <v>0</v>
      </c>
      <c r="K58" s="141">
        <f>feedin_lighttruck!K58</f>
        <v>0.45</v>
      </c>
      <c r="L58" s="142">
        <f>feedin_lighttruck!L58</f>
        <v>0.25</v>
      </c>
      <c r="M58" s="142">
        <f>feedin_lighttruck!M58</f>
        <v>0.3</v>
      </c>
      <c r="N58" s="141">
        <f>feedin_lighttruck!N58</f>
        <v>0.25</v>
      </c>
      <c r="O58" s="142">
        <f>feedin_lighttruck!O58</f>
        <v>0.4</v>
      </c>
      <c r="P58" s="142">
        <f>feedin_lighttruck!P58</f>
        <v>0.35</v>
      </c>
      <c r="Q58" s="141">
        <f>feedin_lighttruck!Q58</f>
        <v>0</v>
      </c>
      <c r="R58" s="142">
        <f>feedin_lighttruck!R58</f>
        <v>0</v>
      </c>
      <c r="S58" s="142">
        <f>feedin_lighttruck!S58</f>
        <v>0</v>
      </c>
      <c r="T58" s="141">
        <f>feedin_lighttruck!T58</f>
        <v>0</v>
      </c>
      <c r="U58" s="142">
        <f>feedin_lighttruck!U58</f>
        <v>0</v>
      </c>
      <c r="V58" s="142">
        <f>feedin_lighttruck!V58</f>
        <v>0</v>
      </c>
      <c r="W58" s="141">
        <f>feedin_lighttruck!W58</f>
        <v>0</v>
      </c>
      <c r="X58" s="142">
        <f>feedin_lighttruck!X58</f>
        <v>0</v>
      </c>
      <c r="Y58" s="142">
        <f>feedin_lighttruck!Y58</f>
        <v>1</v>
      </c>
      <c r="Z58" s="141">
        <f>feedin_lighttruck!Z58</f>
        <v>0.4</v>
      </c>
      <c r="AA58" s="142">
        <f>feedin_lighttruck!AA58</f>
        <v>0.4</v>
      </c>
      <c r="AB58" s="142">
        <f>feedin_lighttruck!AB58</f>
        <v>0.2</v>
      </c>
      <c r="AC58" s="141">
        <f>feedin_lighttruck!AC58</f>
        <v>0.4</v>
      </c>
      <c r="AD58" s="142">
        <f>feedin_lighttruck!AD58</f>
        <v>0.4</v>
      </c>
      <c r="AE58" s="142">
        <f>feedin_lighttruck!AE58</f>
        <v>0.2</v>
      </c>
      <c r="AF58" s="141">
        <f>feedin_lighttruck!AF58</f>
        <v>0.45</v>
      </c>
      <c r="AG58" s="142">
        <f>feedin_lighttruck!AG58</f>
        <v>0.4</v>
      </c>
      <c r="AH58" s="142">
        <f>feedin_lighttruck!AH58</f>
        <v>0.15</v>
      </c>
      <c r="AI58" s="141">
        <f>feedin_lighttruck!AI58</f>
        <v>0</v>
      </c>
      <c r="AJ58" s="142">
        <f>feedin_lighttruck!AJ58</f>
        <v>0</v>
      </c>
      <c r="AK58" s="142">
        <f>feedin_lighttruck!AK58</f>
        <v>1</v>
      </c>
      <c r="AL58" s="36">
        <f t="shared" si="0"/>
        <v>1</v>
      </c>
      <c r="AM58" s="36">
        <f t="shared" si="1"/>
        <v>7.0000000000000018</v>
      </c>
    </row>
    <row r="59" spans="1:39" x14ac:dyDescent="0.2">
      <c r="A59" s="12">
        <v>2053</v>
      </c>
      <c r="B59" s="100">
        <f t="shared" si="18"/>
        <v>0</v>
      </c>
      <c r="C59" s="173">
        <f t="shared" si="6"/>
        <v>0.7763192653498695</v>
      </c>
      <c r="D59" s="66">
        <f t="shared" si="15"/>
        <v>0</v>
      </c>
      <c r="E59" s="66">
        <f t="shared" si="15"/>
        <v>0</v>
      </c>
      <c r="F59" s="66">
        <f t="shared" si="15"/>
        <v>0</v>
      </c>
      <c r="G59" s="66">
        <f t="shared" si="15"/>
        <v>0</v>
      </c>
      <c r="H59" s="66">
        <v>0</v>
      </c>
      <c r="I59" s="66">
        <v>0.22368073465013047</v>
      </c>
      <c r="J59" s="66">
        <v>0</v>
      </c>
      <c r="K59" s="141">
        <f>feedin_lighttruck!K59</f>
        <v>0.45</v>
      </c>
      <c r="L59" s="142">
        <f>feedin_lighttruck!L59</f>
        <v>0.25</v>
      </c>
      <c r="M59" s="142">
        <f>feedin_lighttruck!M59</f>
        <v>0.3</v>
      </c>
      <c r="N59" s="141">
        <f>feedin_lighttruck!N59</f>
        <v>0.25</v>
      </c>
      <c r="O59" s="142">
        <f>feedin_lighttruck!O59</f>
        <v>0.4</v>
      </c>
      <c r="P59" s="142">
        <f>feedin_lighttruck!P59</f>
        <v>0.35</v>
      </c>
      <c r="Q59" s="141">
        <f>feedin_lighttruck!Q59</f>
        <v>0</v>
      </c>
      <c r="R59" s="142">
        <f>feedin_lighttruck!R59</f>
        <v>0</v>
      </c>
      <c r="S59" s="142">
        <f>feedin_lighttruck!S59</f>
        <v>0</v>
      </c>
      <c r="T59" s="141">
        <f>feedin_lighttruck!T59</f>
        <v>0</v>
      </c>
      <c r="U59" s="142">
        <f>feedin_lighttruck!U59</f>
        <v>0</v>
      </c>
      <c r="V59" s="142">
        <f>feedin_lighttruck!V59</f>
        <v>0</v>
      </c>
      <c r="W59" s="141">
        <f>feedin_lighttruck!W59</f>
        <v>0</v>
      </c>
      <c r="X59" s="142">
        <f>feedin_lighttruck!X59</f>
        <v>0</v>
      </c>
      <c r="Y59" s="142">
        <f>feedin_lighttruck!Y59</f>
        <v>1</v>
      </c>
      <c r="Z59" s="141">
        <f>feedin_lighttruck!Z59</f>
        <v>0.4</v>
      </c>
      <c r="AA59" s="142">
        <f>feedin_lighttruck!AA59</f>
        <v>0.4</v>
      </c>
      <c r="AB59" s="142">
        <f>feedin_lighttruck!AB59</f>
        <v>0.2</v>
      </c>
      <c r="AC59" s="141">
        <f>feedin_lighttruck!AC59</f>
        <v>0.4</v>
      </c>
      <c r="AD59" s="142">
        <f>feedin_lighttruck!AD59</f>
        <v>0.4</v>
      </c>
      <c r="AE59" s="142">
        <f>feedin_lighttruck!AE59</f>
        <v>0.2</v>
      </c>
      <c r="AF59" s="141">
        <f>feedin_lighttruck!AF59</f>
        <v>0.45</v>
      </c>
      <c r="AG59" s="142">
        <f>feedin_lighttruck!AG59</f>
        <v>0.4</v>
      </c>
      <c r="AH59" s="142">
        <f>feedin_lighttruck!AH59</f>
        <v>0.15</v>
      </c>
      <c r="AI59" s="141">
        <f>feedin_lighttruck!AI59</f>
        <v>0</v>
      </c>
      <c r="AJ59" s="142">
        <f>feedin_lighttruck!AJ59</f>
        <v>0</v>
      </c>
      <c r="AK59" s="142">
        <f>feedin_lighttruck!AK59</f>
        <v>1</v>
      </c>
      <c r="AL59" s="36">
        <f t="shared" si="0"/>
        <v>1</v>
      </c>
      <c r="AM59" s="36">
        <f t="shared" si="1"/>
        <v>7.0000000000000018</v>
      </c>
    </row>
    <row r="60" spans="1:39" x14ac:dyDescent="0.2">
      <c r="A60" s="12">
        <v>2054</v>
      </c>
      <c r="B60" s="100">
        <f t="shared" si="18"/>
        <v>0</v>
      </c>
      <c r="C60" s="173">
        <f t="shared" si="6"/>
        <v>0.76179449181318359</v>
      </c>
      <c r="D60" s="66">
        <f t="shared" si="15"/>
        <v>0</v>
      </c>
      <c r="E60" s="66">
        <f t="shared" si="15"/>
        <v>0</v>
      </c>
      <c r="F60" s="66">
        <f t="shared" si="15"/>
        <v>0</v>
      </c>
      <c r="G60" s="66">
        <f t="shared" si="15"/>
        <v>0</v>
      </c>
      <c r="H60" s="66">
        <v>0</v>
      </c>
      <c r="I60" s="66">
        <v>0.23820550818681646</v>
      </c>
      <c r="J60" s="66">
        <v>0</v>
      </c>
      <c r="K60" s="141">
        <f>feedin_lighttruck!K60</f>
        <v>0.45</v>
      </c>
      <c r="L60" s="142">
        <f>feedin_lighttruck!L60</f>
        <v>0.25</v>
      </c>
      <c r="M60" s="142">
        <f>feedin_lighttruck!M60</f>
        <v>0.3</v>
      </c>
      <c r="N60" s="141">
        <f>feedin_lighttruck!N60</f>
        <v>0.25</v>
      </c>
      <c r="O60" s="142">
        <f>feedin_lighttruck!O60</f>
        <v>0.4</v>
      </c>
      <c r="P60" s="142">
        <f>feedin_lighttruck!P60</f>
        <v>0.35</v>
      </c>
      <c r="Q60" s="141">
        <f>feedin_lighttruck!Q60</f>
        <v>0</v>
      </c>
      <c r="R60" s="142">
        <f>feedin_lighttruck!R60</f>
        <v>0</v>
      </c>
      <c r="S60" s="142">
        <f>feedin_lighttruck!S60</f>
        <v>0</v>
      </c>
      <c r="T60" s="141">
        <f>feedin_lighttruck!T60</f>
        <v>0</v>
      </c>
      <c r="U60" s="142">
        <f>feedin_lighttruck!U60</f>
        <v>0</v>
      </c>
      <c r="V60" s="142">
        <f>feedin_lighttruck!V60</f>
        <v>0</v>
      </c>
      <c r="W60" s="141">
        <f>feedin_lighttruck!W60</f>
        <v>0</v>
      </c>
      <c r="X60" s="142">
        <f>feedin_lighttruck!X60</f>
        <v>0</v>
      </c>
      <c r="Y60" s="142">
        <f>feedin_lighttruck!Y60</f>
        <v>1</v>
      </c>
      <c r="Z60" s="141">
        <f>feedin_lighttruck!Z60</f>
        <v>0.4</v>
      </c>
      <c r="AA60" s="142">
        <f>feedin_lighttruck!AA60</f>
        <v>0.4</v>
      </c>
      <c r="AB60" s="142">
        <f>feedin_lighttruck!AB60</f>
        <v>0.2</v>
      </c>
      <c r="AC60" s="141">
        <f>feedin_lighttruck!AC60</f>
        <v>0.4</v>
      </c>
      <c r="AD60" s="142">
        <f>feedin_lighttruck!AD60</f>
        <v>0.4</v>
      </c>
      <c r="AE60" s="142">
        <f>feedin_lighttruck!AE60</f>
        <v>0.2</v>
      </c>
      <c r="AF60" s="141">
        <f>feedin_lighttruck!AF60</f>
        <v>0.45</v>
      </c>
      <c r="AG60" s="142">
        <f>feedin_lighttruck!AG60</f>
        <v>0.4</v>
      </c>
      <c r="AH60" s="142">
        <f>feedin_lighttruck!AH60</f>
        <v>0.15</v>
      </c>
      <c r="AI60" s="141">
        <f>feedin_lighttruck!AI60</f>
        <v>0</v>
      </c>
      <c r="AJ60" s="142">
        <f>feedin_lighttruck!AJ60</f>
        <v>0</v>
      </c>
      <c r="AK60" s="142">
        <f>feedin_lighttruck!AK60</f>
        <v>1</v>
      </c>
      <c r="AL60" s="36">
        <f t="shared" si="0"/>
        <v>1</v>
      </c>
      <c r="AM60" s="36">
        <f t="shared" si="1"/>
        <v>7.0000000000000018</v>
      </c>
    </row>
    <row r="61" spans="1:39" x14ac:dyDescent="0.2">
      <c r="A61" s="51">
        <v>2055</v>
      </c>
      <c r="B61" s="101">
        <v>0</v>
      </c>
      <c r="C61" s="74">
        <f t="shared" si="6"/>
        <v>0.74674650336731097</v>
      </c>
      <c r="D61" s="74">
        <f t="shared" si="15"/>
        <v>0</v>
      </c>
      <c r="E61" s="74">
        <f t="shared" si="15"/>
        <v>0</v>
      </c>
      <c r="F61" s="74">
        <v>0</v>
      </c>
      <c r="G61" s="74">
        <f t="shared" si="15"/>
        <v>0</v>
      </c>
      <c r="H61" s="74">
        <v>0</v>
      </c>
      <c r="I61" s="74">
        <v>0.25325349663268903</v>
      </c>
      <c r="J61" s="74">
        <v>0</v>
      </c>
      <c r="K61" s="143">
        <f>feedin_lighttruck!K61</f>
        <v>0.45</v>
      </c>
      <c r="L61" s="144">
        <f>feedin_lighttruck!L61</f>
        <v>0.25</v>
      </c>
      <c r="M61" s="144">
        <f>feedin_lighttruck!M61</f>
        <v>0.3</v>
      </c>
      <c r="N61" s="143">
        <f>feedin_lighttruck!N61</f>
        <v>0.25</v>
      </c>
      <c r="O61" s="144">
        <f>feedin_lighttruck!O61</f>
        <v>0.4</v>
      </c>
      <c r="P61" s="144">
        <f>feedin_lighttruck!P61</f>
        <v>0.35</v>
      </c>
      <c r="Q61" s="143">
        <f>feedin_lighttruck!Q61</f>
        <v>0</v>
      </c>
      <c r="R61" s="144">
        <f>feedin_lighttruck!R61</f>
        <v>0</v>
      </c>
      <c r="S61" s="144">
        <f>feedin_lighttruck!S61</f>
        <v>0</v>
      </c>
      <c r="T61" s="143">
        <f>feedin_lighttruck!T61</f>
        <v>0</v>
      </c>
      <c r="U61" s="144">
        <f>feedin_lighttruck!U61</f>
        <v>0</v>
      </c>
      <c r="V61" s="144">
        <f>feedin_lighttruck!V61</f>
        <v>0</v>
      </c>
      <c r="W61" s="143">
        <f>feedin_lighttruck!W61</f>
        <v>0</v>
      </c>
      <c r="X61" s="144">
        <f>feedin_lighttruck!X61</f>
        <v>0</v>
      </c>
      <c r="Y61" s="144">
        <f>feedin_lighttruck!Y61</f>
        <v>1</v>
      </c>
      <c r="Z61" s="143">
        <f>feedin_lighttruck!Z61</f>
        <v>0.4</v>
      </c>
      <c r="AA61" s="144">
        <f>feedin_lighttruck!AA61</f>
        <v>0.4</v>
      </c>
      <c r="AB61" s="144">
        <f>feedin_lighttruck!AB61</f>
        <v>0.2</v>
      </c>
      <c r="AC61" s="143">
        <f>feedin_lighttruck!AC61</f>
        <v>0.4</v>
      </c>
      <c r="AD61" s="144">
        <f>feedin_lighttruck!AD61</f>
        <v>0.4</v>
      </c>
      <c r="AE61" s="144">
        <f>feedin_lighttruck!AE61</f>
        <v>0.2</v>
      </c>
      <c r="AF61" s="143">
        <f>feedin_lighttruck!AF61</f>
        <v>0.45</v>
      </c>
      <c r="AG61" s="144">
        <f>feedin_lighttruck!AG61</f>
        <v>0.4</v>
      </c>
      <c r="AH61" s="144">
        <f>feedin_lighttruck!AH61</f>
        <v>0.15</v>
      </c>
      <c r="AI61" s="143">
        <f>feedin_lighttruck!AI61</f>
        <v>0</v>
      </c>
      <c r="AJ61" s="144">
        <f>feedin_lighttruck!AJ61</f>
        <v>0</v>
      </c>
      <c r="AK61" s="144">
        <f>feedin_lighttruck!AK61</f>
        <v>1</v>
      </c>
      <c r="AL61" s="52">
        <f t="shared" si="0"/>
        <v>1</v>
      </c>
      <c r="AM61" s="52">
        <f t="shared" si="1"/>
        <v>7.0000000000000018</v>
      </c>
    </row>
    <row r="63" spans="1:39" s="93" customFormat="1" x14ac:dyDescent="0.2">
      <c r="I63" s="90">
        <f>A6</f>
        <v>2000</v>
      </c>
      <c r="J63" s="91">
        <f>SUM(B6:J6)</f>
        <v>0.99999999999999989</v>
      </c>
    </row>
    <row r="64" spans="1:39" x14ac:dyDescent="0.2">
      <c r="I64" s="90">
        <f t="shared" ref="I64:I118" si="19">A7</f>
        <v>2001</v>
      </c>
      <c r="J64" s="91">
        <f t="shared" ref="J64:J118" si="20">SUM(B7:J7)</f>
        <v>0.99999999999999989</v>
      </c>
    </row>
    <row r="65" spans="9:10" x14ac:dyDescent="0.2">
      <c r="I65" s="90">
        <f t="shared" si="19"/>
        <v>2002</v>
      </c>
      <c r="J65" s="91">
        <f t="shared" si="20"/>
        <v>0.99999999999999989</v>
      </c>
    </row>
    <row r="66" spans="9:10" x14ac:dyDescent="0.2">
      <c r="I66" s="90">
        <f t="shared" si="19"/>
        <v>2003</v>
      </c>
      <c r="J66" s="91">
        <f t="shared" si="20"/>
        <v>0.99999999989999999</v>
      </c>
    </row>
    <row r="67" spans="9:10" x14ac:dyDescent="0.2">
      <c r="I67" s="90">
        <f t="shared" si="19"/>
        <v>2004</v>
      </c>
      <c r="J67" s="91">
        <f t="shared" si="20"/>
        <v>0.9999999999000001</v>
      </c>
    </row>
    <row r="68" spans="9:10" x14ac:dyDescent="0.2">
      <c r="I68" s="90">
        <f t="shared" si="19"/>
        <v>2005</v>
      </c>
      <c r="J68" s="91">
        <f t="shared" si="20"/>
        <v>1</v>
      </c>
    </row>
    <row r="69" spans="9:10" x14ac:dyDescent="0.2">
      <c r="I69" s="90">
        <f t="shared" si="19"/>
        <v>2006</v>
      </c>
      <c r="J69" s="91">
        <f t="shared" si="20"/>
        <v>1</v>
      </c>
    </row>
    <row r="70" spans="9:10" x14ac:dyDescent="0.2">
      <c r="I70" s="90">
        <f t="shared" si="19"/>
        <v>2007</v>
      </c>
      <c r="J70" s="91">
        <f t="shared" si="20"/>
        <v>0.99999999989999999</v>
      </c>
    </row>
    <row r="71" spans="9:10" x14ac:dyDescent="0.2">
      <c r="I71" s="90">
        <f t="shared" si="19"/>
        <v>2008</v>
      </c>
      <c r="J71" s="91">
        <f t="shared" si="20"/>
        <v>0.99999999989999999</v>
      </c>
    </row>
    <row r="72" spans="9:10" x14ac:dyDescent="0.2">
      <c r="I72" s="90">
        <f t="shared" si="19"/>
        <v>2009</v>
      </c>
      <c r="J72" s="91">
        <f t="shared" si="20"/>
        <v>1</v>
      </c>
    </row>
    <row r="73" spans="9:10" x14ac:dyDescent="0.2">
      <c r="I73" s="90">
        <f t="shared" si="19"/>
        <v>2010</v>
      </c>
      <c r="J73" s="91">
        <f t="shared" si="20"/>
        <v>1</v>
      </c>
    </row>
    <row r="74" spans="9:10" x14ac:dyDescent="0.2">
      <c r="I74" s="90">
        <f t="shared" si="19"/>
        <v>2011</v>
      </c>
      <c r="J74" s="91">
        <f t="shared" si="20"/>
        <v>1</v>
      </c>
    </row>
    <row r="75" spans="9:10" x14ac:dyDescent="0.2">
      <c r="I75" s="90">
        <f t="shared" si="19"/>
        <v>2012</v>
      </c>
      <c r="J75" s="91">
        <f t="shared" si="20"/>
        <v>1.0000000001</v>
      </c>
    </row>
    <row r="76" spans="9:10" x14ac:dyDescent="0.2">
      <c r="I76" s="90">
        <f t="shared" si="19"/>
        <v>2013</v>
      </c>
      <c r="J76" s="91">
        <f t="shared" si="20"/>
        <v>1.0000000001</v>
      </c>
    </row>
    <row r="77" spans="9:10" x14ac:dyDescent="0.2">
      <c r="I77" s="90">
        <f t="shared" si="19"/>
        <v>2014</v>
      </c>
      <c r="J77" s="91">
        <f t="shared" si="20"/>
        <v>1</v>
      </c>
    </row>
    <row r="78" spans="9:10" x14ac:dyDescent="0.2">
      <c r="I78" s="90">
        <f t="shared" si="19"/>
        <v>2015</v>
      </c>
      <c r="J78" s="91">
        <f t="shared" si="20"/>
        <v>0.99999999999999989</v>
      </c>
    </row>
    <row r="79" spans="9:10" x14ac:dyDescent="0.2">
      <c r="I79" s="90">
        <f t="shared" si="19"/>
        <v>2016</v>
      </c>
      <c r="J79" s="91">
        <f t="shared" si="20"/>
        <v>0.99999999989999999</v>
      </c>
    </row>
    <row r="80" spans="9:10" x14ac:dyDescent="0.2">
      <c r="I80" s="90">
        <f t="shared" si="19"/>
        <v>2017</v>
      </c>
      <c r="J80" s="91">
        <f t="shared" si="20"/>
        <v>0.99999999989999999</v>
      </c>
    </row>
    <row r="81" spans="9:10" x14ac:dyDescent="0.2">
      <c r="I81" s="90">
        <f t="shared" si="19"/>
        <v>2018</v>
      </c>
      <c r="J81" s="91">
        <f t="shared" si="20"/>
        <v>1</v>
      </c>
    </row>
    <row r="82" spans="9:10" x14ac:dyDescent="0.2">
      <c r="I82" s="90">
        <f t="shared" si="19"/>
        <v>2019</v>
      </c>
      <c r="J82" s="91">
        <f t="shared" si="20"/>
        <v>1</v>
      </c>
    </row>
    <row r="83" spans="9:10" x14ac:dyDescent="0.2">
      <c r="I83" s="90">
        <f t="shared" si="19"/>
        <v>2020</v>
      </c>
      <c r="J83" s="91">
        <f t="shared" si="20"/>
        <v>1</v>
      </c>
    </row>
    <row r="84" spans="9:10" x14ac:dyDescent="0.2">
      <c r="I84" s="90">
        <f t="shared" si="19"/>
        <v>2021</v>
      </c>
      <c r="J84" s="91">
        <f t="shared" si="20"/>
        <v>1</v>
      </c>
    </row>
    <row r="85" spans="9:10" x14ac:dyDescent="0.2">
      <c r="I85" s="90">
        <f t="shared" si="19"/>
        <v>2022</v>
      </c>
      <c r="J85" s="91">
        <f t="shared" si="20"/>
        <v>1</v>
      </c>
    </row>
    <row r="86" spans="9:10" x14ac:dyDescent="0.2">
      <c r="I86" s="90">
        <f t="shared" si="19"/>
        <v>2023</v>
      </c>
      <c r="J86" s="91">
        <f t="shared" si="20"/>
        <v>1</v>
      </c>
    </row>
    <row r="87" spans="9:10" x14ac:dyDescent="0.2">
      <c r="I87" s="90">
        <f t="shared" si="19"/>
        <v>2024</v>
      </c>
      <c r="J87" s="91">
        <f t="shared" si="20"/>
        <v>1</v>
      </c>
    </row>
    <row r="88" spans="9:10" x14ac:dyDescent="0.2">
      <c r="I88" s="90">
        <f t="shared" si="19"/>
        <v>2025</v>
      </c>
      <c r="J88" s="91">
        <f t="shared" si="20"/>
        <v>1</v>
      </c>
    </row>
    <row r="89" spans="9:10" x14ac:dyDescent="0.2">
      <c r="I89" s="90">
        <f t="shared" si="19"/>
        <v>2026</v>
      </c>
      <c r="J89" s="91">
        <f t="shared" si="20"/>
        <v>1</v>
      </c>
    </row>
    <row r="90" spans="9:10" x14ac:dyDescent="0.2">
      <c r="I90" s="90">
        <f t="shared" si="19"/>
        <v>2027</v>
      </c>
      <c r="J90" s="91">
        <f t="shared" si="20"/>
        <v>1</v>
      </c>
    </row>
    <row r="91" spans="9:10" x14ac:dyDescent="0.2">
      <c r="I91" s="90">
        <f t="shared" si="19"/>
        <v>2028</v>
      </c>
      <c r="J91" s="91">
        <f t="shared" si="20"/>
        <v>1</v>
      </c>
    </row>
    <row r="92" spans="9:10" x14ac:dyDescent="0.2">
      <c r="I92" s="90">
        <f t="shared" si="19"/>
        <v>2029</v>
      </c>
      <c r="J92" s="91">
        <f t="shared" si="20"/>
        <v>1</v>
      </c>
    </row>
    <row r="93" spans="9:10" x14ac:dyDescent="0.2">
      <c r="I93" s="90">
        <f t="shared" si="19"/>
        <v>2030</v>
      </c>
      <c r="J93" s="91">
        <f t="shared" si="20"/>
        <v>1</v>
      </c>
    </row>
    <row r="94" spans="9:10" x14ac:dyDescent="0.2">
      <c r="I94" s="90">
        <f t="shared" si="19"/>
        <v>2031</v>
      </c>
      <c r="J94" s="91">
        <f t="shared" si="20"/>
        <v>1</v>
      </c>
    </row>
    <row r="95" spans="9:10" x14ac:dyDescent="0.2">
      <c r="I95" s="90">
        <f t="shared" si="19"/>
        <v>2032</v>
      </c>
      <c r="J95" s="91">
        <f t="shared" si="20"/>
        <v>1</v>
      </c>
    </row>
    <row r="96" spans="9:10" x14ac:dyDescent="0.2">
      <c r="I96" s="90">
        <f t="shared" si="19"/>
        <v>2033</v>
      </c>
      <c r="J96" s="91">
        <f t="shared" si="20"/>
        <v>1</v>
      </c>
    </row>
    <row r="97" spans="9:10" x14ac:dyDescent="0.2">
      <c r="I97" s="90">
        <f t="shared" si="19"/>
        <v>2034</v>
      </c>
      <c r="J97" s="91">
        <f t="shared" si="20"/>
        <v>1</v>
      </c>
    </row>
    <row r="98" spans="9:10" x14ac:dyDescent="0.2">
      <c r="I98" s="90">
        <f t="shared" si="19"/>
        <v>2035</v>
      </c>
      <c r="J98" s="91">
        <f t="shared" si="20"/>
        <v>1</v>
      </c>
    </row>
    <row r="99" spans="9:10" x14ac:dyDescent="0.2">
      <c r="I99" s="90">
        <f t="shared" si="19"/>
        <v>2036</v>
      </c>
      <c r="J99" s="91">
        <f t="shared" si="20"/>
        <v>1</v>
      </c>
    </row>
    <row r="100" spans="9:10" x14ac:dyDescent="0.2">
      <c r="I100" s="90">
        <f t="shared" si="19"/>
        <v>2037</v>
      </c>
      <c r="J100" s="91">
        <f t="shared" si="20"/>
        <v>1</v>
      </c>
    </row>
    <row r="101" spans="9:10" x14ac:dyDescent="0.2">
      <c r="I101" s="90">
        <f t="shared" si="19"/>
        <v>2038</v>
      </c>
      <c r="J101" s="91">
        <f t="shared" si="20"/>
        <v>1</v>
      </c>
    </row>
    <row r="102" spans="9:10" x14ac:dyDescent="0.2">
      <c r="I102" s="90">
        <f t="shared" si="19"/>
        <v>2039</v>
      </c>
      <c r="J102" s="91">
        <f t="shared" si="20"/>
        <v>1</v>
      </c>
    </row>
    <row r="103" spans="9:10" x14ac:dyDescent="0.2">
      <c r="I103" s="90">
        <f t="shared" si="19"/>
        <v>2040</v>
      </c>
      <c r="J103" s="91">
        <f t="shared" si="20"/>
        <v>1</v>
      </c>
    </row>
    <row r="104" spans="9:10" x14ac:dyDescent="0.2">
      <c r="I104" s="90">
        <f t="shared" si="19"/>
        <v>2041</v>
      </c>
      <c r="J104" s="91">
        <f t="shared" si="20"/>
        <v>1</v>
      </c>
    </row>
    <row r="105" spans="9:10" x14ac:dyDescent="0.2">
      <c r="I105" s="90">
        <f t="shared" si="19"/>
        <v>2042</v>
      </c>
      <c r="J105" s="91">
        <f t="shared" si="20"/>
        <v>1</v>
      </c>
    </row>
    <row r="106" spans="9:10" x14ac:dyDescent="0.2">
      <c r="I106" s="90">
        <f t="shared" si="19"/>
        <v>2043</v>
      </c>
      <c r="J106" s="91">
        <f t="shared" si="20"/>
        <v>1</v>
      </c>
    </row>
    <row r="107" spans="9:10" x14ac:dyDescent="0.2">
      <c r="I107" s="90">
        <f t="shared" si="19"/>
        <v>2044</v>
      </c>
      <c r="J107" s="91">
        <f t="shared" si="20"/>
        <v>1</v>
      </c>
    </row>
    <row r="108" spans="9:10" x14ac:dyDescent="0.2">
      <c r="I108" s="90">
        <f t="shared" si="19"/>
        <v>2045</v>
      </c>
      <c r="J108" s="91">
        <f t="shared" si="20"/>
        <v>1</v>
      </c>
    </row>
    <row r="109" spans="9:10" x14ac:dyDescent="0.2">
      <c r="I109" s="90">
        <f t="shared" si="19"/>
        <v>2046</v>
      </c>
      <c r="J109" s="91">
        <f t="shared" si="20"/>
        <v>1</v>
      </c>
    </row>
    <row r="110" spans="9:10" x14ac:dyDescent="0.2">
      <c r="I110" s="90">
        <f t="shared" si="19"/>
        <v>2047</v>
      </c>
      <c r="J110" s="91">
        <f t="shared" si="20"/>
        <v>1</v>
      </c>
    </row>
    <row r="111" spans="9:10" x14ac:dyDescent="0.2">
      <c r="I111" s="90">
        <f t="shared" si="19"/>
        <v>2048</v>
      </c>
      <c r="J111" s="91">
        <f t="shared" si="20"/>
        <v>1</v>
      </c>
    </row>
    <row r="112" spans="9:10" x14ac:dyDescent="0.2">
      <c r="I112" s="90">
        <f t="shared" si="19"/>
        <v>2049</v>
      </c>
      <c r="J112" s="91">
        <f t="shared" si="20"/>
        <v>1</v>
      </c>
    </row>
    <row r="113" spans="9:10" x14ac:dyDescent="0.2">
      <c r="I113" s="90">
        <f t="shared" si="19"/>
        <v>2050</v>
      </c>
      <c r="J113" s="91">
        <f t="shared" si="20"/>
        <v>1</v>
      </c>
    </row>
    <row r="114" spans="9:10" x14ac:dyDescent="0.2">
      <c r="I114" s="90">
        <f t="shared" si="19"/>
        <v>2051</v>
      </c>
      <c r="J114" s="91">
        <f t="shared" si="20"/>
        <v>1</v>
      </c>
    </row>
    <row r="115" spans="9:10" x14ac:dyDescent="0.2">
      <c r="I115" s="90">
        <f t="shared" si="19"/>
        <v>2052</v>
      </c>
      <c r="J115" s="91">
        <f t="shared" si="20"/>
        <v>1</v>
      </c>
    </row>
    <row r="116" spans="9:10" x14ac:dyDescent="0.2">
      <c r="I116" s="90">
        <f t="shared" si="19"/>
        <v>2053</v>
      </c>
      <c r="J116" s="91">
        <f t="shared" si="20"/>
        <v>1</v>
      </c>
    </row>
    <row r="117" spans="9:10" x14ac:dyDescent="0.2">
      <c r="I117" s="90">
        <f t="shared" si="19"/>
        <v>2054</v>
      </c>
      <c r="J117" s="91">
        <f t="shared" si="20"/>
        <v>1</v>
      </c>
    </row>
    <row r="118" spans="9:10" x14ac:dyDescent="0.2">
      <c r="I118" s="90">
        <f t="shared" si="19"/>
        <v>2055</v>
      </c>
      <c r="J118" s="91">
        <f t="shared" si="20"/>
        <v>1</v>
      </c>
    </row>
    <row r="119" spans="9:10" x14ac:dyDescent="0.2">
      <c r="I119" s="1"/>
    </row>
    <row r="120" spans="9:10" x14ac:dyDescent="0.2">
      <c r="I120" s="1"/>
    </row>
    <row r="121" spans="9:10" x14ac:dyDescent="0.2">
      <c r="I121" s="1"/>
    </row>
    <row r="122" spans="9:10" x14ac:dyDescent="0.2">
      <c r="I122" s="1"/>
    </row>
    <row r="123" spans="9:10" x14ac:dyDescent="0.2">
      <c r="I123" s="1"/>
    </row>
  </sheetData>
  <conditionalFormatting sqref="B26 B31 B36 B41 B46 I46 I41 I36 I31 D26:I26 D46:G46 D41:G41 D36:G36 D31:G31">
    <cfRule type="expression" dxfId="1" priority="12">
      <formula>"&lt;0"</formula>
    </cfRule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123"/>
  <sheetViews>
    <sheetView workbookViewId="0">
      <selection activeCell="A3" sqref="A3"/>
    </sheetView>
  </sheetViews>
  <sheetFormatPr defaultRowHeight="12.75" x14ac:dyDescent="0.2"/>
  <cols>
    <col min="2" max="2" width="9.140625" customWidth="1"/>
    <col min="9" max="9" width="10.140625" customWidth="1"/>
  </cols>
  <sheetData>
    <row r="1" spans="1:44" x14ac:dyDescent="0.2">
      <c r="A1" s="18" t="s">
        <v>222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31"/>
    </row>
    <row r="2" spans="1:44" x14ac:dyDescent="0.2">
      <c r="A2" s="6"/>
      <c r="B2" s="29" t="s">
        <v>11</v>
      </c>
      <c r="C2" s="3"/>
      <c r="D2" s="3"/>
      <c r="E2" s="3"/>
      <c r="F2" s="3"/>
      <c r="G2" s="3"/>
      <c r="H2" s="3"/>
      <c r="I2" s="3"/>
      <c r="J2" s="3"/>
      <c r="K2" s="30" t="s">
        <v>10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21"/>
    </row>
    <row r="3" spans="1:44" x14ac:dyDescent="0.2">
      <c r="A3" s="1"/>
      <c r="B3" s="17"/>
      <c r="C3" s="16"/>
      <c r="D3" s="16"/>
      <c r="E3" s="16"/>
      <c r="F3" s="16"/>
      <c r="G3" s="16"/>
      <c r="H3" s="16"/>
      <c r="I3" s="16"/>
      <c r="J3" s="16"/>
      <c r="K3" s="9" t="s">
        <v>0</v>
      </c>
      <c r="L3" s="10"/>
      <c r="M3" s="10"/>
      <c r="N3" s="9" t="s">
        <v>1</v>
      </c>
      <c r="O3" s="10"/>
      <c r="P3" s="10"/>
      <c r="Q3" s="9" t="s">
        <v>3</v>
      </c>
      <c r="R3" s="10"/>
      <c r="S3" s="10"/>
      <c r="T3" s="9" t="s">
        <v>4</v>
      </c>
      <c r="U3" s="10"/>
      <c r="V3" s="10"/>
      <c r="W3" s="9" t="s">
        <v>5</v>
      </c>
      <c r="X3" s="11"/>
      <c r="Y3" s="11"/>
      <c r="Z3" s="9" t="s">
        <v>6</v>
      </c>
      <c r="AA3" s="11"/>
      <c r="AB3" s="11"/>
      <c r="AC3" s="9" t="s">
        <v>7</v>
      </c>
      <c r="AD3" s="11"/>
      <c r="AE3" s="11"/>
      <c r="AF3" s="9" t="s">
        <v>2</v>
      </c>
      <c r="AG3" s="11"/>
      <c r="AH3" s="11"/>
      <c r="AI3" s="9" t="s">
        <v>8</v>
      </c>
      <c r="AJ3" s="11"/>
      <c r="AK3" s="11"/>
      <c r="AL3" s="22"/>
    </row>
    <row r="4" spans="1:44" ht="96" x14ac:dyDescent="0.2">
      <c r="A4" s="24" t="s">
        <v>60</v>
      </c>
      <c r="B4" s="25" t="s">
        <v>0</v>
      </c>
      <c r="C4" s="26" t="s">
        <v>1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2</v>
      </c>
      <c r="J4" s="26" t="s">
        <v>8</v>
      </c>
      <c r="K4" s="27" t="s">
        <v>79</v>
      </c>
      <c r="L4" s="28" t="s">
        <v>80</v>
      </c>
      <c r="M4" s="28" t="s">
        <v>81</v>
      </c>
      <c r="N4" s="27" t="s">
        <v>86</v>
      </c>
      <c r="O4" s="28" t="s">
        <v>87</v>
      </c>
      <c r="P4" s="28" t="s">
        <v>88</v>
      </c>
      <c r="Q4" s="27" t="s">
        <v>93</v>
      </c>
      <c r="R4" s="28" t="s">
        <v>94</v>
      </c>
      <c r="S4" s="28" t="s">
        <v>95</v>
      </c>
      <c r="T4" s="27" t="s">
        <v>100</v>
      </c>
      <c r="U4" s="28" t="s">
        <v>101</v>
      </c>
      <c r="V4" s="28" t="s">
        <v>102</v>
      </c>
      <c r="W4" s="27" t="s">
        <v>107</v>
      </c>
      <c r="X4" s="28" t="s">
        <v>108</v>
      </c>
      <c r="Y4" s="28" t="s">
        <v>109</v>
      </c>
      <c r="Z4" s="27" t="s">
        <v>114</v>
      </c>
      <c r="AA4" s="28" t="s">
        <v>115</v>
      </c>
      <c r="AB4" s="28" t="s">
        <v>116</v>
      </c>
      <c r="AC4" s="27" t="s">
        <v>121</v>
      </c>
      <c r="AD4" s="28" t="s">
        <v>122</v>
      </c>
      <c r="AE4" s="28" t="s">
        <v>123</v>
      </c>
      <c r="AF4" s="27" t="s">
        <v>128</v>
      </c>
      <c r="AG4" s="28" t="s">
        <v>129</v>
      </c>
      <c r="AH4" s="28" t="s">
        <v>130</v>
      </c>
      <c r="AI4" s="27" t="s">
        <v>135</v>
      </c>
      <c r="AJ4" s="28" t="s">
        <v>136</v>
      </c>
      <c r="AK4" s="28" t="s">
        <v>137</v>
      </c>
      <c r="AL4" s="35" t="s">
        <v>15</v>
      </c>
      <c r="AM4" s="35" t="s">
        <v>16</v>
      </c>
      <c r="AO4" s="27" t="s">
        <v>235</v>
      </c>
      <c r="AP4" s="28" t="s">
        <v>236</v>
      </c>
      <c r="AQ4" s="28" t="s">
        <v>237</v>
      </c>
    </row>
    <row r="5" spans="1:44" x14ac:dyDescent="0.2">
      <c r="A5" s="42" t="s">
        <v>60</v>
      </c>
      <c r="B5" s="43" t="s">
        <v>163</v>
      </c>
      <c r="C5" s="44" t="s">
        <v>164</v>
      </c>
      <c r="D5" s="44" t="s">
        <v>165</v>
      </c>
      <c r="E5" s="44" t="s">
        <v>166</v>
      </c>
      <c r="F5" s="44" t="s">
        <v>167</v>
      </c>
      <c r="G5" s="44" t="s">
        <v>168</v>
      </c>
      <c r="H5" s="44" t="s">
        <v>169</v>
      </c>
      <c r="I5" s="44" t="s">
        <v>170</v>
      </c>
      <c r="J5" s="44" t="s">
        <v>171</v>
      </c>
      <c r="K5" s="45" t="s">
        <v>172</v>
      </c>
      <c r="L5" s="46" t="s">
        <v>173</v>
      </c>
      <c r="M5" s="46" t="s">
        <v>174</v>
      </c>
      <c r="N5" s="45" t="s">
        <v>177</v>
      </c>
      <c r="O5" s="46" t="s">
        <v>178</v>
      </c>
      <c r="P5" s="46" t="s">
        <v>179</v>
      </c>
      <c r="Q5" s="45" t="s">
        <v>182</v>
      </c>
      <c r="R5" s="46" t="s">
        <v>183</v>
      </c>
      <c r="S5" s="46" t="s">
        <v>184</v>
      </c>
      <c r="T5" s="45" t="s">
        <v>187</v>
      </c>
      <c r="U5" s="46" t="s">
        <v>188</v>
      </c>
      <c r="V5" s="46" t="s">
        <v>189</v>
      </c>
      <c r="W5" s="45" t="s">
        <v>192</v>
      </c>
      <c r="X5" s="46" t="s">
        <v>193</v>
      </c>
      <c r="Y5" s="46" t="s">
        <v>194</v>
      </c>
      <c r="Z5" s="45" t="s">
        <v>197</v>
      </c>
      <c r="AA5" s="46" t="s">
        <v>198</v>
      </c>
      <c r="AB5" s="46" t="s">
        <v>199</v>
      </c>
      <c r="AC5" s="45" t="s">
        <v>202</v>
      </c>
      <c r="AD5" s="46" t="s">
        <v>203</v>
      </c>
      <c r="AE5" s="46" t="s">
        <v>204</v>
      </c>
      <c r="AF5" s="45" t="s">
        <v>207</v>
      </c>
      <c r="AG5" s="46" t="s">
        <v>208</v>
      </c>
      <c r="AH5" s="46" t="s">
        <v>209</v>
      </c>
      <c r="AI5" s="45" t="s">
        <v>212</v>
      </c>
      <c r="AJ5" s="46" t="s">
        <v>213</v>
      </c>
      <c r="AK5" s="46" t="s">
        <v>214</v>
      </c>
      <c r="AL5" s="41"/>
      <c r="AM5" s="41"/>
    </row>
    <row r="6" spans="1:44" x14ac:dyDescent="0.2">
      <c r="A6" s="2">
        <v>2000</v>
      </c>
      <c r="B6" s="95">
        <f>feedin_lighttruck!B6</f>
        <v>3.4801762100000001E-2</v>
      </c>
      <c r="C6" s="80">
        <f>feedin_lighttruck!C6</f>
        <v>0.95550660789999997</v>
      </c>
      <c r="D6" s="80">
        <f>feedin_lighttruck!D6</f>
        <v>0</v>
      </c>
      <c r="E6" s="80">
        <f>feedin_lighttruck!E6</f>
        <v>0</v>
      </c>
      <c r="F6" s="80">
        <f>feedin_lighttruck!F6</f>
        <v>7.7092510999999999E-3</v>
      </c>
      <c r="G6" s="80">
        <f>feedin_lighttruck!G6</f>
        <v>0</v>
      </c>
      <c r="H6" s="80">
        <f>feedin_lighttruck!H6</f>
        <v>0</v>
      </c>
      <c r="I6" s="80">
        <f>feedin_lighttruck!I6</f>
        <v>1.9823788999999998E-3</v>
      </c>
      <c r="J6" s="80">
        <f>feedin_lighttruck!J6</f>
        <v>0</v>
      </c>
      <c r="K6" s="99">
        <f>feedin_lighttruck!K6</f>
        <v>0.19620253160000001</v>
      </c>
      <c r="L6" s="102">
        <f>feedin_lighttruck!L6</f>
        <v>5.0632911400000001E-2</v>
      </c>
      <c r="M6" s="102">
        <f>feedin_lighttruck!M6</f>
        <v>0.75316455699999996</v>
      </c>
      <c r="N6" s="99">
        <f>feedin_lighttruck!N6</f>
        <v>0.2279852467</v>
      </c>
      <c r="O6" s="102">
        <f>feedin_lighttruck!O6</f>
        <v>0.31166436149999999</v>
      </c>
      <c r="P6" s="102">
        <f>feedin_lighttruck!P6</f>
        <v>0.46035039189999999</v>
      </c>
      <c r="Q6" s="99">
        <f>feedin_lighttruck!Q6</f>
        <v>0</v>
      </c>
      <c r="R6" s="102">
        <f>feedin_lighttruck!R6</f>
        <v>0</v>
      </c>
      <c r="S6" s="102">
        <f>feedin_lighttruck!S6</f>
        <v>0</v>
      </c>
      <c r="T6" s="99">
        <f>feedin_lighttruck!T6</f>
        <v>0</v>
      </c>
      <c r="U6" s="102">
        <f>feedin_lighttruck!U6</f>
        <v>0</v>
      </c>
      <c r="V6" s="102">
        <f>feedin_lighttruck!V6</f>
        <v>0</v>
      </c>
      <c r="W6" s="99">
        <f>feedin_lighttruck!W6</f>
        <v>2.85714286E-2</v>
      </c>
      <c r="X6" s="102">
        <f>feedin_lighttruck!X6</f>
        <v>0</v>
      </c>
      <c r="Y6" s="102">
        <f>feedin_lighttruck!Y6</f>
        <v>0.97142857140000005</v>
      </c>
      <c r="Z6" s="99">
        <f>feedin_lighttruck!Z6</f>
        <v>0</v>
      </c>
      <c r="AA6" s="102">
        <f>feedin_lighttruck!AA6</f>
        <v>0</v>
      </c>
      <c r="AB6" s="102">
        <f>feedin_lighttruck!AB6</f>
        <v>0</v>
      </c>
      <c r="AC6" s="99">
        <f>feedin_lighttruck!AC6</f>
        <v>0</v>
      </c>
      <c r="AD6" s="102">
        <f>feedin_lighttruck!AD6</f>
        <v>0</v>
      </c>
      <c r="AE6" s="102">
        <f>feedin_lighttruck!AE6</f>
        <v>0</v>
      </c>
      <c r="AF6" s="99">
        <f>feedin_lighttruck!AF6</f>
        <v>0</v>
      </c>
      <c r="AG6" s="102">
        <f>feedin_lighttruck!AG6</f>
        <v>0</v>
      </c>
      <c r="AH6" s="102">
        <f>feedin_lighttruck!AH6</f>
        <v>1</v>
      </c>
      <c r="AI6" s="99">
        <f>feedin_lighttruck!AI6</f>
        <v>0</v>
      </c>
      <c r="AJ6" s="102">
        <f>feedin_lighttruck!AJ6</f>
        <v>0</v>
      </c>
      <c r="AK6" s="102">
        <f>feedin_lighttruck!AK6</f>
        <v>0</v>
      </c>
      <c r="AL6" s="36">
        <f t="shared" ref="AL6:AL61" si="0">SUM(B6:J6)</f>
        <v>0.99999999999999989</v>
      </c>
      <c r="AM6" s="36">
        <f t="shared" ref="AM6:AM61" si="1">SUM(K6:AK6)</f>
        <v>4.0000000001</v>
      </c>
      <c r="AO6" s="57">
        <f>$B6*K6+$C6*N6+$D6*Q6+$E6*T6+$F6*W6+$G6*Z6+$H6*AC6+$I6*AF6+$J6*AI6</f>
        <v>0.22488986787108575</v>
      </c>
      <c r="AP6" s="57">
        <f t="shared" ref="AP6:AQ46" si="2">$B6*L6+$C6*O6+$D6*R6+$E6*U6+$F6*X6+$G6*AA6+$H6*AD6+$I6*AG6+$J6*AJ6</f>
        <v>0.2995594713971575</v>
      </c>
      <c r="AQ6" s="57">
        <f t="shared" si="2"/>
        <v>0.4755506608273074</v>
      </c>
      <c r="AR6" s="57">
        <f>SUM(AO6:AQ6)</f>
        <v>1.0000000000955507</v>
      </c>
    </row>
    <row r="7" spans="1:44" x14ac:dyDescent="0.2">
      <c r="A7" s="2">
        <v>2001</v>
      </c>
      <c r="B7" s="95">
        <f>feedin_lighttruck!B7</f>
        <v>3.3530572000000002E-2</v>
      </c>
      <c r="C7" s="80">
        <f>feedin_lighttruck!C7</f>
        <v>0.95700197239999996</v>
      </c>
      <c r="D7" s="80">
        <f>feedin_lighttruck!D7</f>
        <v>0</v>
      </c>
      <c r="E7" s="80">
        <f>feedin_lighttruck!E7</f>
        <v>0</v>
      </c>
      <c r="F7" s="80">
        <f>feedin_lighttruck!F7</f>
        <v>7.2978304000000001E-3</v>
      </c>
      <c r="G7" s="80">
        <f>feedin_lighttruck!G7</f>
        <v>0</v>
      </c>
      <c r="H7" s="80">
        <f>feedin_lighttruck!H7</f>
        <v>0</v>
      </c>
      <c r="I7" s="80">
        <f>feedin_lighttruck!I7</f>
        <v>2.1696252000000002E-3</v>
      </c>
      <c r="J7" s="80">
        <f>feedin_lighttruck!J7</f>
        <v>0</v>
      </c>
      <c r="K7" s="99">
        <f>feedin_lighttruck!K7</f>
        <v>0.18823529410000001</v>
      </c>
      <c r="L7" s="102">
        <f>feedin_lighttruck!L7</f>
        <v>1.76470588E-2</v>
      </c>
      <c r="M7" s="102">
        <f>feedin_lighttruck!M7</f>
        <v>0.79411764709999999</v>
      </c>
      <c r="N7" s="99">
        <f>feedin_lighttruck!N7</f>
        <v>0.2180544106</v>
      </c>
      <c r="O7" s="102">
        <f>feedin_lighttruck!O7</f>
        <v>0.2685490519</v>
      </c>
      <c r="P7" s="102">
        <f>feedin_lighttruck!P7</f>
        <v>0.51339653750000003</v>
      </c>
      <c r="Q7" s="99">
        <f>feedin_lighttruck!Q7</f>
        <v>0</v>
      </c>
      <c r="R7" s="102">
        <f>feedin_lighttruck!R7</f>
        <v>0</v>
      </c>
      <c r="S7" s="102">
        <f>feedin_lighttruck!S7</f>
        <v>0</v>
      </c>
      <c r="T7" s="99">
        <f>feedin_lighttruck!T7</f>
        <v>0</v>
      </c>
      <c r="U7" s="102">
        <f>feedin_lighttruck!U7</f>
        <v>0</v>
      </c>
      <c r="V7" s="102">
        <f>feedin_lighttruck!V7</f>
        <v>0</v>
      </c>
      <c r="W7" s="99">
        <f>feedin_lighttruck!W7</f>
        <v>2.7027026999999999E-2</v>
      </c>
      <c r="X7" s="102">
        <f>feedin_lighttruck!X7</f>
        <v>8.1081081099999994E-2</v>
      </c>
      <c r="Y7" s="102">
        <f>feedin_lighttruck!Y7</f>
        <v>0.89189189189999996</v>
      </c>
      <c r="Z7" s="99">
        <f>feedin_lighttruck!Z7</f>
        <v>0</v>
      </c>
      <c r="AA7" s="102">
        <f>feedin_lighttruck!AA7</f>
        <v>0</v>
      </c>
      <c r="AB7" s="102">
        <f>feedin_lighttruck!AB7</f>
        <v>0</v>
      </c>
      <c r="AC7" s="99">
        <f>feedin_lighttruck!AC7</f>
        <v>0</v>
      </c>
      <c r="AD7" s="102">
        <f>feedin_lighttruck!AD7</f>
        <v>0</v>
      </c>
      <c r="AE7" s="102">
        <f>feedin_lighttruck!AE7</f>
        <v>0</v>
      </c>
      <c r="AF7" s="99">
        <f>feedin_lighttruck!AF7</f>
        <v>0</v>
      </c>
      <c r="AG7" s="102">
        <f>feedin_lighttruck!AG7</f>
        <v>0</v>
      </c>
      <c r="AH7" s="102">
        <f>feedin_lighttruck!AH7</f>
        <v>1</v>
      </c>
      <c r="AI7" s="99">
        <f>feedin_lighttruck!AI7</f>
        <v>0</v>
      </c>
      <c r="AJ7" s="102">
        <f>feedin_lighttruck!AJ7</f>
        <v>0</v>
      </c>
      <c r="AK7" s="102">
        <f>feedin_lighttruck!AK7</f>
        <v>0</v>
      </c>
      <c r="AL7" s="36">
        <f t="shared" si="0"/>
        <v>0.99999999999999989</v>
      </c>
      <c r="AM7" s="36">
        <f t="shared" si="1"/>
        <v>3.9999999999999996</v>
      </c>
      <c r="AO7" s="57">
        <f t="shared" ref="AO7:AO46" si="3">$B7*K7+$C7*N7+$D7*Q7+$E7*T7+$F7*W7+$G7*Z7+$H7*AC7+$I7*AF7+$J7*AI7</f>
        <v>0.2151873767757429</v>
      </c>
      <c r="AP7" s="57">
        <f t="shared" si="2"/>
        <v>0.258185404308648</v>
      </c>
      <c r="AQ7" s="57">
        <f t="shared" si="2"/>
        <v>0.52662721891560904</v>
      </c>
      <c r="AR7" s="57">
        <f t="shared" ref="AR7:AR46" si="4">SUM(AO7:AQ7)</f>
        <v>1</v>
      </c>
    </row>
    <row r="8" spans="1:44" x14ac:dyDescent="0.2">
      <c r="A8" s="2">
        <v>2002</v>
      </c>
      <c r="B8" s="95">
        <f>feedin_lighttruck!B8</f>
        <v>2.7915353399999999E-2</v>
      </c>
      <c r="C8" s="80">
        <f>feedin_lighttruck!C8</f>
        <v>0.96022812550000003</v>
      </c>
      <c r="D8" s="80">
        <f>feedin_lighttruck!D8</f>
        <v>0</v>
      </c>
      <c r="E8" s="80">
        <f>feedin_lighttruck!E8</f>
        <v>0</v>
      </c>
      <c r="F8" s="80">
        <f>feedin_lighttruck!F8</f>
        <v>9.1550352999999994E-3</v>
      </c>
      <c r="G8" s="80">
        <f>feedin_lighttruck!G8</f>
        <v>0</v>
      </c>
      <c r="H8" s="80">
        <f>feedin_lighttruck!H8</f>
        <v>0</v>
      </c>
      <c r="I8" s="80">
        <f>feedin_lighttruck!I8</f>
        <v>2.7014857999999998E-3</v>
      </c>
      <c r="J8" s="80">
        <f>feedin_lighttruck!J8</f>
        <v>0</v>
      </c>
      <c r="K8" s="99">
        <f>feedin_lighttruck!K8</f>
        <v>0.28494623660000001</v>
      </c>
      <c r="L8" s="102">
        <f>feedin_lighttruck!L8</f>
        <v>2.68817204E-2</v>
      </c>
      <c r="M8" s="102">
        <f>feedin_lighttruck!M8</f>
        <v>0.68817204300000001</v>
      </c>
      <c r="N8" s="99">
        <f>feedin_lighttruck!N8</f>
        <v>0.20881525479999999</v>
      </c>
      <c r="O8" s="102">
        <f>feedin_lighttruck!O8</f>
        <v>0.27883713659999998</v>
      </c>
      <c r="P8" s="102">
        <f>feedin_lighttruck!P8</f>
        <v>0.51234760859999995</v>
      </c>
      <c r="Q8" s="99">
        <f>feedin_lighttruck!Q8</f>
        <v>0</v>
      </c>
      <c r="R8" s="102">
        <f>feedin_lighttruck!R8</f>
        <v>0</v>
      </c>
      <c r="S8" s="102">
        <f>feedin_lighttruck!S8</f>
        <v>0</v>
      </c>
      <c r="T8" s="99">
        <f>feedin_lighttruck!T8</f>
        <v>0</v>
      </c>
      <c r="U8" s="102">
        <f>feedin_lighttruck!U8</f>
        <v>0</v>
      </c>
      <c r="V8" s="102">
        <f>feedin_lighttruck!V8</f>
        <v>0</v>
      </c>
      <c r="W8" s="99">
        <f>feedin_lighttruck!W8</f>
        <v>1.6393442599999999E-2</v>
      </c>
      <c r="X8" s="102">
        <f>feedin_lighttruck!X8</f>
        <v>3.2786885199999997E-2</v>
      </c>
      <c r="Y8" s="102">
        <f>feedin_lighttruck!Y8</f>
        <v>0.95081967209999996</v>
      </c>
      <c r="Z8" s="99">
        <f>feedin_lighttruck!Z8</f>
        <v>0</v>
      </c>
      <c r="AA8" s="102">
        <f>feedin_lighttruck!AA8</f>
        <v>0</v>
      </c>
      <c r="AB8" s="102">
        <f>feedin_lighttruck!AB8</f>
        <v>0</v>
      </c>
      <c r="AC8" s="99">
        <f>feedin_lighttruck!AC8</f>
        <v>0</v>
      </c>
      <c r="AD8" s="102">
        <f>feedin_lighttruck!AD8</f>
        <v>0</v>
      </c>
      <c r="AE8" s="102">
        <f>feedin_lighttruck!AE8</f>
        <v>0</v>
      </c>
      <c r="AF8" s="99">
        <f>feedin_lighttruck!AF8</f>
        <v>0</v>
      </c>
      <c r="AG8" s="102">
        <f>feedin_lighttruck!AG8</f>
        <v>0</v>
      </c>
      <c r="AH8" s="102">
        <f>feedin_lighttruck!AH8</f>
        <v>1</v>
      </c>
      <c r="AI8" s="99">
        <f>feedin_lighttruck!AI8</f>
        <v>0</v>
      </c>
      <c r="AJ8" s="102">
        <f>feedin_lighttruck!AJ8</f>
        <v>0</v>
      </c>
      <c r="AK8" s="102">
        <f>feedin_lighttruck!AK8</f>
        <v>0</v>
      </c>
      <c r="AL8" s="36">
        <f t="shared" si="0"/>
        <v>0.99999999999999989</v>
      </c>
      <c r="AM8" s="36">
        <f t="shared" si="1"/>
        <v>3.9999999999</v>
      </c>
      <c r="AO8" s="57">
        <f t="shared" si="3"/>
        <v>0.20861473813278938</v>
      </c>
      <c r="AP8" s="57">
        <f t="shared" si="2"/>
        <v>0.26879783881355446</v>
      </c>
      <c r="AQ8" s="57">
        <f t="shared" si="2"/>
        <v>0.52258742305274053</v>
      </c>
      <c r="AR8" s="57">
        <f t="shared" si="4"/>
        <v>0.9999999999990844</v>
      </c>
    </row>
    <row r="9" spans="1:44" x14ac:dyDescent="0.2">
      <c r="A9" s="2">
        <v>2003</v>
      </c>
      <c r="B9" s="95">
        <f>feedin_lighttruck!B9</f>
        <v>2.6582766099999999E-2</v>
      </c>
      <c r="C9" s="80">
        <f>feedin_lighttruck!C9</f>
        <v>0.96185950939999998</v>
      </c>
      <c r="D9" s="80">
        <f>feedin_lighttruck!D9</f>
        <v>0</v>
      </c>
      <c r="E9" s="80">
        <f>feedin_lighttruck!E9</f>
        <v>0</v>
      </c>
      <c r="F9" s="80">
        <f>feedin_lighttruck!F9</f>
        <v>8.7325028999999995E-3</v>
      </c>
      <c r="G9" s="80">
        <f>feedin_lighttruck!G9</f>
        <v>0</v>
      </c>
      <c r="H9" s="80">
        <f>feedin_lighttruck!H9</f>
        <v>0</v>
      </c>
      <c r="I9" s="80">
        <f>feedin_lighttruck!I9</f>
        <v>2.8252214999999999E-3</v>
      </c>
      <c r="J9" s="80">
        <f>feedin_lighttruck!J9</f>
        <v>0</v>
      </c>
      <c r="K9" s="99">
        <f>feedin_lighttruck!K9</f>
        <v>0.11111111110000001</v>
      </c>
      <c r="L9" s="102">
        <f>feedin_lighttruck!L9</f>
        <v>3.3816425099999999E-2</v>
      </c>
      <c r="M9" s="102">
        <f>feedin_lighttruck!M9</f>
        <v>0.85507246380000002</v>
      </c>
      <c r="N9" s="99">
        <f>feedin_lighttruck!N9</f>
        <v>0.2253671562</v>
      </c>
      <c r="O9" s="102">
        <f>feedin_lighttruck!O9</f>
        <v>0.29452603469999999</v>
      </c>
      <c r="P9" s="102">
        <f>feedin_lighttruck!P9</f>
        <v>0.48010680909999998</v>
      </c>
      <c r="Q9" s="99">
        <f>feedin_lighttruck!Q9</f>
        <v>0</v>
      </c>
      <c r="R9" s="102">
        <f>feedin_lighttruck!R9</f>
        <v>0</v>
      </c>
      <c r="S9" s="102">
        <f>feedin_lighttruck!S9</f>
        <v>0</v>
      </c>
      <c r="T9" s="99">
        <f>feedin_lighttruck!T9</f>
        <v>0</v>
      </c>
      <c r="U9" s="102">
        <f>feedin_lighttruck!U9</f>
        <v>0</v>
      </c>
      <c r="V9" s="102">
        <f>feedin_lighttruck!V9</f>
        <v>0</v>
      </c>
      <c r="W9" s="99">
        <f>feedin_lighttruck!W9</f>
        <v>1.47058824E-2</v>
      </c>
      <c r="X9" s="102">
        <f>feedin_lighttruck!X9</f>
        <v>0</v>
      </c>
      <c r="Y9" s="102">
        <f>feedin_lighttruck!Y9</f>
        <v>0.98529411759999996</v>
      </c>
      <c r="Z9" s="99">
        <f>feedin_lighttruck!Z9</f>
        <v>0</v>
      </c>
      <c r="AA9" s="102">
        <f>feedin_lighttruck!AA9</f>
        <v>0</v>
      </c>
      <c r="AB9" s="102">
        <f>feedin_lighttruck!AB9</f>
        <v>0</v>
      </c>
      <c r="AC9" s="99">
        <f>feedin_lighttruck!AC9</f>
        <v>0</v>
      </c>
      <c r="AD9" s="102">
        <f>feedin_lighttruck!AD9</f>
        <v>0</v>
      </c>
      <c r="AE9" s="102">
        <f>feedin_lighttruck!AE9</f>
        <v>0</v>
      </c>
      <c r="AF9" s="99">
        <f>feedin_lighttruck!AF9</f>
        <v>0</v>
      </c>
      <c r="AG9" s="102">
        <f>feedin_lighttruck!AG9</f>
        <v>0</v>
      </c>
      <c r="AH9" s="102">
        <f>feedin_lighttruck!AH9</f>
        <v>1</v>
      </c>
      <c r="AI9" s="99">
        <f>feedin_lighttruck!AI9</f>
        <v>0</v>
      </c>
      <c r="AJ9" s="102">
        <f>feedin_lighttruck!AJ9</f>
        <v>0</v>
      </c>
      <c r="AK9" s="102">
        <f>feedin_lighttruck!AK9</f>
        <v>0</v>
      </c>
      <c r="AL9" s="36">
        <f t="shared" si="0"/>
        <v>0.99999999989999999</v>
      </c>
      <c r="AM9" s="36">
        <f t="shared" si="1"/>
        <v>4</v>
      </c>
      <c r="AO9" s="57">
        <f t="shared" si="3"/>
        <v>0.21985360213559263</v>
      </c>
      <c r="AP9" s="57">
        <f t="shared" si="2"/>
        <v>0.28419160136084082</v>
      </c>
      <c r="AQ9" s="57">
        <f t="shared" si="2"/>
        <v>0.49595479640356643</v>
      </c>
      <c r="AR9" s="57">
        <f t="shared" si="4"/>
        <v>0.99999999989999988</v>
      </c>
    </row>
    <row r="10" spans="1:44" x14ac:dyDescent="0.2">
      <c r="A10" s="2">
        <v>2004</v>
      </c>
      <c r="B10" s="95">
        <f>feedin_lighttruck!B10</f>
        <v>2.4384980600000002E-2</v>
      </c>
      <c r="C10" s="80">
        <f>feedin_lighttruck!C10</f>
        <v>0.96687526970000004</v>
      </c>
      <c r="D10" s="80">
        <f>feedin_lighttruck!D10</f>
        <v>0</v>
      </c>
      <c r="E10" s="80">
        <f>feedin_lighttruck!E10</f>
        <v>0</v>
      </c>
      <c r="F10" s="80">
        <f>feedin_lighttruck!F10</f>
        <v>6.6896849000000003E-3</v>
      </c>
      <c r="G10" s="80">
        <f>feedin_lighttruck!G10</f>
        <v>0</v>
      </c>
      <c r="H10" s="80">
        <f>feedin_lighttruck!H10</f>
        <v>0</v>
      </c>
      <c r="I10" s="80">
        <f>feedin_lighttruck!I10</f>
        <v>2.0500647000000001E-3</v>
      </c>
      <c r="J10" s="80">
        <f>feedin_lighttruck!J10</f>
        <v>0</v>
      </c>
      <c r="K10" s="99">
        <f>feedin_lighttruck!K10</f>
        <v>0.1548672566</v>
      </c>
      <c r="L10" s="102">
        <f>feedin_lighttruck!L10</f>
        <v>7.0796460199999994E-2</v>
      </c>
      <c r="M10" s="102">
        <f>feedin_lighttruck!M10</f>
        <v>0.77433628320000003</v>
      </c>
      <c r="N10" s="99">
        <f>feedin_lighttruck!N10</f>
        <v>0.23033143619999999</v>
      </c>
      <c r="O10" s="102">
        <f>feedin_lighttruck!O10</f>
        <v>0.3183796451</v>
      </c>
      <c r="P10" s="102">
        <f>feedin_lighttruck!P10</f>
        <v>0.45128891859999998</v>
      </c>
      <c r="Q10" s="99">
        <f>feedin_lighttruck!Q10</f>
        <v>0</v>
      </c>
      <c r="R10" s="102">
        <f>feedin_lighttruck!R10</f>
        <v>0</v>
      </c>
      <c r="S10" s="102">
        <f>feedin_lighttruck!S10</f>
        <v>0</v>
      </c>
      <c r="T10" s="99">
        <f>feedin_lighttruck!T10</f>
        <v>0</v>
      </c>
      <c r="U10" s="102">
        <f>feedin_lighttruck!U10</f>
        <v>0</v>
      </c>
      <c r="V10" s="102">
        <f>feedin_lighttruck!V10</f>
        <v>0</v>
      </c>
      <c r="W10" s="99">
        <f>feedin_lighttruck!W10</f>
        <v>0</v>
      </c>
      <c r="X10" s="102">
        <f>feedin_lighttruck!X10</f>
        <v>1.6129032299999999E-2</v>
      </c>
      <c r="Y10" s="102">
        <f>feedin_lighttruck!Y10</f>
        <v>0.98387096770000004</v>
      </c>
      <c r="Z10" s="99">
        <f>feedin_lighttruck!Z10</f>
        <v>0</v>
      </c>
      <c r="AA10" s="102">
        <f>feedin_lighttruck!AA10</f>
        <v>0</v>
      </c>
      <c r="AB10" s="102">
        <f>feedin_lighttruck!AB10</f>
        <v>0</v>
      </c>
      <c r="AC10" s="99">
        <f>feedin_lighttruck!AC10</f>
        <v>0</v>
      </c>
      <c r="AD10" s="102">
        <f>feedin_lighttruck!AD10</f>
        <v>0</v>
      </c>
      <c r="AE10" s="102">
        <f>feedin_lighttruck!AE10</f>
        <v>0</v>
      </c>
      <c r="AF10" s="99">
        <f>feedin_lighttruck!AF10</f>
        <v>0</v>
      </c>
      <c r="AG10" s="102">
        <f>feedin_lighttruck!AG10</f>
        <v>0</v>
      </c>
      <c r="AH10" s="102">
        <f>feedin_lighttruck!AH10</f>
        <v>1</v>
      </c>
      <c r="AI10" s="99">
        <f>feedin_lighttruck!AI10</f>
        <v>0</v>
      </c>
      <c r="AJ10" s="102">
        <f>feedin_lighttruck!AJ10</f>
        <v>0</v>
      </c>
      <c r="AK10" s="102">
        <f>feedin_lighttruck!AK10</f>
        <v>0</v>
      </c>
      <c r="AL10" s="36">
        <f t="shared" si="0"/>
        <v>0.9999999999000001</v>
      </c>
      <c r="AM10" s="36">
        <f t="shared" si="1"/>
        <v>3.9999999999</v>
      </c>
      <c r="AO10" s="57">
        <f t="shared" si="3"/>
        <v>0.22647820454402956</v>
      </c>
      <c r="AP10" s="57">
        <f t="shared" si="2"/>
        <v>0.30966767367540743</v>
      </c>
      <c r="AQ10" s="57">
        <f t="shared" si="2"/>
        <v>0.46385412158387557</v>
      </c>
      <c r="AR10" s="57">
        <f t="shared" si="4"/>
        <v>0.99999999980331267</v>
      </c>
    </row>
    <row r="11" spans="1:44" x14ac:dyDescent="0.2">
      <c r="A11" s="2">
        <v>2005</v>
      </c>
      <c r="B11" s="95">
        <f>feedin_lighttruck!B11</f>
        <v>2.79750847E-2</v>
      </c>
      <c r="C11" s="80">
        <f>feedin_lighttruck!C11</f>
        <v>0.95967653809999998</v>
      </c>
      <c r="D11" s="80">
        <f>feedin_lighttruck!D11</f>
        <v>0</v>
      </c>
      <c r="E11" s="80">
        <f>feedin_lighttruck!E11</f>
        <v>0</v>
      </c>
      <c r="F11" s="80">
        <f>feedin_lighttruck!F11</f>
        <v>9.8349907000000007E-3</v>
      </c>
      <c r="G11" s="80">
        <f>feedin_lighttruck!G11</f>
        <v>0</v>
      </c>
      <c r="H11" s="80">
        <f>feedin_lighttruck!H11</f>
        <v>0</v>
      </c>
      <c r="I11" s="80">
        <f>feedin_lighttruck!I11</f>
        <v>2.5133865E-3</v>
      </c>
      <c r="J11" s="80">
        <f>feedin_lighttruck!J11</f>
        <v>0</v>
      </c>
      <c r="K11" s="99">
        <f>feedin_lighttruck!K11</f>
        <v>0.20703125</v>
      </c>
      <c r="L11" s="102">
        <f>feedin_lighttruck!L11</f>
        <v>7.421875E-2</v>
      </c>
      <c r="M11" s="102">
        <f>feedin_lighttruck!M11</f>
        <v>0.71875</v>
      </c>
      <c r="N11" s="99">
        <f>feedin_lighttruck!N11</f>
        <v>0.23069915739999999</v>
      </c>
      <c r="O11" s="102">
        <f>feedin_lighttruck!O11</f>
        <v>0.29139148259999997</v>
      </c>
      <c r="P11" s="102">
        <f>feedin_lighttruck!P11</f>
        <v>0.47790936010000001</v>
      </c>
      <c r="Q11" s="99">
        <f>feedin_lighttruck!Q11</f>
        <v>0</v>
      </c>
      <c r="R11" s="102">
        <f>feedin_lighttruck!R11</f>
        <v>0</v>
      </c>
      <c r="S11" s="102">
        <f>feedin_lighttruck!S11</f>
        <v>0</v>
      </c>
      <c r="T11" s="99">
        <f>feedin_lighttruck!T11</f>
        <v>0</v>
      </c>
      <c r="U11" s="102">
        <f>feedin_lighttruck!U11</f>
        <v>0</v>
      </c>
      <c r="V11" s="102">
        <f>feedin_lighttruck!V11</f>
        <v>0</v>
      </c>
      <c r="W11" s="99">
        <f>feedin_lighttruck!W11</f>
        <v>0</v>
      </c>
      <c r="X11" s="102">
        <f>feedin_lighttruck!X11</f>
        <v>0</v>
      </c>
      <c r="Y11" s="102">
        <f>feedin_lighttruck!Y11</f>
        <v>1</v>
      </c>
      <c r="Z11" s="99">
        <f>feedin_lighttruck!Z11</f>
        <v>0</v>
      </c>
      <c r="AA11" s="102">
        <f>feedin_lighttruck!AA11</f>
        <v>0</v>
      </c>
      <c r="AB11" s="102">
        <f>feedin_lighttruck!AB11</f>
        <v>0</v>
      </c>
      <c r="AC11" s="99">
        <f>feedin_lighttruck!AC11</f>
        <v>0</v>
      </c>
      <c r="AD11" s="102">
        <f>feedin_lighttruck!AD11</f>
        <v>0</v>
      </c>
      <c r="AE11" s="102">
        <f>feedin_lighttruck!AE11</f>
        <v>0</v>
      </c>
      <c r="AF11" s="99">
        <f>feedin_lighttruck!AF11</f>
        <v>0</v>
      </c>
      <c r="AG11" s="102">
        <f>feedin_lighttruck!AG11</f>
        <v>0</v>
      </c>
      <c r="AH11" s="102">
        <f>feedin_lighttruck!AH11</f>
        <v>1</v>
      </c>
      <c r="AI11" s="99">
        <f>feedin_lighttruck!AI11</f>
        <v>0</v>
      </c>
      <c r="AJ11" s="102">
        <f>feedin_lighttruck!AJ11</f>
        <v>0</v>
      </c>
      <c r="AK11" s="102">
        <f>feedin_lighttruck!AK11</f>
        <v>0</v>
      </c>
      <c r="AL11" s="36">
        <f t="shared" si="0"/>
        <v>1</v>
      </c>
      <c r="AM11" s="36">
        <f t="shared" si="1"/>
        <v>4.0000000001</v>
      </c>
      <c r="AO11" s="57">
        <f t="shared" si="3"/>
        <v>0.22718828547051587</v>
      </c>
      <c r="AP11" s="57">
        <f t="shared" si="2"/>
        <v>0.28171784507097247</v>
      </c>
      <c r="AQ11" s="57">
        <f t="shared" si="2"/>
        <v>0.49109386955447926</v>
      </c>
      <c r="AR11" s="57">
        <f t="shared" si="4"/>
        <v>1.0000000000959677</v>
      </c>
    </row>
    <row r="12" spans="1:44" x14ac:dyDescent="0.2">
      <c r="A12" s="2">
        <v>2006</v>
      </c>
      <c r="B12" s="95">
        <f>feedin_lighttruck!B12</f>
        <v>3.8090401199999999E-2</v>
      </c>
      <c r="C12" s="80">
        <f>feedin_lighttruck!C12</f>
        <v>0.95149822240000004</v>
      </c>
      <c r="D12" s="80">
        <f>feedin_lighttruck!D12</f>
        <v>0</v>
      </c>
      <c r="E12" s="80">
        <f>feedin_lighttruck!E12</f>
        <v>0</v>
      </c>
      <c r="F12" s="80">
        <f>feedin_lighttruck!F12</f>
        <v>8.6338243000000005E-3</v>
      </c>
      <c r="G12" s="80">
        <f>feedin_lighttruck!G12</f>
        <v>0</v>
      </c>
      <c r="H12" s="80">
        <f>feedin_lighttruck!H12</f>
        <v>0</v>
      </c>
      <c r="I12" s="80">
        <f>feedin_lighttruck!I12</f>
        <v>1.7775521E-3</v>
      </c>
      <c r="J12" s="80">
        <f>feedin_lighttruck!J12</f>
        <v>0</v>
      </c>
      <c r="K12" s="99">
        <f>feedin_lighttruck!K12</f>
        <v>8.6666666700000006E-2</v>
      </c>
      <c r="L12" s="102">
        <f>feedin_lighttruck!L12</f>
        <v>5.3333333300000001E-2</v>
      </c>
      <c r="M12" s="102">
        <f>feedin_lighttruck!M12</f>
        <v>0.86</v>
      </c>
      <c r="N12" s="99">
        <f>feedin_lighttruck!N12</f>
        <v>0.22858286629999999</v>
      </c>
      <c r="O12" s="102">
        <f>feedin_lighttruck!O12</f>
        <v>0.3070456365</v>
      </c>
      <c r="P12" s="102">
        <f>feedin_lighttruck!P12</f>
        <v>0.46437149719999998</v>
      </c>
      <c r="Q12" s="99">
        <f>feedin_lighttruck!Q12</f>
        <v>0</v>
      </c>
      <c r="R12" s="102">
        <f>feedin_lighttruck!R12</f>
        <v>0</v>
      </c>
      <c r="S12" s="102">
        <f>feedin_lighttruck!S12</f>
        <v>0</v>
      </c>
      <c r="T12" s="99">
        <f>feedin_lighttruck!T12</f>
        <v>0</v>
      </c>
      <c r="U12" s="102">
        <f>feedin_lighttruck!U12</f>
        <v>0</v>
      </c>
      <c r="V12" s="102">
        <f>feedin_lighttruck!V12</f>
        <v>0</v>
      </c>
      <c r="W12" s="99">
        <f>feedin_lighttruck!W12</f>
        <v>2.9411764699999999E-2</v>
      </c>
      <c r="X12" s="102">
        <f>feedin_lighttruck!X12</f>
        <v>0</v>
      </c>
      <c r="Y12" s="102">
        <f>feedin_lighttruck!Y12</f>
        <v>0.97058823530000005</v>
      </c>
      <c r="Z12" s="99">
        <f>feedin_lighttruck!Z12</f>
        <v>0</v>
      </c>
      <c r="AA12" s="102">
        <f>feedin_lighttruck!AA12</f>
        <v>0</v>
      </c>
      <c r="AB12" s="102">
        <f>feedin_lighttruck!AB12</f>
        <v>0</v>
      </c>
      <c r="AC12" s="99">
        <f>feedin_lighttruck!AC12</f>
        <v>0</v>
      </c>
      <c r="AD12" s="102">
        <f>feedin_lighttruck!AD12</f>
        <v>0</v>
      </c>
      <c r="AE12" s="102">
        <f>feedin_lighttruck!AE12</f>
        <v>0</v>
      </c>
      <c r="AF12" s="99">
        <f>feedin_lighttruck!AF12</f>
        <v>0</v>
      </c>
      <c r="AG12" s="102">
        <f>feedin_lighttruck!AG12</f>
        <v>0</v>
      </c>
      <c r="AH12" s="102">
        <f>feedin_lighttruck!AH12</f>
        <v>1</v>
      </c>
      <c r="AI12" s="99">
        <f>feedin_lighttruck!AI12</f>
        <v>0</v>
      </c>
      <c r="AJ12" s="102">
        <f>feedin_lighttruck!AJ12</f>
        <v>0</v>
      </c>
      <c r="AK12" s="102">
        <f>feedin_lighttruck!AK12</f>
        <v>0</v>
      </c>
      <c r="AL12" s="36">
        <f t="shared" si="0"/>
        <v>1</v>
      </c>
      <c r="AM12" s="36">
        <f t="shared" si="1"/>
        <v>4</v>
      </c>
      <c r="AO12" s="57">
        <f t="shared" si="3"/>
        <v>0.22105129506958929</v>
      </c>
      <c r="AP12" s="57">
        <f t="shared" si="2"/>
        <v>0.29418486538815691</v>
      </c>
      <c r="AQ12" s="57">
        <f t="shared" si="2"/>
        <v>0.48476383954225388</v>
      </c>
      <c r="AR12" s="57">
        <f t="shared" si="4"/>
        <v>1</v>
      </c>
    </row>
    <row r="13" spans="1:44" x14ac:dyDescent="0.2">
      <c r="A13" s="2">
        <v>2007</v>
      </c>
      <c r="B13" s="95">
        <f>feedin_lighttruck!B13</f>
        <v>2.9978033300000002E-2</v>
      </c>
      <c r="C13" s="80">
        <f>feedin_lighttruck!C13</f>
        <v>0.95968471379999998</v>
      </c>
      <c r="D13" s="80">
        <f>feedin_lighttruck!D13</f>
        <v>0</v>
      </c>
      <c r="E13" s="80">
        <f>feedin_lighttruck!E13</f>
        <v>0</v>
      </c>
      <c r="F13" s="80">
        <f>feedin_lighttruck!F13</f>
        <v>7.4945083000000001E-3</v>
      </c>
      <c r="G13" s="80">
        <f>feedin_lighttruck!G13</f>
        <v>0</v>
      </c>
      <c r="H13" s="80">
        <f>feedin_lighttruck!H13</f>
        <v>0</v>
      </c>
      <c r="I13" s="80">
        <f>feedin_lighttruck!I13</f>
        <v>2.8427445000000001E-3</v>
      </c>
      <c r="J13" s="80">
        <f>feedin_lighttruck!J13</f>
        <v>0</v>
      </c>
      <c r="K13" s="99">
        <f>feedin_lighttruck!K13</f>
        <v>8.18965517E-2</v>
      </c>
      <c r="L13" s="102">
        <f>feedin_lighttruck!L13</f>
        <v>8.6206896599999999E-2</v>
      </c>
      <c r="M13" s="102">
        <f>feedin_lighttruck!M13</f>
        <v>0.83189655169999999</v>
      </c>
      <c r="N13" s="99">
        <f>feedin_lighttruck!N13</f>
        <v>0.17921098690000001</v>
      </c>
      <c r="O13" s="102">
        <f>feedin_lighttruck!O13</f>
        <v>0.3494008348</v>
      </c>
      <c r="P13" s="102">
        <f>feedin_lighttruck!P13</f>
        <v>0.47138817830000002</v>
      </c>
      <c r="Q13" s="99">
        <f>feedin_lighttruck!Q13</f>
        <v>0</v>
      </c>
      <c r="R13" s="102">
        <f>feedin_lighttruck!R13</f>
        <v>0</v>
      </c>
      <c r="S13" s="102">
        <f>feedin_lighttruck!S13</f>
        <v>0</v>
      </c>
      <c r="T13" s="99">
        <f>feedin_lighttruck!T13</f>
        <v>0</v>
      </c>
      <c r="U13" s="102">
        <f>feedin_lighttruck!U13</f>
        <v>0</v>
      </c>
      <c r="V13" s="102">
        <f>feedin_lighttruck!V13</f>
        <v>0</v>
      </c>
      <c r="W13" s="99">
        <f>feedin_lighttruck!W13</f>
        <v>0.13793103449999999</v>
      </c>
      <c r="X13" s="102">
        <f>feedin_lighttruck!X13</f>
        <v>0</v>
      </c>
      <c r="Y13" s="102">
        <f>feedin_lighttruck!Y13</f>
        <v>0.86206896550000001</v>
      </c>
      <c r="Z13" s="99">
        <f>feedin_lighttruck!Z13</f>
        <v>0</v>
      </c>
      <c r="AA13" s="102">
        <f>feedin_lighttruck!AA13</f>
        <v>0</v>
      </c>
      <c r="AB13" s="102">
        <f>feedin_lighttruck!AB13</f>
        <v>0</v>
      </c>
      <c r="AC13" s="99">
        <f>feedin_lighttruck!AC13</f>
        <v>0</v>
      </c>
      <c r="AD13" s="102">
        <f>feedin_lighttruck!AD13</f>
        <v>0</v>
      </c>
      <c r="AE13" s="102">
        <f>feedin_lighttruck!AE13</f>
        <v>0</v>
      </c>
      <c r="AF13" s="99">
        <f>feedin_lighttruck!AF13</f>
        <v>0</v>
      </c>
      <c r="AG13" s="102">
        <f>feedin_lighttruck!AG13</f>
        <v>0</v>
      </c>
      <c r="AH13" s="102">
        <f>feedin_lighttruck!AH13</f>
        <v>1</v>
      </c>
      <c r="AI13" s="99">
        <f>feedin_lighttruck!AI13</f>
        <v>0</v>
      </c>
      <c r="AJ13" s="102">
        <f>feedin_lighttruck!AJ13</f>
        <v>0</v>
      </c>
      <c r="AK13" s="102">
        <f>feedin_lighttruck!AK13</f>
        <v>0</v>
      </c>
      <c r="AL13" s="36">
        <f t="shared" si="0"/>
        <v>0.99999999989999999</v>
      </c>
      <c r="AM13" s="36">
        <f t="shared" si="1"/>
        <v>4</v>
      </c>
      <c r="AO13" s="57">
        <f t="shared" si="3"/>
        <v>0.17547486750984764</v>
      </c>
      <c r="AP13" s="57">
        <f t="shared" si="2"/>
        <v>0.33789895336348352</v>
      </c>
      <c r="AQ13" s="57">
        <f t="shared" si="2"/>
        <v>0.48662617902666883</v>
      </c>
      <c r="AR13" s="57">
        <f t="shared" si="4"/>
        <v>0.99999999989999999</v>
      </c>
    </row>
    <row r="14" spans="1:44" x14ac:dyDescent="0.2">
      <c r="A14" s="2">
        <v>2008</v>
      </c>
      <c r="B14" s="95">
        <f>feedin_lighttruck!B14</f>
        <v>3.0894077400000001E-2</v>
      </c>
      <c r="C14" s="80">
        <f>feedin_lighttruck!C14</f>
        <v>0.95686218680000001</v>
      </c>
      <c r="D14" s="80">
        <f>feedin_lighttruck!D14</f>
        <v>0</v>
      </c>
      <c r="E14" s="80">
        <f>feedin_lighttruck!E14</f>
        <v>0</v>
      </c>
      <c r="F14" s="80">
        <f>feedin_lighttruck!F14</f>
        <v>9.9658313999999998E-3</v>
      </c>
      <c r="G14" s="80">
        <f>feedin_lighttruck!G14</f>
        <v>0</v>
      </c>
      <c r="H14" s="80">
        <f>feedin_lighttruck!H14</f>
        <v>0</v>
      </c>
      <c r="I14" s="80">
        <f>feedin_lighttruck!I14</f>
        <v>2.2779043E-3</v>
      </c>
      <c r="J14" s="80">
        <f>feedin_lighttruck!J14</f>
        <v>0</v>
      </c>
      <c r="K14" s="99">
        <f>feedin_lighttruck!K14</f>
        <v>0.1059907834</v>
      </c>
      <c r="L14" s="102">
        <f>feedin_lighttruck!L14</f>
        <v>9.6774193499999994E-2</v>
      </c>
      <c r="M14" s="102">
        <f>feedin_lighttruck!M14</f>
        <v>0.79723502300000004</v>
      </c>
      <c r="N14" s="99">
        <f>feedin_lighttruck!N14</f>
        <v>0.19000148789999999</v>
      </c>
      <c r="O14" s="102">
        <f>feedin_lighttruck!O14</f>
        <v>0.28239845260000002</v>
      </c>
      <c r="P14" s="102">
        <f>feedin_lighttruck!P14</f>
        <v>0.5276000595</v>
      </c>
      <c r="Q14" s="99">
        <f>feedin_lighttruck!Q14</f>
        <v>0</v>
      </c>
      <c r="R14" s="102">
        <f>feedin_lighttruck!R14</f>
        <v>0</v>
      </c>
      <c r="S14" s="102">
        <f>feedin_lighttruck!S14</f>
        <v>0</v>
      </c>
      <c r="T14" s="99">
        <f>feedin_lighttruck!T14</f>
        <v>0</v>
      </c>
      <c r="U14" s="102">
        <f>feedin_lighttruck!U14</f>
        <v>0</v>
      </c>
      <c r="V14" s="102">
        <f>feedin_lighttruck!V14</f>
        <v>0</v>
      </c>
      <c r="W14" s="99">
        <f>feedin_lighttruck!W14</f>
        <v>1.42857143E-2</v>
      </c>
      <c r="X14" s="102">
        <f>feedin_lighttruck!X14</f>
        <v>2.85714286E-2</v>
      </c>
      <c r="Y14" s="102">
        <f>feedin_lighttruck!Y14</f>
        <v>0.95714285710000002</v>
      </c>
      <c r="Z14" s="99">
        <f>feedin_lighttruck!Z14</f>
        <v>0</v>
      </c>
      <c r="AA14" s="102">
        <f>feedin_lighttruck!AA14</f>
        <v>0</v>
      </c>
      <c r="AB14" s="102">
        <f>feedin_lighttruck!AB14</f>
        <v>0</v>
      </c>
      <c r="AC14" s="99">
        <f>feedin_lighttruck!AC14</f>
        <v>0</v>
      </c>
      <c r="AD14" s="102">
        <f>feedin_lighttruck!AD14</f>
        <v>0</v>
      </c>
      <c r="AE14" s="102">
        <f>feedin_lighttruck!AE14</f>
        <v>0</v>
      </c>
      <c r="AF14" s="99">
        <f>feedin_lighttruck!AF14</f>
        <v>0</v>
      </c>
      <c r="AG14" s="102">
        <f>feedin_lighttruck!AG14</f>
        <v>0</v>
      </c>
      <c r="AH14" s="102">
        <f>feedin_lighttruck!AH14</f>
        <v>1</v>
      </c>
      <c r="AI14" s="99">
        <f>feedin_lighttruck!AI14</f>
        <v>0</v>
      </c>
      <c r="AJ14" s="102">
        <f>feedin_lighttruck!AJ14</f>
        <v>0</v>
      </c>
      <c r="AK14" s="102">
        <f>feedin_lighttruck!AK14</f>
        <v>0</v>
      </c>
      <c r="AL14" s="36">
        <f t="shared" si="0"/>
        <v>0.99999999989999999</v>
      </c>
      <c r="AM14" s="36">
        <f t="shared" si="1"/>
        <v>3.9999999999</v>
      </c>
      <c r="AO14" s="57">
        <f t="shared" si="3"/>
        <v>0.18522209569343631</v>
      </c>
      <c r="AP14" s="57">
        <f t="shared" si="2"/>
        <v>0.27349088836836849</v>
      </c>
      <c r="AQ14" s="57">
        <f t="shared" si="2"/>
        <v>0.54128701583510586</v>
      </c>
      <c r="AR14" s="57">
        <f t="shared" si="4"/>
        <v>0.99999999989691069</v>
      </c>
    </row>
    <row r="15" spans="1:44" x14ac:dyDescent="0.2">
      <c r="A15" s="2">
        <v>2009</v>
      </c>
      <c r="B15" s="95">
        <f>feedin_lighttruck!B15</f>
        <v>3.9015449100000002E-2</v>
      </c>
      <c r="C15" s="80">
        <f>feedin_lighttruck!C15</f>
        <v>0.94605917780000004</v>
      </c>
      <c r="D15" s="80">
        <f>feedin_lighttruck!D15</f>
        <v>0</v>
      </c>
      <c r="E15" s="80">
        <f>feedin_lighttruck!E15</f>
        <v>0</v>
      </c>
      <c r="F15" s="80">
        <f>feedin_lighttruck!F15</f>
        <v>1.1259491999999999E-2</v>
      </c>
      <c r="G15" s="80">
        <f>feedin_lighttruck!G15</f>
        <v>0</v>
      </c>
      <c r="H15" s="80">
        <f>feedin_lighttruck!H15</f>
        <v>0</v>
      </c>
      <c r="I15" s="80">
        <f>feedin_lighttruck!I15</f>
        <v>3.6658811000000002E-3</v>
      </c>
      <c r="J15" s="80">
        <f>feedin_lighttruck!J15</f>
        <v>0</v>
      </c>
      <c r="K15" s="99">
        <f>feedin_lighttruck!K15</f>
        <v>4.6979865799999999E-2</v>
      </c>
      <c r="L15" s="102">
        <f>feedin_lighttruck!L15</f>
        <v>4.0268456399999999E-2</v>
      </c>
      <c r="M15" s="102">
        <f>feedin_lighttruck!M15</f>
        <v>0.9127516779</v>
      </c>
      <c r="N15" s="99">
        <f>feedin_lighttruck!N15</f>
        <v>0.22169941879999999</v>
      </c>
      <c r="O15" s="102">
        <f>feedin_lighttruck!O15</f>
        <v>0.12621090509999999</v>
      </c>
      <c r="P15" s="102">
        <f>feedin_lighttruck!P15</f>
        <v>0.65208967620000002</v>
      </c>
      <c r="Q15" s="99">
        <f>feedin_lighttruck!Q15</f>
        <v>0</v>
      </c>
      <c r="R15" s="102">
        <f>feedin_lighttruck!R15</f>
        <v>0</v>
      </c>
      <c r="S15" s="102">
        <f>feedin_lighttruck!S15</f>
        <v>0</v>
      </c>
      <c r="T15" s="99">
        <f>feedin_lighttruck!T15</f>
        <v>0</v>
      </c>
      <c r="U15" s="102">
        <f>feedin_lighttruck!U15</f>
        <v>0</v>
      </c>
      <c r="V15" s="102">
        <f>feedin_lighttruck!V15</f>
        <v>0</v>
      </c>
      <c r="W15" s="99">
        <f>feedin_lighttruck!W15</f>
        <v>6.9767441900000005E-2</v>
      </c>
      <c r="X15" s="102">
        <f>feedin_lighttruck!X15</f>
        <v>2.3255814E-2</v>
      </c>
      <c r="Y15" s="102">
        <f>feedin_lighttruck!Y15</f>
        <v>0.90697674419999996</v>
      </c>
      <c r="Z15" s="99">
        <f>feedin_lighttruck!Z15</f>
        <v>0</v>
      </c>
      <c r="AA15" s="102">
        <f>feedin_lighttruck!AA15</f>
        <v>0</v>
      </c>
      <c r="AB15" s="102">
        <f>feedin_lighttruck!AB15</f>
        <v>0</v>
      </c>
      <c r="AC15" s="99">
        <f>feedin_lighttruck!AC15</f>
        <v>0</v>
      </c>
      <c r="AD15" s="102">
        <f>feedin_lighttruck!AD15</f>
        <v>0</v>
      </c>
      <c r="AE15" s="102">
        <f>feedin_lighttruck!AE15</f>
        <v>0</v>
      </c>
      <c r="AF15" s="99">
        <f>feedin_lighttruck!AF15</f>
        <v>0</v>
      </c>
      <c r="AG15" s="102">
        <f>feedin_lighttruck!AG15</f>
        <v>0</v>
      </c>
      <c r="AH15" s="102">
        <f>feedin_lighttruck!AH15</f>
        <v>1</v>
      </c>
      <c r="AI15" s="99">
        <f>feedin_lighttruck!AI15</f>
        <v>0</v>
      </c>
      <c r="AJ15" s="102">
        <f>feedin_lighttruck!AJ15</f>
        <v>0</v>
      </c>
      <c r="AK15" s="102">
        <f>feedin_lighttruck!AK15</f>
        <v>0</v>
      </c>
      <c r="AL15" s="36">
        <f t="shared" si="0"/>
        <v>1</v>
      </c>
      <c r="AM15" s="36">
        <f t="shared" si="1"/>
        <v>4.0000000003</v>
      </c>
      <c r="AO15" s="57">
        <f t="shared" si="3"/>
        <v>0.21235925638544409</v>
      </c>
      <c r="AP15" s="57">
        <f t="shared" si="2"/>
        <v>0.12123592567099609</v>
      </c>
      <c r="AQ15" s="57">
        <f t="shared" si="2"/>
        <v>0.66640481804319329</v>
      </c>
      <c r="AR15" s="57">
        <f t="shared" si="4"/>
        <v>1.0000000000996334</v>
      </c>
    </row>
    <row r="16" spans="1:44" x14ac:dyDescent="0.2">
      <c r="A16" s="2">
        <v>2010</v>
      </c>
      <c r="B16" s="95">
        <f>feedin_lighttruck!B16</f>
        <v>4.0127557799999998E-2</v>
      </c>
      <c r="C16" s="80">
        <f>feedin_lighttruck!C16</f>
        <v>0.92505979270000005</v>
      </c>
      <c r="D16" s="80">
        <f>feedin_lighttruck!D16</f>
        <v>0</v>
      </c>
      <c r="E16" s="80">
        <f>feedin_lighttruck!E16</f>
        <v>0</v>
      </c>
      <c r="F16" s="80">
        <f>feedin_lighttruck!F16</f>
        <v>3.1092213699999999E-2</v>
      </c>
      <c r="G16" s="80">
        <f>feedin_lighttruck!G16</f>
        <v>0</v>
      </c>
      <c r="H16" s="80">
        <f>feedin_lighttruck!H16</f>
        <v>0</v>
      </c>
      <c r="I16" s="80">
        <f>feedin_lighttruck!I16</f>
        <v>3.7204358000000001E-3</v>
      </c>
      <c r="J16" s="80">
        <f>feedin_lighttruck!J16</f>
        <v>0</v>
      </c>
      <c r="K16" s="99">
        <f>feedin_lighttruck!K16</f>
        <v>7.9470198699999994E-2</v>
      </c>
      <c r="L16" s="102">
        <f>feedin_lighttruck!L16</f>
        <v>6.6225165599999997E-2</v>
      </c>
      <c r="M16" s="102">
        <f>feedin_lighttruck!M16</f>
        <v>0.85430463580000005</v>
      </c>
      <c r="N16" s="99">
        <f>feedin_lighttruck!N16</f>
        <v>0.2611318587</v>
      </c>
      <c r="O16" s="102">
        <f>feedin_lighttruck!O16</f>
        <v>0.1252513646</v>
      </c>
      <c r="P16" s="102">
        <f>feedin_lighttruck!P16</f>
        <v>0.61361677680000004</v>
      </c>
      <c r="Q16" s="99">
        <f>feedin_lighttruck!Q16</f>
        <v>0</v>
      </c>
      <c r="R16" s="102">
        <f>feedin_lighttruck!R16</f>
        <v>0</v>
      </c>
      <c r="S16" s="102">
        <f>feedin_lighttruck!S16</f>
        <v>0</v>
      </c>
      <c r="T16" s="99">
        <f>feedin_lighttruck!T16</f>
        <v>0</v>
      </c>
      <c r="U16" s="102">
        <f>feedin_lighttruck!U16</f>
        <v>0</v>
      </c>
      <c r="V16" s="102">
        <f>feedin_lighttruck!V16</f>
        <v>0</v>
      </c>
      <c r="W16" s="99">
        <f>feedin_lighttruck!W16</f>
        <v>2.5641025599999999E-2</v>
      </c>
      <c r="X16" s="102">
        <f>feedin_lighttruck!X16</f>
        <v>0</v>
      </c>
      <c r="Y16" s="102">
        <f>feedin_lighttruck!Y16</f>
        <v>0.97435897439999997</v>
      </c>
      <c r="Z16" s="99">
        <f>feedin_lighttruck!Z16</f>
        <v>0</v>
      </c>
      <c r="AA16" s="102">
        <f>feedin_lighttruck!AA16</f>
        <v>0</v>
      </c>
      <c r="AB16" s="102">
        <f>feedin_lighttruck!AB16</f>
        <v>0</v>
      </c>
      <c r="AC16" s="99">
        <f>feedin_lighttruck!AC16</f>
        <v>0</v>
      </c>
      <c r="AD16" s="102">
        <f>feedin_lighttruck!AD16</f>
        <v>0</v>
      </c>
      <c r="AE16" s="102">
        <f>feedin_lighttruck!AE16</f>
        <v>0</v>
      </c>
      <c r="AF16" s="99">
        <f>feedin_lighttruck!AF16</f>
        <v>0</v>
      </c>
      <c r="AG16" s="102">
        <f>feedin_lighttruck!AG16</f>
        <v>0</v>
      </c>
      <c r="AH16" s="102">
        <f>feedin_lighttruck!AH16</f>
        <v>1</v>
      </c>
      <c r="AI16" s="99">
        <f>feedin_lighttruck!AI16</f>
        <v>0</v>
      </c>
      <c r="AJ16" s="102">
        <f>feedin_lighttruck!AJ16</f>
        <v>0</v>
      </c>
      <c r="AK16" s="102">
        <f>feedin_lighttruck!AK16</f>
        <v>0</v>
      </c>
      <c r="AL16" s="36">
        <f t="shared" si="0"/>
        <v>1</v>
      </c>
      <c r="AM16" s="36">
        <f t="shared" si="1"/>
        <v>4.0000000002</v>
      </c>
      <c r="AO16" s="57">
        <f t="shared" si="3"/>
        <v>0.24554876431554182</v>
      </c>
      <c r="AP16" s="57">
        <f t="shared" si="2"/>
        <v>0.1185224555326967</v>
      </c>
      <c r="AQ16" s="57">
        <f t="shared" si="2"/>
        <v>0.63592878024828026</v>
      </c>
      <c r="AR16" s="57">
        <f t="shared" si="4"/>
        <v>1.0000000000965188</v>
      </c>
    </row>
    <row r="17" spans="1:44" x14ac:dyDescent="0.2">
      <c r="A17" s="2">
        <v>2011</v>
      </c>
      <c r="B17" s="95">
        <f>feedin_lighttruck!B17</f>
        <v>3.4491503899999998E-2</v>
      </c>
      <c r="C17" s="80">
        <f>feedin_lighttruck!C17</f>
        <v>0.91757545019999998</v>
      </c>
      <c r="D17" s="80">
        <f>feedin_lighttruck!D17</f>
        <v>0</v>
      </c>
      <c r="E17" s="80">
        <f>feedin_lighttruck!E17</f>
        <v>0</v>
      </c>
      <c r="F17" s="80">
        <f>feedin_lighttruck!F17</f>
        <v>3.5252345900000003E-2</v>
      </c>
      <c r="G17" s="80">
        <f>feedin_lighttruck!G17</f>
        <v>0</v>
      </c>
      <c r="H17" s="80">
        <f>feedin_lighttruck!H17</f>
        <v>0</v>
      </c>
      <c r="I17" s="80">
        <f>feedin_lighttruck!I17</f>
        <v>1.26807E-2</v>
      </c>
      <c r="J17" s="80">
        <f>feedin_lighttruck!J17</f>
        <v>0</v>
      </c>
      <c r="K17" s="99">
        <f>feedin_lighttruck!K17</f>
        <v>5.8823529399999998E-2</v>
      </c>
      <c r="L17" s="102">
        <f>feedin_lighttruck!L17</f>
        <v>2.9411764699999999E-2</v>
      </c>
      <c r="M17" s="102">
        <f>feedin_lighttruck!M17</f>
        <v>0.91176470590000003</v>
      </c>
      <c r="N17" s="99">
        <f>feedin_lighttruck!N17</f>
        <v>0.22747374240000001</v>
      </c>
      <c r="O17" s="102">
        <f>feedin_lighttruck!O17</f>
        <v>0.1224433389</v>
      </c>
      <c r="P17" s="102">
        <f>feedin_lighttruck!P17</f>
        <v>0.65008291870000001</v>
      </c>
      <c r="Q17" s="99">
        <f>feedin_lighttruck!Q17</f>
        <v>0</v>
      </c>
      <c r="R17" s="102">
        <f>feedin_lighttruck!R17</f>
        <v>0</v>
      </c>
      <c r="S17" s="102">
        <f>feedin_lighttruck!S17</f>
        <v>0</v>
      </c>
      <c r="T17" s="99">
        <f>feedin_lighttruck!T17</f>
        <v>0</v>
      </c>
      <c r="U17" s="102">
        <f>feedin_lighttruck!U17</f>
        <v>0</v>
      </c>
      <c r="V17" s="102">
        <f>feedin_lighttruck!V17</f>
        <v>0</v>
      </c>
      <c r="W17" s="99">
        <f>feedin_lighttruck!W17</f>
        <v>7.1942446E-3</v>
      </c>
      <c r="X17" s="102">
        <f>feedin_lighttruck!X17</f>
        <v>3.5971222999999997E-2</v>
      </c>
      <c r="Y17" s="102">
        <f>feedin_lighttruck!Y17</f>
        <v>0.95683453240000005</v>
      </c>
      <c r="Z17" s="99">
        <f>feedin_lighttruck!Z17</f>
        <v>0</v>
      </c>
      <c r="AA17" s="102">
        <f>feedin_lighttruck!AA17</f>
        <v>0</v>
      </c>
      <c r="AB17" s="102">
        <f>feedin_lighttruck!AB17</f>
        <v>0</v>
      </c>
      <c r="AC17" s="99">
        <f>feedin_lighttruck!AC17</f>
        <v>0</v>
      </c>
      <c r="AD17" s="102">
        <f>feedin_lighttruck!AD17</f>
        <v>0</v>
      </c>
      <c r="AE17" s="102">
        <f>feedin_lighttruck!AE17</f>
        <v>0</v>
      </c>
      <c r="AF17" s="99">
        <f>feedin_lighttruck!AF17</f>
        <v>0</v>
      </c>
      <c r="AG17" s="102">
        <f>feedin_lighttruck!AG17</f>
        <v>0</v>
      </c>
      <c r="AH17" s="102">
        <f>feedin_lighttruck!AH17</f>
        <v>1</v>
      </c>
      <c r="AI17" s="99">
        <f>feedin_lighttruck!AI17</f>
        <v>0</v>
      </c>
      <c r="AJ17" s="102">
        <f>feedin_lighttruck!AJ17</f>
        <v>0</v>
      </c>
      <c r="AK17" s="102">
        <f>feedin_lighttruck!AK17</f>
        <v>0</v>
      </c>
      <c r="AL17" s="36">
        <f t="shared" si="0"/>
        <v>1</v>
      </c>
      <c r="AM17" s="36">
        <f t="shared" si="1"/>
        <v>4</v>
      </c>
      <c r="AO17" s="57">
        <f t="shared" si="3"/>
        <v>0.2110068475841991</v>
      </c>
      <c r="AP17" s="57">
        <f t="shared" si="2"/>
        <v>0.11463352780765663</v>
      </c>
      <c r="AQ17" s="57">
        <f t="shared" si="2"/>
        <v>0.67435962460814425</v>
      </c>
      <c r="AR17" s="57">
        <f t="shared" si="4"/>
        <v>1</v>
      </c>
    </row>
    <row r="18" spans="1:44" x14ac:dyDescent="0.2">
      <c r="A18" s="2">
        <v>2012</v>
      </c>
      <c r="B18" s="95">
        <f>feedin_lighttruck!B18</f>
        <v>3.4669289399999997E-2</v>
      </c>
      <c r="C18" s="80">
        <f>feedin_lighttruck!C18</f>
        <v>0.93779198429999999</v>
      </c>
      <c r="D18" s="80">
        <f>feedin_lighttruck!D18</f>
        <v>0</v>
      </c>
      <c r="E18" s="80">
        <f>feedin_lighttruck!E18</f>
        <v>0</v>
      </c>
      <c r="F18" s="80">
        <f>feedin_lighttruck!F18</f>
        <v>2.18834522E-2</v>
      </c>
      <c r="G18" s="80">
        <f>feedin_lighttruck!G18</f>
        <v>0</v>
      </c>
      <c r="H18" s="80">
        <f>feedin_lighttruck!H18</f>
        <v>0</v>
      </c>
      <c r="I18" s="80">
        <f>feedin_lighttruck!I18</f>
        <v>5.6552742000000001E-3</v>
      </c>
      <c r="J18" s="80">
        <f>feedin_lighttruck!J18</f>
        <v>0</v>
      </c>
      <c r="K18" s="99">
        <f>feedin_lighttruck!K18</f>
        <v>6.3829787200000002E-2</v>
      </c>
      <c r="L18" s="102">
        <f>feedin_lighttruck!L18</f>
        <v>3.5460992900000002E-2</v>
      </c>
      <c r="M18" s="102">
        <f>feedin_lighttruck!M18</f>
        <v>0.90070921989999997</v>
      </c>
      <c r="N18" s="99">
        <f>feedin_lighttruck!N18</f>
        <v>0.18091242790000001</v>
      </c>
      <c r="O18" s="102">
        <f>feedin_lighttruck!O18</f>
        <v>0.1386995281</v>
      </c>
      <c r="P18" s="102">
        <f>feedin_lighttruck!P18</f>
        <v>0.68038804399999997</v>
      </c>
      <c r="Q18" s="99">
        <f>feedin_lighttruck!Q18</f>
        <v>0</v>
      </c>
      <c r="R18" s="102">
        <f>feedin_lighttruck!R18</f>
        <v>0</v>
      </c>
      <c r="S18" s="102">
        <f>feedin_lighttruck!S18</f>
        <v>0</v>
      </c>
      <c r="T18" s="99">
        <f>feedin_lighttruck!T18</f>
        <v>0</v>
      </c>
      <c r="U18" s="102">
        <f>feedin_lighttruck!U18</f>
        <v>0</v>
      </c>
      <c r="V18" s="102">
        <f>feedin_lighttruck!V18</f>
        <v>0</v>
      </c>
      <c r="W18" s="99">
        <f>feedin_lighttruck!W18</f>
        <v>1.12359551E-2</v>
      </c>
      <c r="X18" s="102">
        <f>feedin_lighttruck!X18</f>
        <v>0</v>
      </c>
      <c r="Y18" s="102">
        <f>feedin_lighttruck!Y18</f>
        <v>0.98876404490000003</v>
      </c>
      <c r="Z18" s="99">
        <f>feedin_lighttruck!Z18</f>
        <v>0</v>
      </c>
      <c r="AA18" s="102">
        <f>feedin_lighttruck!AA18</f>
        <v>0</v>
      </c>
      <c r="AB18" s="102">
        <f>feedin_lighttruck!AB18</f>
        <v>0</v>
      </c>
      <c r="AC18" s="99">
        <f>feedin_lighttruck!AC18</f>
        <v>0</v>
      </c>
      <c r="AD18" s="102">
        <f>feedin_lighttruck!AD18</f>
        <v>0</v>
      </c>
      <c r="AE18" s="102">
        <f>feedin_lighttruck!AE18</f>
        <v>0</v>
      </c>
      <c r="AF18" s="99">
        <f>feedin_lighttruck!AF18</f>
        <v>0</v>
      </c>
      <c r="AG18" s="102">
        <f>feedin_lighttruck!AG18</f>
        <v>0</v>
      </c>
      <c r="AH18" s="102">
        <f>feedin_lighttruck!AH18</f>
        <v>1</v>
      </c>
      <c r="AI18" s="99">
        <f>feedin_lighttruck!AI18</f>
        <v>0</v>
      </c>
      <c r="AJ18" s="102">
        <f>feedin_lighttruck!AJ18</f>
        <v>0</v>
      </c>
      <c r="AK18" s="102">
        <f>feedin_lighttruck!AK18</f>
        <v>0</v>
      </c>
      <c r="AL18" s="36">
        <f t="shared" si="0"/>
        <v>1.0000000001</v>
      </c>
      <c r="AM18" s="36">
        <f t="shared" si="1"/>
        <v>4</v>
      </c>
      <c r="AO18" s="57">
        <f t="shared" si="3"/>
        <v>0.17211703959600108</v>
      </c>
      <c r="AP18" s="57">
        <f t="shared" si="2"/>
        <v>0.13130071310363406</v>
      </c>
      <c r="AQ18" s="57">
        <f t="shared" si="2"/>
        <v>0.69658224740036478</v>
      </c>
      <c r="AR18" s="57">
        <f t="shared" si="4"/>
        <v>1.0000000001</v>
      </c>
    </row>
    <row r="19" spans="1:44" x14ac:dyDescent="0.2">
      <c r="A19" s="2">
        <v>2013</v>
      </c>
      <c r="B19" s="95">
        <f>feedin_lighttruck!B19</f>
        <v>3.05056415E-2</v>
      </c>
      <c r="C19" s="80">
        <f>feedin_lighttruck!C19</f>
        <v>0.93083994989999996</v>
      </c>
      <c r="D19" s="80">
        <f>feedin_lighttruck!D19</f>
        <v>0</v>
      </c>
      <c r="E19" s="80">
        <f>feedin_lighttruck!E19</f>
        <v>0</v>
      </c>
      <c r="F19" s="80">
        <f>feedin_lighttruck!F19</f>
        <v>2.94609277E-2</v>
      </c>
      <c r="G19" s="80">
        <f>feedin_lighttruck!G19</f>
        <v>0</v>
      </c>
      <c r="H19" s="80">
        <f>feedin_lighttruck!H19</f>
        <v>0</v>
      </c>
      <c r="I19" s="80">
        <f>feedin_lighttruck!I19</f>
        <v>9.1934809999999999E-3</v>
      </c>
      <c r="J19" s="80">
        <f>feedin_lighttruck!J19</f>
        <v>0</v>
      </c>
      <c r="K19" s="99">
        <f>feedin_lighttruck!K19</f>
        <v>0.10958904110000001</v>
      </c>
      <c r="L19" s="102">
        <f>feedin_lighttruck!L19</f>
        <v>2.73972603E-2</v>
      </c>
      <c r="M19" s="102">
        <f>feedin_lighttruck!M19</f>
        <v>0.86301369859999999</v>
      </c>
      <c r="N19" s="99">
        <f>feedin_lighttruck!N19</f>
        <v>0.19191919190000001</v>
      </c>
      <c r="O19" s="102">
        <f>feedin_lighttruck!O19</f>
        <v>0.2154882155</v>
      </c>
      <c r="P19" s="102">
        <f>feedin_lighttruck!P19</f>
        <v>0.59259259259999997</v>
      </c>
      <c r="Q19" s="99">
        <f>feedin_lighttruck!Q19</f>
        <v>0</v>
      </c>
      <c r="R19" s="102">
        <f>feedin_lighttruck!R19</f>
        <v>0</v>
      </c>
      <c r="S19" s="102">
        <f>feedin_lighttruck!S19</f>
        <v>0</v>
      </c>
      <c r="T19" s="99">
        <f>feedin_lighttruck!T19</f>
        <v>0</v>
      </c>
      <c r="U19" s="102">
        <f>feedin_lighttruck!U19</f>
        <v>0</v>
      </c>
      <c r="V19" s="102">
        <f>feedin_lighttruck!V19</f>
        <v>0</v>
      </c>
      <c r="W19" s="99">
        <f>feedin_lighttruck!W19</f>
        <v>0</v>
      </c>
      <c r="X19" s="102">
        <f>feedin_lighttruck!X19</f>
        <v>7.0921986000000003E-3</v>
      </c>
      <c r="Y19" s="102">
        <f>feedin_lighttruck!Y19</f>
        <v>0.99290780140000001</v>
      </c>
      <c r="Z19" s="99">
        <f>feedin_lighttruck!Z19</f>
        <v>0</v>
      </c>
      <c r="AA19" s="102">
        <f>feedin_lighttruck!AA19</f>
        <v>0</v>
      </c>
      <c r="AB19" s="102">
        <f>feedin_lighttruck!AB19</f>
        <v>0</v>
      </c>
      <c r="AC19" s="99">
        <f>feedin_lighttruck!AC19</f>
        <v>0</v>
      </c>
      <c r="AD19" s="102">
        <f>feedin_lighttruck!AD19</f>
        <v>0</v>
      </c>
      <c r="AE19" s="102">
        <f>feedin_lighttruck!AE19</f>
        <v>0</v>
      </c>
      <c r="AF19" s="99">
        <f>feedin_lighttruck!AF19</f>
        <v>0</v>
      </c>
      <c r="AG19" s="102">
        <f>feedin_lighttruck!AG19</f>
        <v>0</v>
      </c>
      <c r="AH19" s="102">
        <f>feedin_lighttruck!AH19</f>
        <v>1</v>
      </c>
      <c r="AI19" s="99">
        <f>feedin_lighttruck!AI19</f>
        <v>0</v>
      </c>
      <c r="AJ19" s="102">
        <f>feedin_lighttruck!AJ19</f>
        <v>0</v>
      </c>
      <c r="AK19" s="102">
        <f>feedin_lighttruck!AK19</f>
        <v>0</v>
      </c>
      <c r="AL19" s="36">
        <f t="shared" si="0"/>
        <v>1.0000000001</v>
      </c>
      <c r="AM19" s="36">
        <f t="shared" si="1"/>
        <v>4</v>
      </c>
      <c r="AO19" s="57">
        <f t="shared" si="3"/>
        <v>0.18198913497316985</v>
      </c>
      <c r="AP19" s="57">
        <f t="shared" si="2"/>
        <v>0.20162975347104303</v>
      </c>
      <c r="AQ19" s="57">
        <f t="shared" si="2"/>
        <v>0.61638111165578702</v>
      </c>
      <c r="AR19" s="57">
        <f t="shared" si="4"/>
        <v>1.0000000001</v>
      </c>
    </row>
    <row r="20" spans="1:44" x14ac:dyDescent="0.2">
      <c r="A20" s="2">
        <v>2014</v>
      </c>
      <c r="B20" s="95">
        <f>feedin_lighttruck!B20</f>
        <v>2.74914089E-2</v>
      </c>
      <c r="C20" s="80">
        <f>feedin_lighttruck!C20</f>
        <v>0.94085729789999994</v>
      </c>
      <c r="D20" s="80">
        <f>feedin_lighttruck!D20</f>
        <v>0</v>
      </c>
      <c r="E20" s="80">
        <f>feedin_lighttruck!E20</f>
        <v>0</v>
      </c>
      <c r="F20" s="80">
        <f>feedin_lighttruck!F20</f>
        <v>2.6767950799999999E-2</v>
      </c>
      <c r="G20" s="80">
        <f>feedin_lighttruck!G20</f>
        <v>0</v>
      </c>
      <c r="H20" s="80">
        <f>feedin_lighttruck!H20</f>
        <v>0</v>
      </c>
      <c r="I20" s="80">
        <f>feedin_lighttruck!I20</f>
        <v>4.8833423999999999E-3</v>
      </c>
      <c r="J20" s="80">
        <f>feedin_lighttruck!J20</f>
        <v>0</v>
      </c>
      <c r="K20" s="99">
        <f>feedin_lighttruck!K20</f>
        <v>6.5789473700000003E-2</v>
      </c>
      <c r="L20" s="102">
        <f>feedin_lighttruck!L20</f>
        <v>6.5789473700000003E-2</v>
      </c>
      <c r="M20" s="102">
        <f>feedin_lighttruck!M20</f>
        <v>0.86842105260000002</v>
      </c>
      <c r="N20" s="99">
        <f>feedin_lighttruck!N20</f>
        <v>0.18838908109999999</v>
      </c>
      <c r="O20" s="102">
        <f>feedin_lighttruck!O20</f>
        <v>0.2164552095</v>
      </c>
      <c r="P20" s="102">
        <f>feedin_lighttruck!P20</f>
        <v>0.59515570929999995</v>
      </c>
      <c r="Q20" s="99">
        <f>feedin_lighttruck!Q20</f>
        <v>0</v>
      </c>
      <c r="R20" s="102">
        <f>feedin_lighttruck!R20</f>
        <v>0</v>
      </c>
      <c r="S20" s="102">
        <f>feedin_lighttruck!S20</f>
        <v>0</v>
      </c>
      <c r="T20" s="99">
        <f>feedin_lighttruck!T20</f>
        <v>0</v>
      </c>
      <c r="U20" s="102">
        <f>feedin_lighttruck!U20</f>
        <v>0</v>
      </c>
      <c r="V20" s="102">
        <f>feedin_lighttruck!V20</f>
        <v>0</v>
      </c>
      <c r="W20" s="99">
        <f>feedin_lighttruck!W20</f>
        <v>1.3513513499999999E-2</v>
      </c>
      <c r="X20" s="102">
        <f>feedin_lighttruck!X20</f>
        <v>6.7567568000000003E-3</v>
      </c>
      <c r="Y20" s="102">
        <f>feedin_lighttruck!Y20</f>
        <v>0.97972972970000005</v>
      </c>
      <c r="Z20" s="99">
        <f>feedin_lighttruck!Z20</f>
        <v>0</v>
      </c>
      <c r="AA20" s="102">
        <f>feedin_lighttruck!AA20</f>
        <v>0</v>
      </c>
      <c r="AB20" s="102">
        <f>feedin_lighttruck!AB20</f>
        <v>0</v>
      </c>
      <c r="AC20" s="99">
        <f>feedin_lighttruck!AC20</f>
        <v>0</v>
      </c>
      <c r="AD20" s="102">
        <f>feedin_lighttruck!AD20</f>
        <v>0</v>
      </c>
      <c r="AE20" s="102">
        <f>feedin_lighttruck!AE20</f>
        <v>0</v>
      </c>
      <c r="AF20" s="99">
        <f>feedin_lighttruck!AF20</f>
        <v>0</v>
      </c>
      <c r="AG20" s="102">
        <f>feedin_lighttruck!AG20</f>
        <v>0</v>
      </c>
      <c r="AH20" s="102">
        <f>feedin_lighttruck!AH20</f>
        <v>1</v>
      </c>
      <c r="AI20" s="99">
        <f>feedin_lighttruck!AI20</f>
        <v>0</v>
      </c>
      <c r="AJ20" s="102">
        <f>feedin_lighttruck!AJ20</f>
        <v>0</v>
      </c>
      <c r="AK20" s="102">
        <f>feedin_lighttruck!AK20</f>
        <v>0</v>
      </c>
      <c r="AL20" s="36">
        <f t="shared" si="0"/>
        <v>1</v>
      </c>
      <c r="AM20" s="36">
        <f t="shared" si="1"/>
        <v>3.9999999999</v>
      </c>
      <c r="AO20" s="57">
        <f t="shared" si="3"/>
        <v>0.17941761618491558</v>
      </c>
      <c r="AP20" s="57">
        <f t="shared" si="2"/>
        <v>0.20564297338294085</v>
      </c>
      <c r="AQ20" s="57">
        <f t="shared" si="2"/>
        <v>0.61493941033805766</v>
      </c>
      <c r="AR20" s="57">
        <f t="shared" si="4"/>
        <v>0.99999999990591415</v>
      </c>
    </row>
    <row r="21" spans="1:44" x14ac:dyDescent="0.2">
      <c r="A21" s="2">
        <v>2015</v>
      </c>
      <c r="B21" s="95">
        <f>feedin_lighttruck!B21</f>
        <v>2.61841227E-2</v>
      </c>
      <c r="C21" s="80">
        <f>feedin_lighttruck!C21</f>
        <v>0.92928619079999997</v>
      </c>
      <c r="D21" s="80">
        <f>feedin_lighttruck!D21</f>
        <v>1.6677789999999999E-4</v>
      </c>
      <c r="E21" s="80">
        <f>feedin_lighttruck!E21</f>
        <v>0</v>
      </c>
      <c r="F21" s="80">
        <f>feedin_lighttruck!F21</f>
        <v>3.41894596E-2</v>
      </c>
      <c r="G21" s="80">
        <f>feedin_lighttruck!G21</f>
        <v>0</v>
      </c>
      <c r="H21" s="80">
        <f>feedin_lighttruck!H21</f>
        <v>0</v>
      </c>
      <c r="I21" s="80">
        <f>feedin_lighttruck!I21</f>
        <v>1.0173448999999999E-2</v>
      </c>
      <c r="J21" s="80">
        <f>feedin_lighttruck!J21</f>
        <v>0</v>
      </c>
      <c r="K21" s="99">
        <f>feedin_lighttruck!K21</f>
        <v>0.14012738850000001</v>
      </c>
      <c r="L21" s="102">
        <f>feedin_lighttruck!L21</f>
        <v>5.0955413999999997E-2</v>
      </c>
      <c r="M21" s="102">
        <f>feedin_lighttruck!M21</f>
        <v>0.80891719750000002</v>
      </c>
      <c r="N21" s="99">
        <f>feedin_lighttruck!N21</f>
        <v>0.1988513999</v>
      </c>
      <c r="O21" s="102">
        <f>feedin_lighttruck!O21</f>
        <v>0.2394113424</v>
      </c>
      <c r="P21" s="102">
        <f>feedin_lighttruck!P21</f>
        <v>0.56173725770000005</v>
      </c>
      <c r="Q21" s="99">
        <f>feedin_lighttruck!Q21</f>
        <v>0</v>
      </c>
      <c r="R21" s="102">
        <f>feedin_lighttruck!R21</f>
        <v>1</v>
      </c>
      <c r="S21" s="102">
        <f>feedin_lighttruck!S21</f>
        <v>0</v>
      </c>
      <c r="T21" s="99">
        <f>feedin_lighttruck!T21</f>
        <v>0</v>
      </c>
      <c r="U21" s="102">
        <f>feedin_lighttruck!U21</f>
        <v>0</v>
      </c>
      <c r="V21" s="102">
        <f>feedin_lighttruck!V21</f>
        <v>0</v>
      </c>
      <c r="W21" s="99">
        <f>feedin_lighttruck!W21</f>
        <v>4.8780487999999997E-3</v>
      </c>
      <c r="X21" s="102">
        <f>feedin_lighttruck!X21</f>
        <v>0</v>
      </c>
      <c r="Y21" s="102">
        <f>feedin_lighttruck!Y21</f>
        <v>0.99512195120000002</v>
      </c>
      <c r="Z21" s="99">
        <f>feedin_lighttruck!Z21</f>
        <v>0</v>
      </c>
      <c r="AA21" s="102">
        <f>feedin_lighttruck!AA21</f>
        <v>0</v>
      </c>
      <c r="AB21" s="102">
        <f>feedin_lighttruck!AB21</f>
        <v>0</v>
      </c>
      <c r="AC21" s="99">
        <f>feedin_lighttruck!AC21</f>
        <v>0</v>
      </c>
      <c r="AD21" s="102">
        <f>feedin_lighttruck!AD21</f>
        <v>0</v>
      </c>
      <c r="AE21" s="102">
        <f>feedin_lighttruck!AE21</f>
        <v>0</v>
      </c>
      <c r="AF21" s="99">
        <f>feedin_lighttruck!AF21</f>
        <v>0</v>
      </c>
      <c r="AG21" s="102">
        <f>feedin_lighttruck!AG21</f>
        <v>0</v>
      </c>
      <c r="AH21" s="102">
        <f>feedin_lighttruck!AH21</f>
        <v>1</v>
      </c>
      <c r="AI21" s="99">
        <f>feedin_lighttruck!AI21</f>
        <v>0</v>
      </c>
      <c r="AJ21" s="102">
        <f>feedin_lighttruck!AJ21</f>
        <v>0</v>
      </c>
      <c r="AK21" s="102">
        <f>feedin_lighttruck!AK21</f>
        <v>0</v>
      </c>
      <c r="AL21" s="36">
        <f t="shared" si="0"/>
        <v>0.99999999999999989</v>
      </c>
      <c r="AM21" s="36">
        <f t="shared" si="1"/>
        <v>5</v>
      </c>
      <c r="AO21" s="57">
        <f t="shared" si="3"/>
        <v>0.18862575053480751</v>
      </c>
      <c r="AP21" s="57">
        <f t="shared" si="2"/>
        <v>0.22398265512561583</v>
      </c>
      <c r="AQ21" s="57">
        <f t="shared" si="2"/>
        <v>0.58739159433957666</v>
      </c>
      <c r="AR21" s="57">
        <f t="shared" si="4"/>
        <v>1</v>
      </c>
    </row>
    <row r="22" spans="1:44" x14ac:dyDescent="0.2">
      <c r="A22" s="79">
        <v>2016</v>
      </c>
      <c r="B22" s="95">
        <f>feedin_lighttruck!B22</f>
        <v>3.00187617E-2</v>
      </c>
      <c r="C22" s="80">
        <f>feedin_lighttruck!C22</f>
        <v>0.92276422759999999</v>
      </c>
      <c r="D22" s="80">
        <f>feedin_lighttruck!D22</f>
        <v>0</v>
      </c>
      <c r="E22" s="80">
        <f>feedin_lighttruck!E22</f>
        <v>0</v>
      </c>
      <c r="F22" s="80">
        <f>feedin_lighttruck!F22</f>
        <v>3.7992495299999998E-2</v>
      </c>
      <c r="G22" s="80">
        <f>feedin_lighttruck!G22</f>
        <v>0</v>
      </c>
      <c r="H22" s="80">
        <f>feedin_lighttruck!H22</f>
        <v>0</v>
      </c>
      <c r="I22" s="80">
        <f>feedin_lighttruck!I22</f>
        <v>9.2245152999999996E-3</v>
      </c>
      <c r="J22" s="80">
        <f>feedin_lighttruck!J22</f>
        <v>0</v>
      </c>
      <c r="K22" s="99">
        <f>feedin_lighttruck!K22</f>
        <v>0.13020833330000001</v>
      </c>
      <c r="L22" s="102">
        <f>feedin_lighttruck!L22</f>
        <v>3.64583333E-2</v>
      </c>
      <c r="M22" s="102">
        <f>feedin_lighttruck!M22</f>
        <v>0.83333333330000003</v>
      </c>
      <c r="N22" s="99">
        <f>feedin_lighttruck!N22</f>
        <v>0.18586919690000001</v>
      </c>
      <c r="O22" s="102">
        <f>feedin_lighttruck!O22</f>
        <v>0.22517790579999999</v>
      </c>
      <c r="P22" s="102">
        <f>feedin_lighttruck!P22</f>
        <v>0.5889528973</v>
      </c>
      <c r="Q22" s="99">
        <f>feedin_lighttruck!Q22</f>
        <v>0</v>
      </c>
      <c r="R22" s="102">
        <f>feedin_lighttruck!R22</f>
        <v>0</v>
      </c>
      <c r="S22" s="102">
        <f>feedin_lighttruck!S22</f>
        <v>0</v>
      </c>
      <c r="T22" s="99">
        <f>feedin_lighttruck!T22</f>
        <v>0</v>
      </c>
      <c r="U22" s="102">
        <f>feedin_lighttruck!U22</f>
        <v>0</v>
      </c>
      <c r="V22" s="102">
        <f>feedin_lighttruck!V22</f>
        <v>0</v>
      </c>
      <c r="W22" s="99">
        <f>feedin_lighttruck!W22</f>
        <v>8.2304526999999999E-3</v>
      </c>
      <c r="X22" s="102">
        <f>feedin_lighttruck!X22</f>
        <v>0</v>
      </c>
      <c r="Y22" s="102">
        <f>feedin_lighttruck!Y22</f>
        <v>0.9917695473</v>
      </c>
      <c r="Z22" s="99">
        <f>feedin_lighttruck!Z22</f>
        <v>0</v>
      </c>
      <c r="AA22" s="102">
        <f>feedin_lighttruck!AA22</f>
        <v>0</v>
      </c>
      <c r="AB22" s="102">
        <f>feedin_lighttruck!AB22</f>
        <v>0</v>
      </c>
      <c r="AC22" s="99">
        <f>feedin_lighttruck!AC22</f>
        <v>0</v>
      </c>
      <c r="AD22" s="102">
        <f>feedin_lighttruck!AD22</f>
        <v>0</v>
      </c>
      <c r="AE22" s="102">
        <f>feedin_lighttruck!AE22</f>
        <v>0</v>
      </c>
      <c r="AF22" s="99">
        <f>feedin_lighttruck!AF22</f>
        <v>0</v>
      </c>
      <c r="AG22" s="102">
        <f>feedin_lighttruck!AG22</f>
        <v>0</v>
      </c>
      <c r="AH22" s="102">
        <f>feedin_lighttruck!AH22</f>
        <v>1</v>
      </c>
      <c r="AI22" s="99">
        <f>feedin_lighttruck!AI22</f>
        <v>0</v>
      </c>
      <c r="AJ22" s="102">
        <f>feedin_lighttruck!AJ22</f>
        <v>0</v>
      </c>
      <c r="AK22" s="102">
        <f>feedin_lighttruck!AK22</f>
        <v>0</v>
      </c>
      <c r="AL22" s="36">
        <f t="shared" si="0"/>
        <v>0.99999999989999999</v>
      </c>
      <c r="AM22" s="36">
        <f t="shared" si="1"/>
        <v>3.9999999999</v>
      </c>
      <c r="AO22" s="57">
        <f t="shared" si="3"/>
        <v>0.17573483427626932</v>
      </c>
      <c r="AP22" s="57">
        <f t="shared" si="2"/>
        <v>0.20888055033743441</v>
      </c>
      <c r="AQ22" s="57">
        <f t="shared" si="2"/>
        <v>0.61538461528329436</v>
      </c>
      <c r="AR22" s="57">
        <f t="shared" si="4"/>
        <v>0.99999999989699806</v>
      </c>
    </row>
    <row r="23" spans="1:44" x14ac:dyDescent="0.2">
      <c r="A23" s="2">
        <v>2017</v>
      </c>
      <c r="B23" s="95">
        <f>feedin_lighttruck!B23</f>
        <v>2.1619388600000001E-2</v>
      </c>
      <c r="C23" s="80">
        <f>feedin_lighttruck!C23</f>
        <v>0.93651886529999995</v>
      </c>
      <c r="D23" s="80">
        <f>feedin_lighttruck!D23</f>
        <v>2.7540620000000003E-4</v>
      </c>
      <c r="E23" s="80">
        <f>feedin_lighttruck!E23</f>
        <v>0</v>
      </c>
      <c r="F23" s="80">
        <f>feedin_lighttruck!F23</f>
        <v>3.0156981499999999E-2</v>
      </c>
      <c r="G23" s="80">
        <f>feedin_lighttruck!G23</f>
        <v>0</v>
      </c>
      <c r="H23" s="80">
        <f>feedin_lighttruck!H23</f>
        <v>0</v>
      </c>
      <c r="I23" s="80">
        <f>feedin_lighttruck!I23</f>
        <v>1.1429358299999999E-2</v>
      </c>
      <c r="J23" s="80">
        <f>feedin_lighttruck!J23</f>
        <v>0</v>
      </c>
      <c r="K23" s="99">
        <f>feedin_lighttruck!K23</f>
        <v>0.14012738850000001</v>
      </c>
      <c r="L23" s="102">
        <f>feedin_lighttruck!L23</f>
        <v>2.5477706999999999E-2</v>
      </c>
      <c r="M23" s="102">
        <f>feedin_lighttruck!M23</f>
        <v>0.83439490449999998</v>
      </c>
      <c r="N23" s="99">
        <f>feedin_lighttruck!N23</f>
        <v>0.19129539770000001</v>
      </c>
      <c r="O23" s="102">
        <f>feedin_lighttruck!O23</f>
        <v>0.27407734160000002</v>
      </c>
      <c r="P23" s="102">
        <f>feedin_lighttruck!P23</f>
        <v>0.5346272607</v>
      </c>
      <c r="Q23" s="99">
        <f>feedin_lighttruck!Q23</f>
        <v>0</v>
      </c>
      <c r="R23" s="102">
        <f>feedin_lighttruck!R23</f>
        <v>1</v>
      </c>
      <c r="S23" s="102">
        <f>feedin_lighttruck!S23</f>
        <v>0</v>
      </c>
      <c r="T23" s="99">
        <f>feedin_lighttruck!T23</f>
        <v>0</v>
      </c>
      <c r="U23" s="102">
        <f>feedin_lighttruck!U23</f>
        <v>0</v>
      </c>
      <c r="V23" s="102">
        <f>feedin_lighttruck!V23</f>
        <v>0</v>
      </c>
      <c r="W23" s="99">
        <f>feedin_lighttruck!W23</f>
        <v>4.5662100000000002E-3</v>
      </c>
      <c r="X23" s="102">
        <f>feedin_lighttruck!X23</f>
        <v>9.1324201000000001E-3</v>
      </c>
      <c r="Y23" s="102">
        <f>feedin_lighttruck!Y23</f>
        <v>0.98630136989999995</v>
      </c>
      <c r="Z23" s="99">
        <f>feedin_lighttruck!Z23</f>
        <v>0</v>
      </c>
      <c r="AA23" s="102">
        <f>feedin_lighttruck!AA23</f>
        <v>0</v>
      </c>
      <c r="AB23" s="102">
        <f>feedin_lighttruck!AB23</f>
        <v>0</v>
      </c>
      <c r="AC23" s="99">
        <f>feedin_lighttruck!AC23</f>
        <v>0</v>
      </c>
      <c r="AD23" s="102">
        <f>feedin_lighttruck!AD23</f>
        <v>0</v>
      </c>
      <c r="AE23" s="102">
        <f>feedin_lighttruck!AE23</f>
        <v>0</v>
      </c>
      <c r="AF23" s="99">
        <f>feedin_lighttruck!AF23</f>
        <v>0</v>
      </c>
      <c r="AG23" s="102">
        <f>feedin_lighttruck!AG23</f>
        <v>0</v>
      </c>
      <c r="AH23" s="102">
        <f>feedin_lighttruck!AH23</f>
        <v>1</v>
      </c>
      <c r="AI23" s="99">
        <f>feedin_lighttruck!AI23</f>
        <v>0</v>
      </c>
      <c r="AJ23" s="102">
        <f>feedin_lighttruck!AJ23</f>
        <v>0</v>
      </c>
      <c r="AK23" s="102">
        <f>feedin_lighttruck!AK23</f>
        <v>0</v>
      </c>
      <c r="AL23" s="36">
        <f t="shared" si="0"/>
        <v>0.99999999989999999</v>
      </c>
      <c r="AM23" s="36">
        <f t="shared" si="1"/>
        <v>5</v>
      </c>
      <c r="AO23" s="57">
        <f t="shared" si="3"/>
        <v>0.18231892036709599</v>
      </c>
      <c r="AP23" s="57">
        <f t="shared" si="2"/>
        <v>0.25778022583194832</v>
      </c>
      <c r="AQ23" s="57">
        <f t="shared" si="2"/>
        <v>0.55990085370095566</v>
      </c>
      <c r="AR23" s="57">
        <f t="shared" si="4"/>
        <v>0.99999999989999999</v>
      </c>
    </row>
    <row r="24" spans="1:44" x14ac:dyDescent="0.2">
      <c r="A24" s="12">
        <v>2018</v>
      </c>
      <c r="B24" s="100">
        <f>B23+(B$26-B$23)/3</f>
        <v>1.7746259066666666E-2</v>
      </c>
      <c r="C24" s="66">
        <f>1-B24-SUM(D24:J24)</f>
        <v>0.95114908659999997</v>
      </c>
      <c r="D24" s="66">
        <v>0</v>
      </c>
      <c r="E24" s="66">
        <v>0</v>
      </c>
      <c r="F24" s="66">
        <f>F23+(F$26-F$23)/3</f>
        <v>2.5104654333333334E-2</v>
      </c>
      <c r="G24" s="66">
        <f t="shared" ref="G24:G25" si="5">G23+(G$26-G$21)*0.2</f>
        <v>0</v>
      </c>
      <c r="H24" s="66">
        <v>0</v>
      </c>
      <c r="I24" s="183">
        <v>6.0000000000000001E-3</v>
      </c>
      <c r="J24" s="66">
        <v>0</v>
      </c>
      <c r="K24" s="141">
        <f>feedin_lighttruck!K24</f>
        <v>0.21008492566666664</v>
      </c>
      <c r="L24" s="142">
        <f>feedin_lighttruck!L24</f>
        <v>5.0318471333333337E-2</v>
      </c>
      <c r="M24" s="142">
        <f>feedin_lighttruck!M24</f>
        <v>0.73959660299999996</v>
      </c>
      <c r="N24" s="141">
        <f>feedin_lighttruck!N24</f>
        <v>0.21086359846666666</v>
      </c>
      <c r="O24" s="142">
        <f>feedin_lighttruck!O24</f>
        <v>0.29938489439999999</v>
      </c>
      <c r="P24" s="142">
        <f>feedin_lighttruck!P24</f>
        <v>0.48975150713333332</v>
      </c>
      <c r="Q24" s="141">
        <f>feedin_lighttruck!Q24</f>
        <v>0</v>
      </c>
      <c r="R24" s="142">
        <f>feedin_lighttruck!R24</f>
        <v>0</v>
      </c>
      <c r="S24" s="142">
        <f>feedin_lighttruck!S24</f>
        <v>0</v>
      </c>
      <c r="T24" s="141">
        <f>feedin_lighttruck!T24</f>
        <v>0</v>
      </c>
      <c r="U24" s="142">
        <f>feedin_lighttruck!U24</f>
        <v>0</v>
      </c>
      <c r="V24" s="142">
        <f>feedin_lighttruck!V24</f>
        <v>0</v>
      </c>
      <c r="W24" s="141">
        <f>feedin_lighttruck!W24</f>
        <v>0</v>
      </c>
      <c r="X24" s="142">
        <f>feedin_lighttruck!X24</f>
        <v>0</v>
      </c>
      <c r="Y24" s="142">
        <f>feedin_lighttruck!Y24</f>
        <v>1</v>
      </c>
      <c r="Z24" s="141">
        <f>feedin_lighttruck!Z24</f>
        <v>0.4</v>
      </c>
      <c r="AA24" s="142">
        <f>feedin_lighttruck!AA24</f>
        <v>0.4</v>
      </c>
      <c r="AB24" s="142">
        <f>feedin_lighttruck!AB24</f>
        <v>0.2</v>
      </c>
      <c r="AC24" s="141">
        <f>feedin_lighttruck!AC24</f>
        <v>0.4</v>
      </c>
      <c r="AD24" s="142">
        <f>feedin_lighttruck!AD24</f>
        <v>0.4</v>
      </c>
      <c r="AE24" s="142">
        <f>feedin_lighttruck!AE24</f>
        <v>0.2</v>
      </c>
      <c r="AF24" s="141">
        <f>feedin_lighttruck!AF24</f>
        <v>0.93</v>
      </c>
      <c r="AG24" s="142">
        <f>feedin_lighttruck!AG24</f>
        <v>0</v>
      </c>
      <c r="AH24" s="142">
        <f>feedin_lighttruck!AH24</f>
        <v>7.0000000000000007E-2</v>
      </c>
      <c r="AI24" s="141">
        <f>feedin_lighttruck!AI24</f>
        <v>0</v>
      </c>
      <c r="AJ24" s="142">
        <f>feedin_lighttruck!AJ24</f>
        <v>0</v>
      </c>
      <c r="AK24" s="142">
        <f>feedin_lighttruck!AK24</f>
        <v>1</v>
      </c>
      <c r="AL24" s="36">
        <f t="shared" si="0"/>
        <v>1</v>
      </c>
      <c r="AM24" s="36">
        <f t="shared" si="1"/>
        <v>7.0000000000000009</v>
      </c>
      <c r="AO24" s="57">
        <f t="shared" si="3"/>
        <v>0.20987094059564121</v>
      </c>
      <c r="AP24" s="57">
        <f t="shared" si="2"/>
        <v>0.28565263347851744</v>
      </c>
      <c r="AQ24" s="57">
        <f t="shared" si="2"/>
        <v>0.5044764259258413</v>
      </c>
      <c r="AR24" s="57">
        <f t="shared" si="4"/>
        <v>1</v>
      </c>
    </row>
    <row r="25" spans="1:44" x14ac:dyDescent="0.2">
      <c r="A25" s="12">
        <v>2019</v>
      </c>
      <c r="B25" s="100">
        <f>B24+(B$26-B$23)/3</f>
        <v>1.3873129533333332E-2</v>
      </c>
      <c r="C25" s="66">
        <f>1-B25-SUM(D25:J25)</f>
        <v>0.9551407870652765</v>
      </c>
      <c r="D25" s="66">
        <v>0</v>
      </c>
      <c r="E25" s="66">
        <v>0</v>
      </c>
      <c r="F25" s="66">
        <f>F24+(F$26-F$23)/3</f>
        <v>2.0052327166666668E-2</v>
      </c>
      <c r="G25" s="66">
        <f t="shared" si="5"/>
        <v>0</v>
      </c>
      <c r="H25" s="66">
        <v>0</v>
      </c>
      <c r="I25" s="183">
        <v>1.0933756234723552E-2</v>
      </c>
      <c r="J25" s="66">
        <v>0</v>
      </c>
      <c r="K25" s="141">
        <f>feedin_lighttruck!K25</f>
        <v>0.28004246283333328</v>
      </c>
      <c r="L25" s="142">
        <f>feedin_lighttruck!L25</f>
        <v>7.5159235666666671E-2</v>
      </c>
      <c r="M25" s="142">
        <f>feedin_lighttruck!M25</f>
        <v>0.64479830149999995</v>
      </c>
      <c r="N25" s="141">
        <f>feedin_lighttruck!N25</f>
        <v>0.23043179923333332</v>
      </c>
      <c r="O25" s="142">
        <f>feedin_lighttruck!O25</f>
        <v>0.32469244719999996</v>
      </c>
      <c r="P25" s="142">
        <f>feedin_lighttruck!P25</f>
        <v>0.44487575356666664</v>
      </c>
      <c r="Q25" s="141">
        <f>feedin_lighttruck!Q25</f>
        <v>0</v>
      </c>
      <c r="R25" s="142">
        <f>feedin_lighttruck!R25</f>
        <v>0</v>
      </c>
      <c r="S25" s="142">
        <f>feedin_lighttruck!S25</f>
        <v>0</v>
      </c>
      <c r="T25" s="141">
        <f>feedin_lighttruck!T25</f>
        <v>0</v>
      </c>
      <c r="U25" s="142">
        <f>feedin_lighttruck!U25</f>
        <v>0</v>
      </c>
      <c r="V25" s="142">
        <f>feedin_lighttruck!V25</f>
        <v>0</v>
      </c>
      <c r="W25" s="141">
        <f>feedin_lighttruck!W25</f>
        <v>0</v>
      </c>
      <c r="X25" s="142">
        <f>feedin_lighttruck!X25</f>
        <v>0</v>
      </c>
      <c r="Y25" s="142">
        <f>feedin_lighttruck!Y25</f>
        <v>1</v>
      </c>
      <c r="Z25" s="141">
        <f>feedin_lighttruck!Z25</f>
        <v>0.4</v>
      </c>
      <c r="AA25" s="142">
        <f>feedin_lighttruck!AA25</f>
        <v>0.4</v>
      </c>
      <c r="AB25" s="142">
        <f>feedin_lighttruck!AB25</f>
        <v>0.2</v>
      </c>
      <c r="AC25" s="141">
        <f>feedin_lighttruck!AC25</f>
        <v>0.4</v>
      </c>
      <c r="AD25" s="142">
        <f>feedin_lighttruck!AD25</f>
        <v>0.4</v>
      </c>
      <c r="AE25" s="142">
        <f>feedin_lighttruck!AE25</f>
        <v>0.2</v>
      </c>
      <c r="AF25" s="141">
        <f>feedin_lighttruck!AF25</f>
        <v>0.89</v>
      </c>
      <c r="AG25" s="142">
        <f>feedin_lighttruck!AG25</f>
        <v>2.5000000000000001E-2</v>
      </c>
      <c r="AH25" s="142">
        <f>feedin_lighttruck!AH25</f>
        <v>8.5000000000000006E-2</v>
      </c>
      <c r="AI25" s="141">
        <f>feedin_lighttruck!AI25</f>
        <v>0</v>
      </c>
      <c r="AJ25" s="142">
        <f>feedin_lighttruck!AJ25</f>
        <v>0</v>
      </c>
      <c r="AK25" s="142">
        <f>feedin_lighttruck!AK25</f>
        <v>1</v>
      </c>
      <c r="AL25" s="36">
        <f t="shared" si="0"/>
        <v>1</v>
      </c>
      <c r="AM25" s="36">
        <f t="shared" si="1"/>
        <v>7</v>
      </c>
      <c r="AO25" s="57">
        <f t="shared" si="3"/>
        <v>0.23371091849521822</v>
      </c>
      <c r="AP25" s="57">
        <f t="shared" si="2"/>
        <v>0.31144303729065675</v>
      </c>
      <c r="AQ25" s="57">
        <f t="shared" si="2"/>
        <v>0.45484604421412494</v>
      </c>
      <c r="AR25" s="57">
        <f t="shared" si="4"/>
        <v>1</v>
      </c>
    </row>
    <row r="26" spans="1:44" x14ac:dyDescent="0.2">
      <c r="A26" s="51">
        <v>2020</v>
      </c>
      <c r="B26" s="101">
        <v>0.01</v>
      </c>
      <c r="C26" s="74">
        <f t="shared" ref="C26:C32" si="6">1-B26-SUM(D26:J26)</f>
        <v>0.95743479400054299</v>
      </c>
      <c r="D26" s="65">
        <v>0</v>
      </c>
      <c r="E26" s="65">
        <v>0</v>
      </c>
      <c r="F26" s="65">
        <v>1.4999999999999999E-2</v>
      </c>
      <c r="G26" s="65">
        <v>0</v>
      </c>
      <c r="H26" s="65">
        <v>0</v>
      </c>
      <c r="I26" s="184">
        <v>1.7565205999457024E-2</v>
      </c>
      <c r="J26" s="74">
        <v>0</v>
      </c>
      <c r="K26" s="143">
        <f>feedin_lighttruck!K26</f>
        <v>0.35</v>
      </c>
      <c r="L26" s="144">
        <f>feedin_lighttruck!L26</f>
        <v>0.1</v>
      </c>
      <c r="M26" s="144">
        <f>feedin_lighttruck!M26</f>
        <v>0.55000000000000004</v>
      </c>
      <c r="N26" s="143">
        <f>feedin_lighttruck!N26</f>
        <v>0.25</v>
      </c>
      <c r="O26" s="144">
        <f>feedin_lighttruck!O26</f>
        <v>0.35</v>
      </c>
      <c r="P26" s="144">
        <f>feedin_lighttruck!P26</f>
        <v>0.4</v>
      </c>
      <c r="Q26" s="143">
        <f>feedin_lighttruck!Q26</f>
        <v>0</v>
      </c>
      <c r="R26" s="144">
        <f>feedin_lighttruck!R26</f>
        <v>0</v>
      </c>
      <c r="S26" s="144">
        <f>feedin_lighttruck!S26</f>
        <v>0</v>
      </c>
      <c r="T26" s="143">
        <f>feedin_lighttruck!T26</f>
        <v>0</v>
      </c>
      <c r="U26" s="144">
        <f>feedin_lighttruck!U26</f>
        <v>0</v>
      </c>
      <c r="V26" s="144">
        <f>feedin_lighttruck!V26</f>
        <v>0</v>
      </c>
      <c r="W26" s="143">
        <f>feedin_lighttruck!W26</f>
        <v>0</v>
      </c>
      <c r="X26" s="144">
        <f>feedin_lighttruck!X26</f>
        <v>0</v>
      </c>
      <c r="Y26" s="144">
        <f>feedin_lighttruck!Y26</f>
        <v>1</v>
      </c>
      <c r="Z26" s="143">
        <f>feedin_lighttruck!Z26</f>
        <v>0.4</v>
      </c>
      <c r="AA26" s="144">
        <f>feedin_lighttruck!AA26</f>
        <v>0.4</v>
      </c>
      <c r="AB26" s="144">
        <f>feedin_lighttruck!AB26</f>
        <v>0.2</v>
      </c>
      <c r="AC26" s="143">
        <f>feedin_lighttruck!AC26</f>
        <v>0.4</v>
      </c>
      <c r="AD26" s="144">
        <f>feedin_lighttruck!AD26</f>
        <v>0.4</v>
      </c>
      <c r="AE26" s="144">
        <f>feedin_lighttruck!AE26</f>
        <v>0.2</v>
      </c>
      <c r="AF26" s="143">
        <f>feedin_lighttruck!AF26</f>
        <v>0.85</v>
      </c>
      <c r="AG26" s="144">
        <f>feedin_lighttruck!AG26</f>
        <v>0.05</v>
      </c>
      <c r="AH26" s="144">
        <f>feedin_lighttruck!AH26</f>
        <v>0.1</v>
      </c>
      <c r="AI26" s="143">
        <f>feedin_lighttruck!AI26</f>
        <v>0</v>
      </c>
      <c r="AJ26" s="144">
        <f>feedin_lighttruck!AJ26</f>
        <v>0</v>
      </c>
      <c r="AK26" s="144">
        <f>feedin_lighttruck!AK26</f>
        <v>1</v>
      </c>
      <c r="AL26" s="52">
        <f t="shared" si="0"/>
        <v>1</v>
      </c>
      <c r="AM26" s="52">
        <f t="shared" si="1"/>
        <v>7</v>
      </c>
      <c r="AN26" s="55"/>
      <c r="AO26" s="62">
        <f t="shared" si="3"/>
        <v>0.25778912359967421</v>
      </c>
      <c r="AP26" s="62">
        <f t="shared" si="2"/>
        <v>0.33698043820016288</v>
      </c>
      <c r="AQ26" s="62">
        <f t="shared" si="2"/>
        <v>0.40523043820016291</v>
      </c>
      <c r="AR26" s="62">
        <f t="shared" si="4"/>
        <v>1</v>
      </c>
    </row>
    <row r="27" spans="1:44" x14ac:dyDescent="0.2">
      <c r="A27" s="12">
        <v>2021</v>
      </c>
      <c r="B27" s="100">
        <f>B26+(B$31-B$26)*0.2</f>
        <v>9.0000000000000011E-3</v>
      </c>
      <c r="C27" s="66">
        <f t="shared" si="6"/>
        <v>0.95196765791614746</v>
      </c>
      <c r="D27" s="66">
        <f t="shared" ref="D27:G30" si="7">D26+(D$31-D$26)*0.2</f>
        <v>0</v>
      </c>
      <c r="E27" s="66">
        <f t="shared" si="7"/>
        <v>0</v>
      </c>
      <c r="F27" s="66">
        <f t="shared" si="7"/>
        <v>1.2E-2</v>
      </c>
      <c r="G27" s="66">
        <f t="shared" si="7"/>
        <v>0</v>
      </c>
      <c r="H27" s="66">
        <v>0</v>
      </c>
      <c r="I27" s="183">
        <v>2.7032342083852568E-2</v>
      </c>
      <c r="J27" s="66">
        <v>0</v>
      </c>
      <c r="K27" s="141">
        <f>feedin_lighttruck!K27</f>
        <v>0.36</v>
      </c>
      <c r="L27" s="142">
        <f>feedin_lighttruck!L27</f>
        <v>0.11</v>
      </c>
      <c r="M27" s="142">
        <f>feedin_lighttruck!M27</f>
        <v>0.53</v>
      </c>
      <c r="N27" s="141">
        <f>feedin_lighttruck!N27</f>
        <v>0.25</v>
      </c>
      <c r="O27" s="142">
        <f>feedin_lighttruck!O27</f>
        <v>0.36</v>
      </c>
      <c r="P27" s="142">
        <f>feedin_lighttruck!P27</f>
        <v>0.39</v>
      </c>
      <c r="Q27" s="141">
        <f>feedin_lighttruck!Q27</f>
        <v>0</v>
      </c>
      <c r="R27" s="142">
        <f>feedin_lighttruck!R27</f>
        <v>0</v>
      </c>
      <c r="S27" s="142">
        <f>feedin_lighttruck!S27</f>
        <v>0</v>
      </c>
      <c r="T27" s="141">
        <f>feedin_lighttruck!T27</f>
        <v>0</v>
      </c>
      <c r="U27" s="142">
        <f>feedin_lighttruck!U27</f>
        <v>0</v>
      </c>
      <c r="V27" s="142">
        <f>feedin_lighttruck!V27</f>
        <v>0</v>
      </c>
      <c r="W27" s="141">
        <f>feedin_lighttruck!W27</f>
        <v>0</v>
      </c>
      <c r="X27" s="142">
        <f>feedin_lighttruck!X27</f>
        <v>0</v>
      </c>
      <c r="Y27" s="142">
        <f>feedin_lighttruck!Y27</f>
        <v>1</v>
      </c>
      <c r="Z27" s="141">
        <f>feedin_lighttruck!Z27</f>
        <v>0.4</v>
      </c>
      <c r="AA27" s="142">
        <f>feedin_lighttruck!AA27</f>
        <v>0.4</v>
      </c>
      <c r="AB27" s="142">
        <f>feedin_lighttruck!AB27</f>
        <v>0.2</v>
      </c>
      <c r="AC27" s="141">
        <f>feedin_lighttruck!AC27</f>
        <v>0.4</v>
      </c>
      <c r="AD27" s="142">
        <f>feedin_lighttruck!AD27</f>
        <v>0.4</v>
      </c>
      <c r="AE27" s="142">
        <f>feedin_lighttruck!AE27</f>
        <v>0.2</v>
      </c>
      <c r="AF27" s="141">
        <f>feedin_lighttruck!AF27</f>
        <v>0.77</v>
      </c>
      <c r="AG27" s="142">
        <f>feedin_lighttruck!AG27</f>
        <v>0.12000000000000001</v>
      </c>
      <c r="AH27" s="142">
        <f>feedin_lighttruck!AH27</f>
        <v>0.11</v>
      </c>
      <c r="AI27" s="141">
        <f>feedin_lighttruck!AI27</f>
        <v>0</v>
      </c>
      <c r="AJ27" s="142">
        <f>feedin_lighttruck!AJ27</f>
        <v>0</v>
      </c>
      <c r="AK27" s="142">
        <f>feedin_lighttruck!AK27</f>
        <v>1</v>
      </c>
      <c r="AL27" s="36">
        <f t="shared" si="0"/>
        <v>1</v>
      </c>
      <c r="AM27" s="36">
        <f t="shared" si="1"/>
        <v>7.0000000000000018</v>
      </c>
      <c r="AO27" s="57">
        <f t="shared" si="3"/>
        <v>0.26204681788360334</v>
      </c>
      <c r="AP27" s="57">
        <f t="shared" si="2"/>
        <v>0.34694223789987533</v>
      </c>
      <c r="AQ27" s="57">
        <f t="shared" si="2"/>
        <v>0.39101094421652133</v>
      </c>
      <c r="AR27" s="57">
        <f t="shared" si="4"/>
        <v>1</v>
      </c>
    </row>
    <row r="28" spans="1:44" x14ac:dyDescent="0.2">
      <c r="A28" s="12">
        <v>2022</v>
      </c>
      <c r="B28" s="100">
        <f t="shared" ref="B28:B30" si="8">B27+(B$31-B$26)*0.2</f>
        <v>8.0000000000000002E-3</v>
      </c>
      <c r="C28" s="66">
        <f t="shared" si="6"/>
        <v>0.93243421161894346</v>
      </c>
      <c r="D28" s="66">
        <f t="shared" si="7"/>
        <v>0</v>
      </c>
      <c r="E28" s="66">
        <f t="shared" si="7"/>
        <v>0</v>
      </c>
      <c r="F28" s="66">
        <f t="shared" si="7"/>
        <v>9.0000000000000011E-3</v>
      </c>
      <c r="G28" s="66">
        <f t="shared" si="7"/>
        <v>0</v>
      </c>
      <c r="H28" s="66">
        <v>0</v>
      </c>
      <c r="I28" s="183">
        <v>5.056578838105652E-2</v>
      </c>
      <c r="J28" s="66">
        <v>0</v>
      </c>
      <c r="K28" s="141">
        <f>feedin_lighttruck!K28</f>
        <v>0.37</v>
      </c>
      <c r="L28" s="142">
        <f>feedin_lighttruck!L28</f>
        <v>0.12</v>
      </c>
      <c r="M28" s="142">
        <f>feedin_lighttruck!M28</f>
        <v>0.51</v>
      </c>
      <c r="N28" s="141">
        <f>feedin_lighttruck!N28</f>
        <v>0.25</v>
      </c>
      <c r="O28" s="142">
        <f>feedin_lighttruck!O28</f>
        <v>0.37</v>
      </c>
      <c r="P28" s="142">
        <f>feedin_lighttruck!P28</f>
        <v>0.38</v>
      </c>
      <c r="Q28" s="141">
        <f>feedin_lighttruck!Q28</f>
        <v>0</v>
      </c>
      <c r="R28" s="142">
        <f>feedin_lighttruck!R28</f>
        <v>0</v>
      </c>
      <c r="S28" s="142">
        <f>feedin_lighttruck!S28</f>
        <v>0</v>
      </c>
      <c r="T28" s="141">
        <f>feedin_lighttruck!T28</f>
        <v>0</v>
      </c>
      <c r="U28" s="142">
        <f>feedin_lighttruck!U28</f>
        <v>0</v>
      </c>
      <c r="V28" s="142">
        <f>feedin_lighttruck!V28</f>
        <v>0</v>
      </c>
      <c r="W28" s="141">
        <f>feedin_lighttruck!W28</f>
        <v>0</v>
      </c>
      <c r="X28" s="142">
        <f>feedin_lighttruck!X28</f>
        <v>0</v>
      </c>
      <c r="Y28" s="142">
        <f>feedin_lighttruck!Y28</f>
        <v>1</v>
      </c>
      <c r="Z28" s="141">
        <f>feedin_lighttruck!Z28</f>
        <v>0.4</v>
      </c>
      <c r="AA28" s="142">
        <f>feedin_lighttruck!AA28</f>
        <v>0.4</v>
      </c>
      <c r="AB28" s="142">
        <f>feedin_lighttruck!AB28</f>
        <v>0.2</v>
      </c>
      <c r="AC28" s="141">
        <f>feedin_lighttruck!AC28</f>
        <v>0.4</v>
      </c>
      <c r="AD28" s="142">
        <f>feedin_lighttruck!AD28</f>
        <v>0.4</v>
      </c>
      <c r="AE28" s="142">
        <f>feedin_lighttruck!AE28</f>
        <v>0.2</v>
      </c>
      <c r="AF28" s="141">
        <f>feedin_lighttruck!AF28</f>
        <v>0.69000000000000006</v>
      </c>
      <c r="AG28" s="142">
        <f>feedin_lighttruck!AG28</f>
        <v>0.19</v>
      </c>
      <c r="AH28" s="142">
        <f>feedin_lighttruck!AH28</f>
        <v>0.12</v>
      </c>
      <c r="AI28" s="141">
        <f>feedin_lighttruck!AI28</f>
        <v>0</v>
      </c>
      <c r="AJ28" s="142">
        <f>feedin_lighttruck!AJ28</f>
        <v>0</v>
      </c>
      <c r="AK28" s="142">
        <f>feedin_lighttruck!AK28</f>
        <v>1</v>
      </c>
      <c r="AL28" s="36">
        <f t="shared" si="0"/>
        <v>1</v>
      </c>
      <c r="AM28" s="36">
        <f t="shared" si="1"/>
        <v>7.0000000000000018</v>
      </c>
      <c r="AO28" s="57">
        <f t="shared" si="3"/>
        <v>0.27095894688766486</v>
      </c>
      <c r="AP28" s="57">
        <f t="shared" si="2"/>
        <v>0.35556815809140979</v>
      </c>
      <c r="AQ28" s="57">
        <f t="shared" si="2"/>
        <v>0.37347289502092529</v>
      </c>
      <c r="AR28" s="57">
        <f t="shared" si="4"/>
        <v>0.99999999999999989</v>
      </c>
    </row>
    <row r="29" spans="1:44" x14ac:dyDescent="0.2">
      <c r="A29" s="12">
        <v>2023</v>
      </c>
      <c r="B29" s="100">
        <f t="shared" si="8"/>
        <v>7.0000000000000001E-3</v>
      </c>
      <c r="C29" s="66">
        <f t="shared" si="6"/>
        <v>0.88500000000000001</v>
      </c>
      <c r="D29" s="66">
        <f t="shared" si="7"/>
        <v>0</v>
      </c>
      <c r="E29" s="66">
        <f t="shared" si="7"/>
        <v>0</v>
      </c>
      <c r="F29" s="66">
        <f t="shared" si="7"/>
        <v>6.000000000000001E-3</v>
      </c>
      <c r="G29" s="66">
        <f t="shared" si="7"/>
        <v>0</v>
      </c>
      <c r="H29" s="66">
        <v>0</v>
      </c>
      <c r="I29" s="183">
        <v>0.10199999999999999</v>
      </c>
      <c r="J29" s="66">
        <v>0</v>
      </c>
      <c r="K29" s="141">
        <f>feedin_lighttruck!K29</f>
        <v>0.38</v>
      </c>
      <c r="L29" s="142">
        <f>feedin_lighttruck!L29</f>
        <v>0.13</v>
      </c>
      <c r="M29" s="142">
        <f>feedin_lighttruck!M29</f>
        <v>0.49</v>
      </c>
      <c r="N29" s="141">
        <f>feedin_lighttruck!N29</f>
        <v>0.25</v>
      </c>
      <c r="O29" s="142">
        <f>feedin_lighttruck!O29</f>
        <v>0.38</v>
      </c>
      <c r="P29" s="142">
        <f>feedin_lighttruck!P29</f>
        <v>0.37</v>
      </c>
      <c r="Q29" s="141">
        <f>feedin_lighttruck!Q29</f>
        <v>0</v>
      </c>
      <c r="R29" s="142">
        <f>feedin_lighttruck!R29</f>
        <v>0</v>
      </c>
      <c r="S29" s="142">
        <f>feedin_lighttruck!S29</f>
        <v>0</v>
      </c>
      <c r="T29" s="141">
        <f>feedin_lighttruck!T29</f>
        <v>0</v>
      </c>
      <c r="U29" s="142">
        <f>feedin_lighttruck!U29</f>
        <v>0</v>
      </c>
      <c r="V29" s="142">
        <f>feedin_lighttruck!V29</f>
        <v>0</v>
      </c>
      <c r="W29" s="141">
        <f>feedin_lighttruck!W29</f>
        <v>0</v>
      </c>
      <c r="X29" s="142">
        <f>feedin_lighttruck!X29</f>
        <v>0</v>
      </c>
      <c r="Y29" s="142">
        <f>feedin_lighttruck!Y29</f>
        <v>1</v>
      </c>
      <c r="Z29" s="141">
        <f>feedin_lighttruck!Z29</f>
        <v>0.4</v>
      </c>
      <c r="AA29" s="142">
        <f>feedin_lighttruck!AA29</f>
        <v>0.4</v>
      </c>
      <c r="AB29" s="142">
        <f>feedin_lighttruck!AB29</f>
        <v>0.2</v>
      </c>
      <c r="AC29" s="141">
        <f>feedin_lighttruck!AC29</f>
        <v>0.4</v>
      </c>
      <c r="AD29" s="142">
        <f>feedin_lighttruck!AD29</f>
        <v>0.4</v>
      </c>
      <c r="AE29" s="142">
        <f>feedin_lighttruck!AE29</f>
        <v>0.2</v>
      </c>
      <c r="AF29" s="141">
        <f>feedin_lighttruck!AF29</f>
        <v>0.6100000000000001</v>
      </c>
      <c r="AG29" s="142">
        <f>feedin_lighttruck!AG29</f>
        <v>0.26</v>
      </c>
      <c r="AH29" s="142">
        <f>feedin_lighttruck!AH29</f>
        <v>0.13</v>
      </c>
      <c r="AI29" s="141">
        <f>feedin_lighttruck!AI29</f>
        <v>0</v>
      </c>
      <c r="AJ29" s="142">
        <f>feedin_lighttruck!AJ29</f>
        <v>0</v>
      </c>
      <c r="AK29" s="142">
        <f>feedin_lighttruck!AK29</f>
        <v>1</v>
      </c>
      <c r="AL29" s="36">
        <f t="shared" si="0"/>
        <v>1</v>
      </c>
      <c r="AM29" s="36">
        <f t="shared" si="1"/>
        <v>7.0000000000000009</v>
      </c>
      <c r="AO29" s="57">
        <f t="shared" si="3"/>
        <v>0.28613</v>
      </c>
      <c r="AP29" s="57">
        <f t="shared" si="2"/>
        <v>0.36373</v>
      </c>
      <c r="AQ29" s="57">
        <f t="shared" si="2"/>
        <v>0.35014000000000001</v>
      </c>
      <c r="AR29" s="57">
        <f t="shared" si="4"/>
        <v>1</v>
      </c>
    </row>
    <row r="30" spans="1:44" x14ac:dyDescent="0.2">
      <c r="A30" s="12">
        <v>2024</v>
      </c>
      <c r="B30" s="100">
        <f t="shared" si="8"/>
        <v>6.0000000000000001E-3</v>
      </c>
      <c r="C30" s="66">
        <f t="shared" si="6"/>
        <v>0.81600000000000006</v>
      </c>
      <c r="D30" s="66">
        <f t="shared" si="7"/>
        <v>0</v>
      </c>
      <c r="E30" s="66">
        <f t="shared" si="7"/>
        <v>0</v>
      </c>
      <c r="F30" s="66">
        <f t="shared" si="7"/>
        <v>3.0000000000000009E-3</v>
      </c>
      <c r="G30" s="66">
        <f t="shared" si="7"/>
        <v>0</v>
      </c>
      <c r="H30" s="66">
        <v>0</v>
      </c>
      <c r="I30" s="183">
        <v>0.17499999999999999</v>
      </c>
      <c r="J30" s="66">
        <v>0</v>
      </c>
      <c r="K30" s="141">
        <f>feedin_lighttruck!K30</f>
        <v>0.39</v>
      </c>
      <c r="L30" s="142">
        <f>feedin_lighttruck!L30</f>
        <v>0.14000000000000001</v>
      </c>
      <c r="M30" s="142">
        <f>feedin_lighttruck!M30</f>
        <v>0.47</v>
      </c>
      <c r="N30" s="141">
        <f>feedin_lighttruck!N30</f>
        <v>0.25</v>
      </c>
      <c r="O30" s="142">
        <f>feedin_lighttruck!O30</f>
        <v>0.39</v>
      </c>
      <c r="P30" s="142">
        <f>feedin_lighttruck!P30</f>
        <v>0.36</v>
      </c>
      <c r="Q30" s="141">
        <f>feedin_lighttruck!Q30</f>
        <v>0</v>
      </c>
      <c r="R30" s="142">
        <f>feedin_lighttruck!R30</f>
        <v>0</v>
      </c>
      <c r="S30" s="142">
        <f>feedin_lighttruck!S30</f>
        <v>0</v>
      </c>
      <c r="T30" s="141">
        <f>feedin_lighttruck!T30</f>
        <v>0</v>
      </c>
      <c r="U30" s="142">
        <f>feedin_lighttruck!U30</f>
        <v>0</v>
      </c>
      <c r="V30" s="142">
        <f>feedin_lighttruck!V30</f>
        <v>0</v>
      </c>
      <c r="W30" s="141">
        <f>feedin_lighttruck!W30</f>
        <v>0</v>
      </c>
      <c r="X30" s="142">
        <f>feedin_lighttruck!X30</f>
        <v>0</v>
      </c>
      <c r="Y30" s="142">
        <f>feedin_lighttruck!Y30</f>
        <v>1</v>
      </c>
      <c r="Z30" s="141">
        <f>feedin_lighttruck!Z30</f>
        <v>0.4</v>
      </c>
      <c r="AA30" s="142">
        <f>feedin_lighttruck!AA30</f>
        <v>0.4</v>
      </c>
      <c r="AB30" s="142">
        <f>feedin_lighttruck!AB30</f>
        <v>0.2</v>
      </c>
      <c r="AC30" s="141">
        <f>feedin_lighttruck!AC30</f>
        <v>0.4</v>
      </c>
      <c r="AD30" s="142">
        <f>feedin_lighttruck!AD30</f>
        <v>0.4</v>
      </c>
      <c r="AE30" s="142">
        <f>feedin_lighttruck!AE30</f>
        <v>0.2</v>
      </c>
      <c r="AF30" s="141">
        <f>feedin_lighttruck!AF30</f>
        <v>0.53000000000000014</v>
      </c>
      <c r="AG30" s="142">
        <f>feedin_lighttruck!AG30</f>
        <v>0.33</v>
      </c>
      <c r="AH30" s="142">
        <f>feedin_lighttruck!AH30</f>
        <v>0.14000000000000001</v>
      </c>
      <c r="AI30" s="141">
        <f>feedin_lighttruck!AI30</f>
        <v>0</v>
      </c>
      <c r="AJ30" s="142">
        <f>feedin_lighttruck!AJ30</f>
        <v>0</v>
      </c>
      <c r="AK30" s="142">
        <f>feedin_lighttruck!AK30</f>
        <v>1</v>
      </c>
      <c r="AL30" s="36">
        <f t="shared" si="0"/>
        <v>1</v>
      </c>
      <c r="AM30" s="36">
        <f t="shared" si="1"/>
        <v>7.0000000000000009</v>
      </c>
      <c r="AO30" s="57">
        <f t="shared" si="3"/>
        <v>0.29909000000000002</v>
      </c>
      <c r="AP30" s="57">
        <f t="shared" si="2"/>
        <v>0.37683</v>
      </c>
      <c r="AQ30" s="57">
        <f t="shared" si="2"/>
        <v>0.32408000000000003</v>
      </c>
      <c r="AR30" s="57">
        <f t="shared" si="4"/>
        <v>1</v>
      </c>
    </row>
    <row r="31" spans="1:44" x14ac:dyDescent="0.2">
      <c r="A31" s="51">
        <v>2025</v>
      </c>
      <c r="B31" s="101">
        <v>5.0000000000000001E-3</v>
      </c>
      <c r="C31" s="74">
        <f t="shared" si="6"/>
        <v>0.745</v>
      </c>
      <c r="D31" s="65">
        <v>0</v>
      </c>
      <c r="E31" s="65">
        <v>0</v>
      </c>
      <c r="F31" s="65">
        <v>0</v>
      </c>
      <c r="G31" s="65">
        <v>0</v>
      </c>
      <c r="H31" s="74">
        <v>0</v>
      </c>
      <c r="I31" s="184">
        <v>0.25</v>
      </c>
      <c r="J31" s="74">
        <v>0</v>
      </c>
      <c r="K31" s="143">
        <f>feedin_lighttruck!K31</f>
        <v>0.4</v>
      </c>
      <c r="L31" s="144">
        <f>feedin_lighttruck!L31</f>
        <v>0.15</v>
      </c>
      <c r="M31" s="144">
        <f>feedin_lighttruck!M31</f>
        <v>0.45</v>
      </c>
      <c r="N31" s="143">
        <f>feedin_lighttruck!N31</f>
        <v>0.25</v>
      </c>
      <c r="O31" s="144">
        <f>feedin_lighttruck!O31</f>
        <v>0.4</v>
      </c>
      <c r="P31" s="144">
        <f>feedin_lighttruck!P31</f>
        <v>0.35</v>
      </c>
      <c r="Q31" s="143">
        <f>feedin_lighttruck!Q31</f>
        <v>0</v>
      </c>
      <c r="R31" s="144">
        <f>feedin_lighttruck!R31</f>
        <v>0</v>
      </c>
      <c r="S31" s="144">
        <f>feedin_lighttruck!S31</f>
        <v>0</v>
      </c>
      <c r="T31" s="143">
        <f>feedin_lighttruck!T31</f>
        <v>0</v>
      </c>
      <c r="U31" s="144">
        <f>feedin_lighttruck!U31</f>
        <v>0</v>
      </c>
      <c r="V31" s="144">
        <f>feedin_lighttruck!V31</f>
        <v>0</v>
      </c>
      <c r="W31" s="143">
        <f>feedin_lighttruck!W31</f>
        <v>0</v>
      </c>
      <c r="X31" s="144">
        <f>feedin_lighttruck!X31</f>
        <v>0</v>
      </c>
      <c r="Y31" s="144">
        <f>feedin_lighttruck!Y31</f>
        <v>1</v>
      </c>
      <c r="Z31" s="143">
        <f>feedin_lighttruck!Z31</f>
        <v>0.4</v>
      </c>
      <c r="AA31" s="144">
        <f>feedin_lighttruck!AA31</f>
        <v>0.4</v>
      </c>
      <c r="AB31" s="144">
        <f>feedin_lighttruck!AB31</f>
        <v>0.2</v>
      </c>
      <c r="AC31" s="143">
        <f>feedin_lighttruck!AC31</f>
        <v>0.4</v>
      </c>
      <c r="AD31" s="144">
        <f>feedin_lighttruck!AD31</f>
        <v>0.4</v>
      </c>
      <c r="AE31" s="144">
        <f>feedin_lighttruck!AE31</f>
        <v>0.2</v>
      </c>
      <c r="AF31" s="143">
        <f>feedin_lighttruck!AF31</f>
        <v>0.45</v>
      </c>
      <c r="AG31" s="144">
        <f>feedin_lighttruck!AG31</f>
        <v>0.4</v>
      </c>
      <c r="AH31" s="144">
        <f>feedin_lighttruck!AH31</f>
        <v>0.15</v>
      </c>
      <c r="AI31" s="143">
        <f>feedin_lighttruck!AI31</f>
        <v>0</v>
      </c>
      <c r="AJ31" s="144">
        <f>feedin_lighttruck!AJ31</f>
        <v>0</v>
      </c>
      <c r="AK31" s="144">
        <f>feedin_lighttruck!AK31</f>
        <v>1</v>
      </c>
      <c r="AL31" s="52">
        <f t="shared" si="0"/>
        <v>1</v>
      </c>
      <c r="AM31" s="52">
        <f t="shared" si="1"/>
        <v>7.0000000000000018</v>
      </c>
      <c r="AN31" s="55"/>
      <c r="AO31" s="62">
        <f t="shared" si="3"/>
        <v>0.30075000000000002</v>
      </c>
      <c r="AP31" s="62">
        <f t="shared" si="2"/>
        <v>0.39874999999999994</v>
      </c>
      <c r="AQ31" s="62">
        <f t="shared" si="2"/>
        <v>0.30049999999999993</v>
      </c>
      <c r="AR31" s="62">
        <f t="shared" si="4"/>
        <v>1</v>
      </c>
    </row>
    <row r="32" spans="1:44" x14ac:dyDescent="0.2">
      <c r="A32" s="12">
        <v>2026</v>
      </c>
      <c r="B32" s="100">
        <f>B31+(B$36-B$31)*0.2</f>
        <v>4.0000000000000001E-3</v>
      </c>
      <c r="C32" s="66">
        <f t="shared" si="6"/>
        <v>0.83925636657517955</v>
      </c>
      <c r="D32" s="66">
        <f t="shared" ref="D32:G35" si="9">D31+(D$36-D$31)*0.2</f>
        <v>0</v>
      </c>
      <c r="E32" s="66">
        <f t="shared" si="9"/>
        <v>0</v>
      </c>
      <c r="F32" s="66">
        <f t="shared" si="9"/>
        <v>0</v>
      </c>
      <c r="G32" s="66">
        <f t="shared" si="9"/>
        <v>0</v>
      </c>
      <c r="H32" s="66">
        <v>0</v>
      </c>
      <c r="I32" s="183">
        <v>0.15674363342482039</v>
      </c>
      <c r="J32" s="66">
        <v>0</v>
      </c>
      <c r="K32" s="141">
        <f>feedin_lighttruck!K32</f>
        <v>0.41000000000000003</v>
      </c>
      <c r="L32" s="142">
        <f>feedin_lighttruck!L32</f>
        <v>0.16999999999999998</v>
      </c>
      <c r="M32" s="142">
        <f>feedin_lighttruck!M32</f>
        <v>0.42</v>
      </c>
      <c r="N32" s="141">
        <f>feedin_lighttruck!N32</f>
        <v>0.25</v>
      </c>
      <c r="O32" s="142">
        <f>feedin_lighttruck!O32</f>
        <v>0.4</v>
      </c>
      <c r="P32" s="142">
        <f>feedin_lighttruck!P32</f>
        <v>0.35</v>
      </c>
      <c r="Q32" s="141">
        <f>feedin_lighttruck!Q32</f>
        <v>0</v>
      </c>
      <c r="R32" s="142">
        <f>feedin_lighttruck!R32</f>
        <v>0</v>
      </c>
      <c r="S32" s="142">
        <f>feedin_lighttruck!S32</f>
        <v>0</v>
      </c>
      <c r="T32" s="141">
        <f>feedin_lighttruck!T32</f>
        <v>0</v>
      </c>
      <c r="U32" s="142">
        <f>feedin_lighttruck!U32</f>
        <v>0</v>
      </c>
      <c r="V32" s="142">
        <f>feedin_lighttruck!V32</f>
        <v>0</v>
      </c>
      <c r="W32" s="141">
        <f>feedin_lighttruck!W32</f>
        <v>0</v>
      </c>
      <c r="X32" s="142">
        <f>feedin_lighttruck!X32</f>
        <v>0</v>
      </c>
      <c r="Y32" s="142">
        <f>feedin_lighttruck!Y32</f>
        <v>1</v>
      </c>
      <c r="Z32" s="141">
        <f>feedin_lighttruck!Z32</f>
        <v>0.4</v>
      </c>
      <c r="AA32" s="142">
        <f>feedin_lighttruck!AA32</f>
        <v>0.4</v>
      </c>
      <c r="AB32" s="142">
        <f>feedin_lighttruck!AB32</f>
        <v>0.2</v>
      </c>
      <c r="AC32" s="141">
        <f>feedin_lighttruck!AC32</f>
        <v>0.4</v>
      </c>
      <c r="AD32" s="142">
        <f>feedin_lighttruck!AD32</f>
        <v>0.4</v>
      </c>
      <c r="AE32" s="142">
        <f>feedin_lighttruck!AE32</f>
        <v>0.2</v>
      </c>
      <c r="AF32" s="141">
        <f>feedin_lighttruck!AF32</f>
        <v>0.45</v>
      </c>
      <c r="AG32" s="142">
        <f>feedin_lighttruck!AG32</f>
        <v>0.4</v>
      </c>
      <c r="AH32" s="142">
        <f>feedin_lighttruck!AH32</f>
        <v>0.15</v>
      </c>
      <c r="AI32" s="141">
        <f>feedin_lighttruck!AI32</f>
        <v>0</v>
      </c>
      <c r="AJ32" s="142">
        <f>feedin_lighttruck!AJ32</f>
        <v>0</v>
      </c>
      <c r="AK32" s="142">
        <f>feedin_lighttruck!AK32</f>
        <v>1</v>
      </c>
      <c r="AL32" s="36">
        <f t="shared" si="0"/>
        <v>1</v>
      </c>
      <c r="AM32" s="36">
        <f t="shared" si="1"/>
        <v>7.0000000000000018</v>
      </c>
      <c r="AO32" s="57">
        <f t="shared" si="3"/>
        <v>0.28198872668496405</v>
      </c>
      <c r="AP32" s="57">
        <f t="shared" si="2"/>
        <v>0.39907999999999999</v>
      </c>
      <c r="AQ32" s="57">
        <f t="shared" si="2"/>
        <v>0.3189312733150359</v>
      </c>
      <c r="AR32" s="57">
        <f t="shared" si="4"/>
        <v>0.99999999999999989</v>
      </c>
    </row>
    <row r="33" spans="1:44" x14ac:dyDescent="0.2">
      <c r="A33" s="12">
        <v>2027</v>
      </c>
      <c r="B33" s="100">
        <f t="shared" ref="B33:B35" si="10">B32+(B$36-B$31)*0.2</f>
        <v>3.0000000000000001E-3</v>
      </c>
      <c r="C33" s="66">
        <v>0.79476235960626884</v>
      </c>
      <c r="D33" s="66">
        <f t="shared" si="9"/>
        <v>0</v>
      </c>
      <c r="E33" s="66">
        <f t="shared" si="9"/>
        <v>0</v>
      </c>
      <c r="F33" s="66">
        <f t="shared" si="9"/>
        <v>0</v>
      </c>
      <c r="G33" s="66">
        <f t="shared" si="9"/>
        <v>0</v>
      </c>
      <c r="H33" s="66">
        <v>0</v>
      </c>
      <c r="I33" s="66">
        <v>0.20223764039373118</v>
      </c>
      <c r="J33" s="66">
        <f t="shared" ref="J33:J61" si="11">1-SUM(B33:I33)</f>
        <v>0</v>
      </c>
      <c r="K33" s="141">
        <f>feedin_lighttruck!K33</f>
        <v>0.42000000000000004</v>
      </c>
      <c r="L33" s="142">
        <f>feedin_lighttruck!L33</f>
        <v>0.19</v>
      </c>
      <c r="M33" s="142">
        <f>feedin_lighttruck!M33</f>
        <v>0.38999999999999996</v>
      </c>
      <c r="N33" s="141">
        <f>feedin_lighttruck!N33</f>
        <v>0.25</v>
      </c>
      <c r="O33" s="142">
        <f>feedin_lighttruck!O33</f>
        <v>0.4</v>
      </c>
      <c r="P33" s="142">
        <f>feedin_lighttruck!P33</f>
        <v>0.35</v>
      </c>
      <c r="Q33" s="141">
        <f>feedin_lighttruck!Q33</f>
        <v>0</v>
      </c>
      <c r="R33" s="142">
        <f>feedin_lighttruck!R33</f>
        <v>0</v>
      </c>
      <c r="S33" s="142">
        <f>feedin_lighttruck!S33</f>
        <v>0</v>
      </c>
      <c r="T33" s="141">
        <f>feedin_lighttruck!T33</f>
        <v>0</v>
      </c>
      <c r="U33" s="142">
        <f>feedin_lighttruck!U33</f>
        <v>0</v>
      </c>
      <c r="V33" s="142">
        <f>feedin_lighttruck!V33</f>
        <v>0</v>
      </c>
      <c r="W33" s="141">
        <f>feedin_lighttruck!W33</f>
        <v>0</v>
      </c>
      <c r="X33" s="142">
        <f>feedin_lighttruck!X33</f>
        <v>0</v>
      </c>
      <c r="Y33" s="142">
        <f>feedin_lighttruck!Y33</f>
        <v>1</v>
      </c>
      <c r="Z33" s="141">
        <f>feedin_lighttruck!Z33</f>
        <v>0.4</v>
      </c>
      <c r="AA33" s="142">
        <f>feedin_lighttruck!AA33</f>
        <v>0.4</v>
      </c>
      <c r="AB33" s="142">
        <f>feedin_lighttruck!AB33</f>
        <v>0.2</v>
      </c>
      <c r="AC33" s="141">
        <f>feedin_lighttruck!AC33</f>
        <v>0.4</v>
      </c>
      <c r="AD33" s="142">
        <f>feedin_lighttruck!AD33</f>
        <v>0.4</v>
      </c>
      <c r="AE33" s="142">
        <f>feedin_lighttruck!AE33</f>
        <v>0.2</v>
      </c>
      <c r="AF33" s="141">
        <f>feedin_lighttruck!AF33</f>
        <v>0.45</v>
      </c>
      <c r="AG33" s="142">
        <f>feedin_lighttruck!AG33</f>
        <v>0.4</v>
      </c>
      <c r="AH33" s="142">
        <f>feedin_lighttruck!AH33</f>
        <v>0.15</v>
      </c>
      <c r="AI33" s="141">
        <f>feedin_lighttruck!AI33</f>
        <v>0</v>
      </c>
      <c r="AJ33" s="142">
        <f>feedin_lighttruck!AJ33</f>
        <v>0</v>
      </c>
      <c r="AK33" s="142">
        <f>feedin_lighttruck!AK33</f>
        <v>1</v>
      </c>
      <c r="AL33" s="36">
        <f t="shared" si="0"/>
        <v>1</v>
      </c>
      <c r="AM33" s="36">
        <f t="shared" si="1"/>
        <v>7.0000000000000018</v>
      </c>
      <c r="AO33" s="57">
        <f t="shared" si="3"/>
        <v>0.29095752807874625</v>
      </c>
      <c r="AP33" s="57">
        <f t="shared" si="2"/>
        <v>0.39937000000000006</v>
      </c>
      <c r="AQ33" s="57">
        <f t="shared" si="2"/>
        <v>0.3096724719212538</v>
      </c>
      <c r="AR33" s="57">
        <f t="shared" si="4"/>
        <v>1</v>
      </c>
    </row>
    <row r="34" spans="1:44" x14ac:dyDescent="0.2">
      <c r="A34" s="12">
        <v>2028</v>
      </c>
      <c r="B34" s="100">
        <f t="shared" si="10"/>
        <v>2E-3</v>
      </c>
      <c r="C34" s="66">
        <v>0.74121084084251332</v>
      </c>
      <c r="D34" s="66">
        <f t="shared" si="9"/>
        <v>0</v>
      </c>
      <c r="E34" s="66">
        <f t="shared" si="9"/>
        <v>0</v>
      </c>
      <c r="F34" s="66">
        <f t="shared" si="9"/>
        <v>0</v>
      </c>
      <c r="G34" s="66">
        <f t="shared" si="9"/>
        <v>0</v>
      </c>
      <c r="H34" s="66">
        <v>0</v>
      </c>
      <c r="I34" s="66">
        <v>0.25678915915748657</v>
      </c>
      <c r="J34" s="66">
        <f t="shared" si="11"/>
        <v>0</v>
      </c>
      <c r="K34" s="141">
        <f>feedin_lighttruck!K34</f>
        <v>0.43000000000000005</v>
      </c>
      <c r="L34" s="142">
        <f>feedin_lighttruck!L34</f>
        <v>0.21000000000000002</v>
      </c>
      <c r="M34" s="142">
        <f>feedin_lighttruck!M34</f>
        <v>0.35999999999999993</v>
      </c>
      <c r="N34" s="141">
        <f>feedin_lighttruck!N34</f>
        <v>0.25</v>
      </c>
      <c r="O34" s="142">
        <f>feedin_lighttruck!O34</f>
        <v>0.4</v>
      </c>
      <c r="P34" s="142">
        <f>feedin_lighttruck!P34</f>
        <v>0.35</v>
      </c>
      <c r="Q34" s="141">
        <f>feedin_lighttruck!Q34</f>
        <v>0</v>
      </c>
      <c r="R34" s="142">
        <f>feedin_lighttruck!R34</f>
        <v>0</v>
      </c>
      <c r="S34" s="142">
        <f>feedin_lighttruck!S34</f>
        <v>0</v>
      </c>
      <c r="T34" s="141">
        <f>feedin_lighttruck!T34</f>
        <v>0</v>
      </c>
      <c r="U34" s="142">
        <f>feedin_lighttruck!U34</f>
        <v>0</v>
      </c>
      <c r="V34" s="142">
        <f>feedin_lighttruck!V34</f>
        <v>0</v>
      </c>
      <c r="W34" s="141">
        <f>feedin_lighttruck!W34</f>
        <v>0</v>
      </c>
      <c r="X34" s="142">
        <f>feedin_lighttruck!X34</f>
        <v>0</v>
      </c>
      <c r="Y34" s="142">
        <f>feedin_lighttruck!Y34</f>
        <v>1</v>
      </c>
      <c r="Z34" s="141">
        <f>feedin_lighttruck!Z34</f>
        <v>0.4</v>
      </c>
      <c r="AA34" s="142">
        <f>feedin_lighttruck!AA34</f>
        <v>0.4</v>
      </c>
      <c r="AB34" s="142">
        <f>feedin_lighttruck!AB34</f>
        <v>0.2</v>
      </c>
      <c r="AC34" s="141">
        <f>feedin_lighttruck!AC34</f>
        <v>0.4</v>
      </c>
      <c r="AD34" s="142">
        <f>feedin_lighttruck!AD34</f>
        <v>0.4</v>
      </c>
      <c r="AE34" s="142">
        <f>feedin_lighttruck!AE34</f>
        <v>0.2</v>
      </c>
      <c r="AF34" s="141">
        <f>feedin_lighttruck!AF34</f>
        <v>0.45</v>
      </c>
      <c r="AG34" s="142">
        <f>feedin_lighttruck!AG34</f>
        <v>0.4</v>
      </c>
      <c r="AH34" s="142">
        <f>feedin_lighttruck!AH34</f>
        <v>0.15</v>
      </c>
      <c r="AI34" s="141">
        <f>feedin_lighttruck!AI34</f>
        <v>0</v>
      </c>
      <c r="AJ34" s="142">
        <f>feedin_lighttruck!AJ34</f>
        <v>0</v>
      </c>
      <c r="AK34" s="142">
        <f>feedin_lighttruck!AK34</f>
        <v>1</v>
      </c>
      <c r="AL34" s="36">
        <f t="shared" si="0"/>
        <v>0.99999999999999989</v>
      </c>
      <c r="AM34" s="36">
        <f t="shared" si="1"/>
        <v>7.0000000000000018</v>
      </c>
      <c r="AO34" s="57">
        <f t="shared" si="3"/>
        <v>0.30171783183149731</v>
      </c>
      <c r="AP34" s="57">
        <f t="shared" si="2"/>
        <v>0.39961999999999992</v>
      </c>
      <c r="AQ34" s="57">
        <f t="shared" si="2"/>
        <v>0.29866216816850266</v>
      </c>
      <c r="AR34" s="57">
        <f t="shared" si="4"/>
        <v>0.99999999999999989</v>
      </c>
    </row>
    <row r="35" spans="1:44" x14ac:dyDescent="0.2">
      <c r="A35" s="12">
        <v>2029</v>
      </c>
      <c r="B35" s="100">
        <f t="shared" si="10"/>
        <v>1E-3</v>
      </c>
      <c r="C35" s="66">
        <v>0.67939624501391804</v>
      </c>
      <c r="D35" s="66">
        <f t="shared" si="9"/>
        <v>0</v>
      </c>
      <c r="E35" s="66">
        <f t="shared" si="9"/>
        <v>0</v>
      </c>
      <c r="F35" s="66">
        <f t="shared" si="9"/>
        <v>0</v>
      </c>
      <c r="G35" s="66">
        <f t="shared" si="9"/>
        <v>0</v>
      </c>
      <c r="H35" s="66">
        <v>0</v>
      </c>
      <c r="I35" s="66">
        <v>0.31960375498608207</v>
      </c>
      <c r="J35" s="66">
        <f t="shared" si="11"/>
        <v>0</v>
      </c>
      <c r="K35" s="141">
        <f>feedin_lighttruck!K35</f>
        <v>0.44000000000000006</v>
      </c>
      <c r="L35" s="142">
        <f>feedin_lighttruck!L35</f>
        <v>0.23000000000000004</v>
      </c>
      <c r="M35" s="142">
        <f>feedin_lighttruck!M35</f>
        <v>0.3299999999999999</v>
      </c>
      <c r="N35" s="141">
        <f>feedin_lighttruck!N35</f>
        <v>0.25</v>
      </c>
      <c r="O35" s="142">
        <f>feedin_lighttruck!O35</f>
        <v>0.4</v>
      </c>
      <c r="P35" s="142">
        <f>feedin_lighttruck!P35</f>
        <v>0.35</v>
      </c>
      <c r="Q35" s="141">
        <f>feedin_lighttruck!Q35</f>
        <v>0</v>
      </c>
      <c r="R35" s="142">
        <f>feedin_lighttruck!R35</f>
        <v>0</v>
      </c>
      <c r="S35" s="142">
        <f>feedin_lighttruck!S35</f>
        <v>0</v>
      </c>
      <c r="T35" s="141">
        <f>feedin_lighttruck!T35</f>
        <v>0</v>
      </c>
      <c r="U35" s="142">
        <f>feedin_lighttruck!U35</f>
        <v>0</v>
      </c>
      <c r="V35" s="142">
        <f>feedin_lighttruck!V35</f>
        <v>0</v>
      </c>
      <c r="W35" s="141">
        <f>feedin_lighttruck!W35</f>
        <v>0</v>
      </c>
      <c r="X35" s="142">
        <f>feedin_lighttruck!X35</f>
        <v>0</v>
      </c>
      <c r="Y35" s="142">
        <f>feedin_lighttruck!Y35</f>
        <v>1</v>
      </c>
      <c r="Z35" s="141">
        <f>feedin_lighttruck!Z35</f>
        <v>0.4</v>
      </c>
      <c r="AA35" s="142">
        <f>feedin_lighttruck!AA35</f>
        <v>0.4</v>
      </c>
      <c r="AB35" s="142">
        <f>feedin_lighttruck!AB35</f>
        <v>0.2</v>
      </c>
      <c r="AC35" s="141">
        <f>feedin_lighttruck!AC35</f>
        <v>0.4</v>
      </c>
      <c r="AD35" s="142">
        <f>feedin_lighttruck!AD35</f>
        <v>0.4</v>
      </c>
      <c r="AE35" s="142">
        <f>feedin_lighttruck!AE35</f>
        <v>0.2</v>
      </c>
      <c r="AF35" s="141">
        <f>feedin_lighttruck!AF35</f>
        <v>0.45</v>
      </c>
      <c r="AG35" s="142">
        <f>feedin_lighttruck!AG35</f>
        <v>0.4</v>
      </c>
      <c r="AH35" s="142">
        <f>feedin_lighttruck!AH35</f>
        <v>0.15</v>
      </c>
      <c r="AI35" s="141">
        <f>feedin_lighttruck!AI35</f>
        <v>0</v>
      </c>
      <c r="AJ35" s="142">
        <f>feedin_lighttruck!AJ35</f>
        <v>0</v>
      </c>
      <c r="AK35" s="142">
        <f>feedin_lighttruck!AK35</f>
        <v>1</v>
      </c>
      <c r="AL35" s="36">
        <f t="shared" si="0"/>
        <v>1</v>
      </c>
      <c r="AM35" s="36">
        <f t="shared" si="1"/>
        <v>7.0000000000000018</v>
      </c>
      <c r="AO35" s="57">
        <f t="shared" si="3"/>
        <v>0.31411075099721641</v>
      </c>
      <c r="AP35" s="57">
        <f t="shared" si="2"/>
        <v>0.39983000000000007</v>
      </c>
      <c r="AQ35" s="57">
        <f t="shared" si="2"/>
        <v>0.28605924900278362</v>
      </c>
      <c r="AR35" s="57">
        <f t="shared" si="4"/>
        <v>1</v>
      </c>
    </row>
    <row r="36" spans="1:44" x14ac:dyDescent="0.2">
      <c r="A36" s="51">
        <v>2030</v>
      </c>
      <c r="B36" s="101">
        <v>0</v>
      </c>
      <c r="C36" s="65">
        <v>0.61046188989258632</v>
      </c>
      <c r="D36" s="65">
        <v>0</v>
      </c>
      <c r="E36" s="65">
        <v>0</v>
      </c>
      <c r="F36" s="65">
        <v>0</v>
      </c>
      <c r="G36" s="65">
        <v>0</v>
      </c>
      <c r="H36" s="74">
        <v>0</v>
      </c>
      <c r="I36" s="65">
        <v>0.38953811010741374</v>
      </c>
      <c r="J36" s="74">
        <f t="shared" si="11"/>
        <v>0</v>
      </c>
      <c r="K36" s="143">
        <f>feedin_lighttruck!K36</f>
        <v>0.45</v>
      </c>
      <c r="L36" s="144">
        <f>feedin_lighttruck!L36</f>
        <v>0.25</v>
      </c>
      <c r="M36" s="144">
        <f>feedin_lighttruck!M36</f>
        <v>0.3</v>
      </c>
      <c r="N36" s="143">
        <f>feedin_lighttruck!N36</f>
        <v>0.25</v>
      </c>
      <c r="O36" s="144">
        <f>feedin_lighttruck!O36</f>
        <v>0.4</v>
      </c>
      <c r="P36" s="144">
        <f>feedin_lighttruck!P36</f>
        <v>0.35</v>
      </c>
      <c r="Q36" s="143">
        <f>feedin_lighttruck!Q36</f>
        <v>0</v>
      </c>
      <c r="R36" s="144">
        <f>feedin_lighttruck!R36</f>
        <v>0</v>
      </c>
      <c r="S36" s="144">
        <f>feedin_lighttruck!S36</f>
        <v>0</v>
      </c>
      <c r="T36" s="143">
        <f>feedin_lighttruck!T36</f>
        <v>0</v>
      </c>
      <c r="U36" s="144">
        <f>feedin_lighttruck!U36</f>
        <v>0</v>
      </c>
      <c r="V36" s="144">
        <f>feedin_lighttruck!V36</f>
        <v>0</v>
      </c>
      <c r="W36" s="143">
        <f>feedin_lighttruck!W36</f>
        <v>0</v>
      </c>
      <c r="X36" s="144">
        <f>feedin_lighttruck!X36</f>
        <v>0</v>
      </c>
      <c r="Y36" s="144">
        <f>feedin_lighttruck!Y36</f>
        <v>1</v>
      </c>
      <c r="Z36" s="143">
        <f>feedin_lighttruck!Z36</f>
        <v>0.4</v>
      </c>
      <c r="AA36" s="144">
        <f>feedin_lighttruck!AA36</f>
        <v>0.4</v>
      </c>
      <c r="AB36" s="144">
        <f>feedin_lighttruck!AB36</f>
        <v>0.2</v>
      </c>
      <c r="AC36" s="143">
        <f>feedin_lighttruck!AC36</f>
        <v>0.4</v>
      </c>
      <c r="AD36" s="144">
        <f>feedin_lighttruck!AD36</f>
        <v>0.4</v>
      </c>
      <c r="AE36" s="144">
        <f>feedin_lighttruck!AE36</f>
        <v>0.2</v>
      </c>
      <c r="AF36" s="143">
        <f>feedin_lighttruck!AF36</f>
        <v>0.45</v>
      </c>
      <c r="AG36" s="144">
        <f>feedin_lighttruck!AG36</f>
        <v>0.4</v>
      </c>
      <c r="AH36" s="144">
        <f>feedin_lighttruck!AH36</f>
        <v>0.15</v>
      </c>
      <c r="AI36" s="143">
        <f>feedin_lighttruck!AI36</f>
        <v>0</v>
      </c>
      <c r="AJ36" s="144">
        <f>feedin_lighttruck!AJ36</f>
        <v>0</v>
      </c>
      <c r="AK36" s="144">
        <f>feedin_lighttruck!AK36</f>
        <v>1</v>
      </c>
      <c r="AL36" s="52">
        <f t="shared" si="0"/>
        <v>1</v>
      </c>
      <c r="AM36" s="52">
        <f t="shared" si="1"/>
        <v>7.0000000000000018</v>
      </c>
      <c r="AN36" s="55"/>
      <c r="AO36" s="62">
        <f t="shared" si="3"/>
        <v>0.32790762202148277</v>
      </c>
      <c r="AP36" s="62">
        <f t="shared" si="2"/>
        <v>0.4</v>
      </c>
      <c r="AQ36" s="62">
        <f t="shared" si="2"/>
        <v>0.27209237797851726</v>
      </c>
      <c r="AR36" s="62">
        <f t="shared" si="4"/>
        <v>1</v>
      </c>
    </row>
    <row r="37" spans="1:44" x14ac:dyDescent="0.2">
      <c r="A37" s="12">
        <v>2031</v>
      </c>
      <c r="B37" s="100">
        <f>B36+(B$41-B$36)*0.2</f>
        <v>0</v>
      </c>
      <c r="C37" s="66">
        <v>0.5353663504668833</v>
      </c>
      <c r="D37" s="66">
        <f t="shared" ref="D37:G40" si="12">D36+(D$41-D$36)*0.2</f>
        <v>0</v>
      </c>
      <c r="E37" s="66">
        <f t="shared" si="12"/>
        <v>0</v>
      </c>
      <c r="F37" s="66">
        <f t="shared" si="12"/>
        <v>0</v>
      </c>
      <c r="G37" s="66">
        <f t="shared" si="12"/>
        <v>0</v>
      </c>
      <c r="H37" s="66">
        <v>0</v>
      </c>
      <c r="I37" s="66">
        <v>0.4646336495331167</v>
      </c>
      <c r="J37" s="66">
        <f t="shared" si="11"/>
        <v>0</v>
      </c>
      <c r="K37" s="141">
        <f>feedin_lighttruck!K37</f>
        <v>0.45</v>
      </c>
      <c r="L37" s="142">
        <f>feedin_lighttruck!L37</f>
        <v>0.25</v>
      </c>
      <c r="M37" s="142">
        <f>feedin_lighttruck!M37</f>
        <v>0.3</v>
      </c>
      <c r="N37" s="141">
        <f>feedin_lighttruck!N37</f>
        <v>0.25</v>
      </c>
      <c r="O37" s="142">
        <f>feedin_lighttruck!O37</f>
        <v>0.4</v>
      </c>
      <c r="P37" s="142">
        <f>feedin_lighttruck!P37</f>
        <v>0.35</v>
      </c>
      <c r="Q37" s="141">
        <f>feedin_lighttruck!Q37</f>
        <v>0</v>
      </c>
      <c r="R37" s="142">
        <f>feedin_lighttruck!R37</f>
        <v>0</v>
      </c>
      <c r="S37" s="142">
        <f>feedin_lighttruck!S37</f>
        <v>0</v>
      </c>
      <c r="T37" s="141">
        <f>feedin_lighttruck!T37</f>
        <v>0</v>
      </c>
      <c r="U37" s="142">
        <f>feedin_lighttruck!U37</f>
        <v>0</v>
      </c>
      <c r="V37" s="142">
        <f>feedin_lighttruck!V37</f>
        <v>0</v>
      </c>
      <c r="W37" s="141">
        <f>feedin_lighttruck!W37</f>
        <v>0</v>
      </c>
      <c r="X37" s="142">
        <f>feedin_lighttruck!X37</f>
        <v>0</v>
      </c>
      <c r="Y37" s="142">
        <f>feedin_lighttruck!Y37</f>
        <v>1</v>
      </c>
      <c r="Z37" s="141">
        <f>feedin_lighttruck!Z37</f>
        <v>0.4</v>
      </c>
      <c r="AA37" s="142">
        <f>feedin_lighttruck!AA37</f>
        <v>0.4</v>
      </c>
      <c r="AB37" s="142">
        <f>feedin_lighttruck!AB37</f>
        <v>0.2</v>
      </c>
      <c r="AC37" s="141">
        <f>feedin_lighttruck!AC37</f>
        <v>0.4</v>
      </c>
      <c r="AD37" s="142">
        <f>feedin_lighttruck!AD37</f>
        <v>0.4</v>
      </c>
      <c r="AE37" s="142">
        <f>feedin_lighttruck!AE37</f>
        <v>0.2</v>
      </c>
      <c r="AF37" s="141">
        <f>feedin_lighttruck!AF37</f>
        <v>0.45</v>
      </c>
      <c r="AG37" s="142">
        <f>feedin_lighttruck!AG37</f>
        <v>0.4</v>
      </c>
      <c r="AH37" s="142">
        <f>feedin_lighttruck!AH37</f>
        <v>0.15</v>
      </c>
      <c r="AI37" s="141">
        <f>feedin_lighttruck!AI37</f>
        <v>0</v>
      </c>
      <c r="AJ37" s="142">
        <f>feedin_lighttruck!AJ37</f>
        <v>0</v>
      </c>
      <c r="AK37" s="142">
        <f>feedin_lighttruck!AK37</f>
        <v>1</v>
      </c>
      <c r="AL37" s="36">
        <f t="shared" si="0"/>
        <v>1</v>
      </c>
      <c r="AM37" s="36">
        <f t="shared" si="1"/>
        <v>7.0000000000000018</v>
      </c>
      <c r="AO37" s="57">
        <f t="shared" si="3"/>
        <v>0.34292672990662332</v>
      </c>
      <c r="AP37" s="57">
        <f t="shared" si="2"/>
        <v>0.4</v>
      </c>
      <c r="AQ37" s="57">
        <f t="shared" si="2"/>
        <v>0.25707327009337666</v>
      </c>
      <c r="AR37" s="57">
        <f t="shared" si="4"/>
        <v>1</v>
      </c>
    </row>
    <row r="38" spans="1:44" x14ac:dyDescent="0.2">
      <c r="A38" s="12">
        <v>2032</v>
      </c>
      <c r="B38" s="100">
        <f t="shared" ref="B38:B40" si="13">B37+(B$41-B$36)*0.2</f>
        <v>0</v>
      </c>
      <c r="C38" s="66">
        <v>0.45850111663478654</v>
      </c>
      <c r="D38" s="66">
        <f t="shared" si="12"/>
        <v>0</v>
      </c>
      <c r="E38" s="66">
        <f t="shared" si="12"/>
        <v>0</v>
      </c>
      <c r="F38" s="66">
        <f t="shared" si="12"/>
        <v>0</v>
      </c>
      <c r="G38" s="66">
        <f t="shared" si="12"/>
        <v>0</v>
      </c>
      <c r="H38" s="66">
        <v>0</v>
      </c>
      <c r="I38" s="66">
        <v>0.54149888336521346</v>
      </c>
      <c r="J38" s="66">
        <f t="shared" si="11"/>
        <v>0</v>
      </c>
      <c r="K38" s="141">
        <f>feedin_lighttruck!K38</f>
        <v>0.45</v>
      </c>
      <c r="L38" s="142">
        <f>feedin_lighttruck!L38</f>
        <v>0.25</v>
      </c>
      <c r="M38" s="142">
        <f>feedin_lighttruck!M38</f>
        <v>0.3</v>
      </c>
      <c r="N38" s="141">
        <f>feedin_lighttruck!N38</f>
        <v>0.25</v>
      </c>
      <c r="O38" s="142">
        <f>feedin_lighttruck!O38</f>
        <v>0.4</v>
      </c>
      <c r="P38" s="142">
        <f>feedin_lighttruck!P38</f>
        <v>0.35</v>
      </c>
      <c r="Q38" s="141">
        <f>feedin_lighttruck!Q38</f>
        <v>0</v>
      </c>
      <c r="R38" s="142">
        <f>feedin_lighttruck!R38</f>
        <v>0</v>
      </c>
      <c r="S38" s="142">
        <f>feedin_lighttruck!S38</f>
        <v>0</v>
      </c>
      <c r="T38" s="141">
        <f>feedin_lighttruck!T38</f>
        <v>0</v>
      </c>
      <c r="U38" s="142">
        <f>feedin_lighttruck!U38</f>
        <v>0</v>
      </c>
      <c r="V38" s="142">
        <f>feedin_lighttruck!V38</f>
        <v>0</v>
      </c>
      <c r="W38" s="141">
        <f>feedin_lighttruck!W38</f>
        <v>0</v>
      </c>
      <c r="X38" s="142">
        <f>feedin_lighttruck!X38</f>
        <v>0</v>
      </c>
      <c r="Y38" s="142">
        <f>feedin_lighttruck!Y38</f>
        <v>1</v>
      </c>
      <c r="Z38" s="141">
        <f>feedin_lighttruck!Z38</f>
        <v>0.4</v>
      </c>
      <c r="AA38" s="142">
        <f>feedin_lighttruck!AA38</f>
        <v>0.4</v>
      </c>
      <c r="AB38" s="142">
        <f>feedin_lighttruck!AB38</f>
        <v>0.2</v>
      </c>
      <c r="AC38" s="141">
        <f>feedin_lighttruck!AC38</f>
        <v>0.4</v>
      </c>
      <c r="AD38" s="142">
        <f>feedin_lighttruck!AD38</f>
        <v>0.4</v>
      </c>
      <c r="AE38" s="142">
        <f>feedin_lighttruck!AE38</f>
        <v>0.2</v>
      </c>
      <c r="AF38" s="141">
        <f>feedin_lighttruck!AF38</f>
        <v>0.45</v>
      </c>
      <c r="AG38" s="142">
        <f>feedin_lighttruck!AG38</f>
        <v>0.4</v>
      </c>
      <c r="AH38" s="142">
        <f>feedin_lighttruck!AH38</f>
        <v>0.15</v>
      </c>
      <c r="AI38" s="141">
        <f>feedin_lighttruck!AI38</f>
        <v>0</v>
      </c>
      <c r="AJ38" s="142">
        <f>feedin_lighttruck!AJ38</f>
        <v>0</v>
      </c>
      <c r="AK38" s="142">
        <f>feedin_lighttruck!AK38</f>
        <v>1</v>
      </c>
      <c r="AL38" s="36">
        <f t="shared" si="0"/>
        <v>1</v>
      </c>
      <c r="AM38" s="36">
        <f t="shared" si="1"/>
        <v>7.0000000000000018</v>
      </c>
      <c r="AO38" s="57">
        <f t="shared" si="3"/>
        <v>0.35829977667304269</v>
      </c>
      <c r="AP38" s="57">
        <f t="shared" si="2"/>
        <v>0.4</v>
      </c>
      <c r="AQ38" s="57">
        <f t="shared" si="2"/>
        <v>0.24170022332695729</v>
      </c>
      <c r="AR38" s="57">
        <f t="shared" si="4"/>
        <v>1</v>
      </c>
    </row>
    <row r="39" spans="1:44" x14ac:dyDescent="0.2">
      <c r="A39" s="12">
        <v>2033</v>
      </c>
      <c r="B39" s="100">
        <f t="shared" si="13"/>
        <v>0</v>
      </c>
      <c r="C39" s="66">
        <v>0.38322720930940257</v>
      </c>
      <c r="D39" s="66">
        <f t="shared" si="12"/>
        <v>0</v>
      </c>
      <c r="E39" s="66">
        <f t="shared" si="12"/>
        <v>0</v>
      </c>
      <c r="F39" s="66">
        <f t="shared" si="12"/>
        <v>0</v>
      </c>
      <c r="G39" s="66">
        <f t="shared" si="12"/>
        <v>0</v>
      </c>
      <c r="H39" s="66">
        <v>0</v>
      </c>
      <c r="I39" s="66">
        <v>0.61677279069059743</v>
      </c>
      <c r="J39" s="66">
        <f t="shared" si="11"/>
        <v>0</v>
      </c>
      <c r="K39" s="141">
        <f>feedin_lighttruck!K39</f>
        <v>0.45</v>
      </c>
      <c r="L39" s="142">
        <f>feedin_lighttruck!L39</f>
        <v>0.25</v>
      </c>
      <c r="M39" s="142">
        <f>feedin_lighttruck!M39</f>
        <v>0.3</v>
      </c>
      <c r="N39" s="141">
        <f>feedin_lighttruck!N39</f>
        <v>0.25</v>
      </c>
      <c r="O39" s="142">
        <f>feedin_lighttruck!O39</f>
        <v>0.4</v>
      </c>
      <c r="P39" s="142">
        <f>feedin_lighttruck!P39</f>
        <v>0.35</v>
      </c>
      <c r="Q39" s="141">
        <f>feedin_lighttruck!Q39</f>
        <v>0</v>
      </c>
      <c r="R39" s="142">
        <f>feedin_lighttruck!R39</f>
        <v>0</v>
      </c>
      <c r="S39" s="142">
        <f>feedin_lighttruck!S39</f>
        <v>0</v>
      </c>
      <c r="T39" s="141">
        <f>feedin_lighttruck!T39</f>
        <v>0</v>
      </c>
      <c r="U39" s="142">
        <f>feedin_lighttruck!U39</f>
        <v>0</v>
      </c>
      <c r="V39" s="142">
        <f>feedin_lighttruck!V39</f>
        <v>0</v>
      </c>
      <c r="W39" s="141">
        <f>feedin_lighttruck!W39</f>
        <v>0</v>
      </c>
      <c r="X39" s="142">
        <f>feedin_lighttruck!X39</f>
        <v>0</v>
      </c>
      <c r="Y39" s="142">
        <f>feedin_lighttruck!Y39</f>
        <v>1</v>
      </c>
      <c r="Z39" s="141">
        <f>feedin_lighttruck!Z39</f>
        <v>0.4</v>
      </c>
      <c r="AA39" s="142">
        <f>feedin_lighttruck!AA39</f>
        <v>0.4</v>
      </c>
      <c r="AB39" s="142">
        <f>feedin_lighttruck!AB39</f>
        <v>0.2</v>
      </c>
      <c r="AC39" s="141">
        <f>feedin_lighttruck!AC39</f>
        <v>0.4</v>
      </c>
      <c r="AD39" s="142">
        <f>feedin_lighttruck!AD39</f>
        <v>0.4</v>
      </c>
      <c r="AE39" s="142">
        <f>feedin_lighttruck!AE39</f>
        <v>0.2</v>
      </c>
      <c r="AF39" s="141">
        <f>feedin_lighttruck!AF39</f>
        <v>0.45</v>
      </c>
      <c r="AG39" s="142">
        <f>feedin_lighttruck!AG39</f>
        <v>0.4</v>
      </c>
      <c r="AH39" s="142">
        <f>feedin_lighttruck!AH39</f>
        <v>0.15</v>
      </c>
      <c r="AI39" s="141">
        <f>feedin_lighttruck!AI39</f>
        <v>0</v>
      </c>
      <c r="AJ39" s="142">
        <f>feedin_lighttruck!AJ39</f>
        <v>0</v>
      </c>
      <c r="AK39" s="142">
        <f>feedin_lighttruck!AK39</f>
        <v>1</v>
      </c>
      <c r="AL39" s="36">
        <f t="shared" si="0"/>
        <v>1</v>
      </c>
      <c r="AM39" s="36">
        <f t="shared" si="1"/>
        <v>7.0000000000000018</v>
      </c>
      <c r="AO39" s="57">
        <f t="shared" si="3"/>
        <v>0.37335455813811946</v>
      </c>
      <c r="AP39" s="57">
        <f t="shared" si="2"/>
        <v>0.4</v>
      </c>
      <c r="AQ39" s="57">
        <f t="shared" si="2"/>
        <v>0.22664544186188051</v>
      </c>
      <c r="AR39" s="57">
        <f t="shared" si="4"/>
        <v>1</v>
      </c>
    </row>
    <row r="40" spans="1:44" x14ac:dyDescent="0.2">
      <c r="A40" s="12">
        <v>2034</v>
      </c>
      <c r="B40" s="100">
        <f t="shared" si="13"/>
        <v>0</v>
      </c>
      <c r="C40" s="66">
        <v>0.31267594347417293</v>
      </c>
      <c r="D40" s="66">
        <f t="shared" si="12"/>
        <v>0</v>
      </c>
      <c r="E40" s="66">
        <f t="shared" si="12"/>
        <v>0</v>
      </c>
      <c r="F40" s="66">
        <f t="shared" si="12"/>
        <v>0</v>
      </c>
      <c r="G40" s="66">
        <f t="shared" si="12"/>
        <v>0</v>
      </c>
      <c r="H40" s="66">
        <v>0</v>
      </c>
      <c r="I40" s="66">
        <v>0.68732405652582707</v>
      </c>
      <c r="J40" s="66">
        <f t="shared" si="11"/>
        <v>0</v>
      </c>
      <c r="K40" s="141">
        <f>feedin_lighttruck!K40</f>
        <v>0.45</v>
      </c>
      <c r="L40" s="142">
        <f>feedin_lighttruck!L40</f>
        <v>0.25</v>
      </c>
      <c r="M40" s="142">
        <f>feedin_lighttruck!M40</f>
        <v>0.3</v>
      </c>
      <c r="N40" s="141">
        <f>feedin_lighttruck!N40</f>
        <v>0.25</v>
      </c>
      <c r="O40" s="142">
        <f>feedin_lighttruck!O40</f>
        <v>0.4</v>
      </c>
      <c r="P40" s="142">
        <f>feedin_lighttruck!P40</f>
        <v>0.35</v>
      </c>
      <c r="Q40" s="141">
        <f>feedin_lighttruck!Q40</f>
        <v>0</v>
      </c>
      <c r="R40" s="142">
        <f>feedin_lighttruck!R40</f>
        <v>0</v>
      </c>
      <c r="S40" s="142">
        <f>feedin_lighttruck!S40</f>
        <v>0</v>
      </c>
      <c r="T40" s="141">
        <f>feedin_lighttruck!T40</f>
        <v>0</v>
      </c>
      <c r="U40" s="142">
        <f>feedin_lighttruck!U40</f>
        <v>0</v>
      </c>
      <c r="V40" s="142">
        <f>feedin_lighttruck!V40</f>
        <v>0</v>
      </c>
      <c r="W40" s="141">
        <f>feedin_lighttruck!W40</f>
        <v>0</v>
      </c>
      <c r="X40" s="142">
        <f>feedin_lighttruck!X40</f>
        <v>0</v>
      </c>
      <c r="Y40" s="142">
        <f>feedin_lighttruck!Y40</f>
        <v>1</v>
      </c>
      <c r="Z40" s="141">
        <f>feedin_lighttruck!Z40</f>
        <v>0.4</v>
      </c>
      <c r="AA40" s="142">
        <f>feedin_lighttruck!AA40</f>
        <v>0.4</v>
      </c>
      <c r="AB40" s="142">
        <f>feedin_lighttruck!AB40</f>
        <v>0.2</v>
      </c>
      <c r="AC40" s="141">
        <f>feedin_lighttruck!AC40</f>
        <v>0.4</v>
      </c>
      <c r="AD40" s="142">
        <f>feedin_lighttruck!AD40</f>
        <v>0.4</v>
      </c>
      <c r="AE40" s="142">
        <f>feedin_lighttruck!AE40</f>
        <v>0.2</v>
      </c>
      <c r="AF40" s="141">
        <f>feedin_lighttruck!AF40</f>
        <v>0.45</v>
      </c>
      <c r="AG40" s="142">
        <f>feedin_lighttruck!AG40</f>
        <v>0.4</v>
      </c>
      <c r="AH40" s="142">
        <f>feedin_lighttruck!AH40</f>
        <v>0.15</v>
      </c>
      <c r="AI40" s="141">
        <f>feedin_lighttruck!AI40</f>
        <v>0</v>
      </c>
      <c r="AJ40" s="142">
        <f>feedin_lighttruck!AJ40</f>
        <v>0</v>
      </c>
      <c r="AK40" s="142">
        <f>feedin_lighttruck!AK40</f>
        <v>1</v>
      </c>
      <c r="AL40" s="36">
        <f t="shared" si="0"/>
        <v>1</v>
      </c>
      <c r="AM40" s="36">
        <f t="shared" si="1"/>
        <v>7.0000000000000018</v>
      </c>
      <c r="AO40" s="57">
        <f t="shared" si="3"/>
        <v>0.38746481130516541</v>
      </c>
      <c r="AP40" s="57">
        <f t="shared" si="2"/>
        <v>0.4</v>
      </c>
      <c r="AQ40" s="57">
        <f t="shared" si="2"/>
        <v>0.21253518869483456</v>
      </c>
      <c r="AR40" s="57">
        <f t="shared" si="4"/>
        <v>1</v>
      </c>
    </row>
    <row r="41" spans="1:44" x14ac:dyDescent="0.2">
      <c r="A41" s="51">
        <v>2035</v>
      </c>
      <c r="B41" s="101">
        <v>0</v>
      </c>
      <c r="C41" s="179">
        <v>0.24936376624509751</v>
      </c>
      <c r="D41" s="65">
        <v>0</v>
      </c>
      <c r="E41" s="65">
        <v>0</v>
      </c>
      <c r="F41" s="65">
        <v>0</v>
      </c>
      <c r="G41" s="65">
        <v>0</v>
      </c>
      <c r="H41" s="74">
        <v>0</v>
      </c>
      <c r="I41" s="65">
        <v>0.75063623375490252</v>
      </c>
      <c r="J41" s="74">
        <f t="shared" si="11"/>
        <v>0</v>
      </c>
      <c r="K41" s="143">
        <f>feedin_lighttruck!K41</f>
        <v>0.45</v>
      </c>
      <c r="L41" s="144">
        <f>feedin_lighttruck!L41</f>
        <v>0.25</v>
      </c>
      <c r="M41" s="144">
        <f>feedin_lighttruck!M41</f>
        <v>0.3</v>
      </c>
      <c r="N41" s="143">
        <f>feedin_lighttruck!N41</f>
        <v>0.25</v>
      </c>
      <c r="O41" s="144">
        <f>feedin_lighttruck!O41</f>
        <v>0.4</v>
      </c>
      <c r="P41" s="144">
        <f>feedin_lighttruck!P41</f>
        <v>0.35</v>
      </c>
      <c r="Q41" s="143">
        <f>feedin_lighttruck!Q41</f>
        <v>0</v>
      </c>
      <c r="R41" s="144">
        <f>feedin_lighttruck!R41</f>
        <v>0</v>
      </c>
      <c r="S41" s="144">
        <f>feedin_lighttruck!S41</f>
        <v>0</v>
      </c>
      <c r="T41" s="143">
        <f>feedin_lighttruck!T41</f>
        <v>0</v>
      </c>
      <c r="U41" s="144">
        <f>feedin_lighttruck!U41</f>
        <v>0</v>
      </c>
      <c r="V41" s="144">
        <f>feedin_lighttruck!V41</f>
        <v>0</v>
      </c>
      <c r="W41" s="143">
        <f>feedin_lighttruck!W41</f>
        <v>0</v>
      </c>
      <c r="X41" s="144">
        <f>feedin_lighttruck!X41</f>
        <v>0</v>
      </c>
      <c r="Y41" s="144">
        <f>feedin_lighttruck!Y41</f>
        <v>1</v>
      </c>
      <c r="Z41" s="143">
        <f>feedin_lighttruck!Z41</f>
        <v>0.4</v>
      </c>
      <c r="AA41" s="144">
        <f>feedin_lighttruck!AA41</f>
        <v>0.4</v>
      </c>
      <c r="AB41" s="144">
        <f>feedin_lighttruck!AB41</f>
        <v>0.2</v>
      </c>
      <c r="AC41" s="143">
        <f>feedin_lighttruck!AC41</f>
        <v>0.4</v>
      </c>
      <c r="AD41" s="144">
        <f>feedin_lighttruck!AD41</f>
        <v>0.4</v>
      </c>
      <c r="AE41" s="144">
        <f>feedin_lighttruck!AE41</f>
        <v>0.2</v>
      </c>
      <c r="AF41" s="143">
        <f>feedin_lighttruck!AF41</f>
        <v>0.45</v>
      </c>
      <c r="AG41" s="144">
        <f>feedin_lighttruck!AG41</f>
        <v>0.4</v>
      </c>
      <c r="AH41" s="144">
        <f>feedin_lighttruck!AH41</f>
        <v>0.15</v>
      </c>
      <c r="AI41" s="143">
        <f>feedin_lighttruck!AI41</f>
        <v>0</v>
      </c>
      <c r="AJ41" s="144">
        <f>feedin_lighttruck!AJ41</f>
        <v>0</v>
      </c>
      <c r="AK41" s="144">
        <f>feedin_lighttruck!AK41</f>
        <v>1</v>
      </c>
      <c r="AL41" s="52">
        <f t="shared" si="0"/>
        <v>1</v>
      </c>
      <c r="AM41" s="52">
        <f t="shared" si="1"/>
        <v>7.0000000000000018</v>
      </c>
      <c r="AN41" s="55"/>
      <c r="AO41" s="62">
        <f t="shared" si="3"/>
        <v>0.40012724675098055</v>
      </c>
      <c r="AP41" s="62">
        <f t="shared" si="2"/>
        <v>0.4</v>
      </c>
      <c r="AQ41" s="62">
        <f t="shared" si="2"/>
        <v>0.19987275324901949</v>
      </c>
      <c r="AR41" s="62">
        <f t="shared" si="4"/>
        <v>1</v>
      </c>
    </row>
    <row r="42" spans="1:44" x14ac:dyDescent="0.2">
      <c r="A42" s="12">
        <v>2036</v>
      </c>
      <c r="B42" s="100">
        <f>B41+(B$46-B$41)*0.2</f>
        <v>0</v>
      </c>
      <c r="C42" s="66">
        <v>0.19468136280384543</v>
      </c>
      <c r="D42" s="66">
        <f t="shared" ref="D42:G45" si="14">D41+(D$46-D$41)*0.2</f>
        <v>0</v>
      </c>
      <c r="E42" s="66">
        <f t="shared" si="14"/>
        <v>0</v>
      </c>
      <c r="F42" s="66">
        <f t="shared" si="14"/>
        <v>0</v>
      </c>
      <c r="G42" s="66">
        <f t="shared" si="14"/>
        <v>0</v>
      </c>
      <c r="H42" s="66">
        <v>0</v>
      </c>
      <c r="I42" s="66">
        <v>0.80531863719615449</v>
      </c>
      <c r="J42" s="66">
        <f t="shared" si="11"/>
        <v>0</v>
      </c>
      <c r="K42" s="141">
        <f>feedin_lighttruck!K42</f>
        <v>0.45</v>
      </c>
      <c r="L42" s="142">
        <f>feedin_lighttruck!L42</f>
        <v>0.25</v>
      </c>
      <c r="M42" s="142">
        <f>feedin_lighttruck!M42</f>
        <v>0.3</v>
      </c>
      <c r="N42" s="141">
        <f>feedin_lighttruck!N42</f>
        <v>0.25</v>
      </c>
      <c r="O42" s="142">
        <f>feedin_lighttruck!O42</f>
        <v>0.4</v>
      </c>
      <c r="P42" s="142">
        <f>feedin_lighttruck!P42</f>
        <v>0.35</v>
      </c>
      <c r="Q42" s="141">
        <f>feedin_lighttruck!Q42</f>
        <v>0</v>
      </c>
      <c r="R42" s="142">
        <f>feedin_lighttruck!R42</f>
        <v>0</v>
      </c>
      <c r="S42" s="142">
        <f>feedin_lighttruck!S42</f>
        <v>0</v>
      </c>
      <c r="T42" s="141">
        <f>feedin_lighttruck!T42</f>
        <v>0</v>
      </c>
      <c r="U42" s="142">
        <f>feedin_lighttruck!U42</f>
        <v>0</v>
      </c>
      <c r="V42" s="142">
        <f>feedin_lighttruck!V42</f>
        <v>0</v>
      </c>
      <c r="W42" s="141">
        <f>feedin_lighttruck!W42</f>
        <v>0</v>
      </c>
      <c r="X42" s="142">
        <f>feedin_lighttruck!X42</f>
        <v>0</v>
      </c>
      <c r="Y42" s="142">
        <f>feedin_lighttruck!Y42</f>
        <v>1</v>
      </c>
      <c r="Z42" s="141">
        <f>feedin_lighttruck!Z42</f>
        <v>0.4</v>
      </c>
      <c r="AA42" s="142">
        <f>feedin_lighttruck!AA42</f>
        <v>0.4</v>
      </c>
      <c r="AB42" s="142">
        <f>feedin_lighttruck!AB42</f>
        <v>0.2</v>
      </c>
      <c r="AC42" s="141">
        <f>feedin_lighttruck!AC42</f>
        <v>0.4</v>
      </c>
      <c r="AD42" s="142">
        <f>feedin_lighttruck!AD42</f>
        <v>0.4</v>
      </c>
      <c r="AE42" s="142">
        <f>feedin_lighttruck!AE42</f>
        <v>0.2</v>
      </c>
      <c r="AF42" s="141">
        <f>feedin_lighttruck!AF42</f>
        <v>0.45</v>
      </c>
      <c r="AG42" s="142">
        <f>feedin_lighttruck!AG42</f>
        <v>0.4</v>
      </c>
      <c r="AH42" s="142">
        <f>feedin_lighttruck!AH42</f>
        <v>0.15</v>
      </c>
      <c r="AI42" s="141">
        <f>feedin_lighttruck!AI42</f>
        <v>0</v>
      </c>
      <c r="AJ42" s="142">
        <f>feedin_lighttruck!AJ42</f>
        <v>0</v>
      </c>
      <c r="AK42" s="142">
        <f>feedin_lighttruck!AK42</f>
        <v>1</v>
      </c>
      <c r="AL42" s="36">
        <f t="shared" si="0"/>
        <v>0.99999999999999989</v>
      </c>
      <c r="AM42" s="36">
        <f t="shared" si="1"/>
        <v>7.0000000000000018</v>
      </c>
      <c r="AO42" s="57">
        <f t="shared" si="3"/>
        <v>0.41106372743923092</v>
      </c>
      <c r="AP42" s="57">
        <f t="shared" si="2"/>
        <v>0.4</v>
      </c>
      <c r="AQ42" s="57">
        <f t="shared" si="2"/>
        <v>0.18893627256076906</v>
      </c>
      <c r="AR42" s="57">
        <f t="shared" si="4"/>
        <v>1</v>
      </c>
    </row>
    <row r="43" spans="1:44" x14ac:dyDescent="0.2">
      <c r="A43" s="12">
        <v>2037</v>
      </c>
      <c r="B43" s="100">
        <f t="shared" ref="B43:B45" si="15">B42+(B$46-B$41)*0.2</f>
        <v>0</v>
      </c>
      <c r="C43" s="66">
        <v>0.14911217029211848</v>
      </c>
      <c r="D43" s="66">
        <f t="shared" si="14"/>
        <v>0</v>
      </c>
      <c r="E43" s="66">
        <f t="shared" si="14"/>
        <v>0</v>
      </c>
      <c r="F43" s="66">
        <f t="shared" si="14"/>
        <v>0</v>
      </c>
      <c r="G43" s="66">
        <f t="shared" si="14"/>
        <v>0</v>
      </c>
      <c r="H43" s="66">
        <v>0</v>
      </c>
      <c r="I43" s="66">
        <v>0.85088782970788146</v>
      </c>
      <c r="J43" s="66">
        <f t="shared" si="11"/>
        <v>0</v>
      </c>
      <c r="K43" s="141">
        <f>feedin_lighttruck!K43</f>
        <v>0.45</v>
      </c>
      <c r="L43" s="142">
        <f>feedin_lighttruck!L43</f>
        <v>0.25</v>
      </c>
      <c r="M43" s="142">
        <f>feedin_lighttruck!M43</f>
        <v>0.3</v>
      </c>
      <c r="N43" s="141">
        <f>feedin_lighttruck!N43</f>
        <v>0.25</v>
      </c>
      <c r="O43" s="142">
        <f>feedin_lighttruck!O43</f>
        <v>0.4</v>
      </c>
      <c r="P43" s="142">
        <f>feedin_lighttruck!P43</f>
        <v>0.35</v>
      </c>
      <c r="Q43" s="141">
        <f>feedin_lighttruck!Q43</f>
        <v>0</v>
      </c>
      <c r="R43" s="142">
        <f>feedin_lighttruck!R43</f>
        <v>0</v>
      </c>
      <c r="S43" s="142">
        <f>feedin_lighttruck!S43</f>
        <v>0</v>
      </c>
      <c r="T43" s="141">
        <f>feedin_lighttruck!T43</f>
        <v>0</v>
      </c>
      <c r="U43" s="142">
        <f>feedin_lighttruck!U43</f>
        <v>0</v>
      </c>
      <c r="V43" s="142">
        <f>feedin_lighttruck!V43</f>
        <v>0</v>
      </c>
      <c r="W43" s="141">
        <f>feedin_lighttruck!W43</f>
        <v>0</v>
      </c>
      <c r="X43" s="142">
        <f>feedin_lighttruck!X43</f>
        <v>0</v>
      </c>
      <c r="Y43" s="142">
        <f>feedin_lighttruck!Y43</f>
        <v>1</v>
      </c>
      <c r="Z43" s="141">
        <f>feedin_lighttruck!Z43</f>
        <v>0.4</v>
      </c>
      <c r="AA43" s="142">
        <f>feedin_lighttruck!AA43</f>
        <v>0.4</v>
      </c>
      <c r="AB43" s="142">
        <f>feedin_lighttruck!AB43</f>
        <v>0.2</v>
      </c>
      <c r="AC43" s="141">
        <f>feedin_lighttruck!AC43</f>
        <v>0.4</v>
      </c>
      <c r="AD43" s="142">
        <f>feedin_lighttruck!AD43</f>
        <v>0.4</v>
      </c>
      <c r="AE43" s="142">
        <f>feedin_lighttruck!AE43</f>
        <v>0.2</v>
      </c>
      <c r="AF43" s="141">
        <f>feedin_lighttruck!AF43</f>
        <v>0.45</v>
      </c>
      <c r="AG43" s="142">
        <f>feedin_lighttruck!AG43</f>
        <v>0.4</v>
      </c>
      <c r="AH43" s="142">
        <f>feedin_lighttruck!AH43</f>
        <v>0.15</v>
      </c>
      <c r="AI43" s="141">
        <f>feedin_lighttruck!AI43</f>
        <v>0</v>
      </c>
      <c r="AJ43" s="142">
        <f>feedin_lighttruck!AJ43</f>
        <v>0</v>
      </c>
      <c r="AK43" s="142">
        <f>feedin_lighttruck!AK43</f>
        <v>1</v>
      </c>
      <c r="AL43" s="36">
        <f t="shared" si="0"/>
        <v>1</v>
      </c>
      <c r="AM43" s="36">
        <f t="shared" si="1"/>
        <v>7.0000000000000018</v>
      </c>
      <c r="AO43" s="57">
        <f t="shared" si="3"/>
        <v>0.42017756594157629</v>
      </c>
      <c r="AP43" s="57">
        <f t="shared" si="2"/>
        <v>0.39999999999999997</v>
      </c>
      <c r="AQ43" s="57">
        <f t="shared" si="2"/>
        <v>0.17982243405842369</v>
      </c>
      <c r="AR43" s="57">
        <f t="shared" si="4"/>
        <v>0.99999999999999989</v>
      </c>
    </row>
    <row r="44" spans="1:44" x14ac:dyDescent="0.2">
      <c r="A44" s="12">
        <v>2038</v>
      </c>
      <c r="B44" s="100">
        <f t="shared" si="15"/>
        <v>0</v>
      </c>
      <c r="C44" s="66">
        <v>0.11231214561227415</v>
      </c>
      <c r="D44" s="66">
        <f t="shared" si="14"/>
        <v>0</v>
      </c>
      <c r="E44" s="66">
        <f t="shared" si="14"/>
        <v>0</v>
      </c>
      <c r="F44" s="66">
        <f t="shared" si="14"/>
        <v>0</v>
      </c>
      <c r="G44" s="66">
        <f t="shared" si="14"/>
        <v>0</v>
      </c>
      <c r="H44" s="66">
        <v>0</v>
      </c>
      <c r="I44" s="66">
        <v>0.88768785438772579</v>
      </c>
      <c r="J44" s="66">
        <f t="shared" si="11"/>
        <v>0</v>
      </c>
      <c r="K44" s="141">
        <f>feedin_lighttruck!K44</f>
        <v>0.45</v>
      </c>
      <c r="L44" s="142">
        <f>feedin_lighttruck!L44</f>
        <v>0.25</v>
      </c>
      <c r="M44" s="142">
        <f>feedin_lighttruck!M44</f>
        <v>0.3</v>
      </c>
      <c r="N44" s="141">
        <f>feedin_lighttruck!N44</f>
        <v>0.25</v>
      </c>
      <c r="O44" s="142">
        <f>feedin_lighttruck!O44</f>
        <v>0.4</v>
      </c>
      <c r="P44" s="142">
        <f>feedin_lighttruck!P44</f>
        <v>0.35</v>
      </c>
      <c r="Q44" s="141">
        <f>feedin_lighttruck!Q44</f>
        <v>0</v>
      </c>
      <c r="R44" s="142">
        <f>feedin_lighttruck!R44</f>
        <v>0</v>
      </c>
      <c r="S44" s="142">
        <f>feedin_lighttruck!S44</f>
        <v>0</v>
      </c>
      <c r="T44" s="141">
        <f>feedin_lighttruck!T44</f>
        <v>0</v>
      </c>
      <c r="U44" s="142">
        <f>feedin_lighttruck!U44</f>
        <v>0</v>
      </c>
      <c r="V44" s="142">
        <f>feedin_lighttruck!V44</f>
        <v>0</v>
      </c>
      <c r="W44" s="141">
        <f>feedin_lighttruck!W44</f>
        <v>0</v>
      </c>
      <c r="X44" s="142">
        <f>feedin_lighttruck!X44</f>
        <v>0</v>
      </c>
      <c r="Y44" s="142">
        <f>feedin_lighttruck!Y44</f>
        <v>1</v>
      </c>
      <c r="Z44" s="141">
        <f>feedin_lighttruck!Z44</f>
        <v>0.4</v>
      </c>
      <c r="AA44" s="142">
        <f>feedin_lighttruck!AA44</f>
        <v>0.4</v>
      </c>
      <c r="AB44" s="142">
        <f>feedin_lighttruck!AB44</f>
        <v>0.2</v>
      </c>
      <c r="AC44" s="141">
        <f>feedin_lighttruck!AC44</f>
        <v>0.4</v>
      </c>
      <c r="AD44" s="142">
        <f>feedin_lighttruck!AD44</f>
        <v>0.4</v>
      </c>
      <c r="AE44" s="142">
        <f>feedin_lighttruck!AE44</f>
        <v>0.2</v>
      </c>
      <c r="AF44" s="141">
        <f>feedin_lighttruck!AF44</f>
        <v>0.45</v>
      </c>
      <c r="AG44" s="142">
        <f>feedin_lighttruck!AG44</f>
        <v>0.4</v>
      </c>
      <c r="AH44" s="142">
        <f>feedin_lighttruck!AH44</f>
        <v>0.15</v>
      </c>
      <c r="AI44" s="141">
        <f>feedin_lighttruck!AI44</f>
        <v>0</v>
      </c>
      <c r="AJ44" s="142">
        <f>feedin_lighttruck!AJ44</f>
        <v>0</v>
      </c>
      <c r="AK44" s="142">
        <f>feedin_lighttruck!AK44</f>
        <v>1</v>
      </c>
      <c r="AL44" s="36">
        <f t="shared" si="0"/>
        <v>1</v>
      </c>
      <c r="AM44" s="36">
        <f t="shared" si="1"/>
        <v>7.0000000000000018</v>
      </c>
      <c r="AO44" s="57">
        <f t="shared" si="3"/>
        <v>0.42753757087754518</v>
      </c>
      <c r="AP44" s="57">
        <f t="shared" si="2"/>
        <v>0.4</v>
      </c>
      <c r="AQ44" s="57">
        <f t="shared" si="2"/>
        <v>0.1724624291224548</v>
      </c>
      <c r="AR44" s="57">
        <f t="shared" si="4"/>
        <v>1</v>
      </c>
    </row>
    <row r="45" spans="1:44" x14ac:dyDescent="0.2">
      <c r="A45" s="12">
        <v>2039</v>
      </c>
      <c r="B45" s="100">
        <f t="shared" si="15"/>
        <v>0</v>
      </c>
      <c r="C45" s="66">
        <v>8.3260019732171481E-2</v>
      </c>
      <c r="D45" s="66">
        <f t="shared" si="14"/>
        <v>0</v>
      </c>
      <c r="E45" s="66">
        <f t="shared" si="14"/>
        <v>0</v>
      </c>
      <c r="F45" s="66">
        <f t="shared" si="14"/>
        <v>0</v>
      </c>
      <c r="G45" s="66">
        <f t="shared" si="14"/>
        <v>0</v>
      </c>
      <c r="H45" s="66">
        <v>0</v>
      </c>
      <c r="I45" s="66">
        <v>0.91673998026782855</v>
      </c>
      <c r="J45" s="66">
        <f t="shared" si="11"/>
        <v>0</v>
      </c>
      <c r="K45" s="141">
        <f>feedin_lighttruck!K45</f>
        <v>0.45</v>
      </c>
      <c r="L45" s="142">
        <f>feedin_lighttruck!L45</f>
        <v>0.25</v>
      </c>
      <c r="M45" s="142">
        <f>feedin_lighttruck!M45</f>
        <v>0.3</v>
      </c>
      <c r="N45" s="141">
        <f>feedin_lighttruck!N45</f>
        <v>0.25</v>
      </c>
      <c r="O45" s="142">
        <f>feedin_lighttruck!O45</f>
        <v>0.4</v>
      </c>
      <c r="P45" s="142">
        <f>feedin_lighttruck!P45</f>
        <v>0.35</v>
      </c>
      <c r="Q45" s="141">
        <f>feedin_lighttruck!Q45</f>
        <v>0</v>
      </c>
      <c r="R45" s="142">
        <f>feedin_lighttruck!R45</f>
        <v>0</v>
      </c>
      <c r="S45" s="142">
        <f>feedin_lighttruck!S45</f>
        <v>0</v>
      </c>
      <c r="T45" s="141">
        <f>feedin_lighttruck!T45</f>
        <v>0</v>
      </c>
      <c r="U45" s="142">
        <f>feedin_lighttruck!U45</f>
        <v>0</v>
      </c>
      <c r="V45" s="142">
        <f>feedin_lighttruck!V45</f>
        <v>0</v>
      </c>
      <c r="W45" s="141">
        <f>feedin_lighttruck!W45</f>
        <v>0</v>
      </c>
      <c r="X45" s="142">
        <f>feedin_lighttruck!X45</f>
        <v>0</v>
      </c>
      <c r="Y45" s="142">
        <f>feedin_lighttruck!Y45</f>
        <v>1</v>
      </c>
      <c r="Z45" s="141">
        <f>feedin_lighttruck!Z45</f>
        <v>0.4</v>
      </c>
      <c r="AA45" s="142">
        <f>feedin_lighttruck!AA45</f>
        <v>0.4</v>
      </c>
      <c r="AB45" s="142">
        <f>feedin_lighttruck!AB45</f>
        <v>0.2</v>
      </c>
      <c r="AC45" s="141">
        <f>feedin_lighttruck!AC45</f>
        <v>0.4</v>
      </c>
      <c r="AD45" s="142">
        <f>feedin_lighttruck!AD45</f>
        <v>0.4</v>
      </c>
      <c r="AE45" s="142">
        <f>feedin_lighttruck!AE45</f>
        <v>0.2</v>
      </c>
      <c r="AF45" s="141">
        <f>feedin_lighttruck!AF45</f>
        <v>0.45</v>
      </c>
      <c r="AG45" s="142">
        <f>feedin_lighttruck!AG45</f>
        <v>0.4</v>
      </c>
      <c r="AH45" s="142">
        <f>feedin_lighttruck!AH45</f>
        <v>0.15</v>
      </c>
      <c r="AI45" s="141">
        <f>feedin_lighttruck!AI45</f>
        <v>0</v>
      </c>
      <c r="AJ45" s="142">
        <f>feedin_lighttruck!AJ45</f>
        <v>0</v>
      </c>
      <c r="AK45" s="142">
        <f>feedin_lighttruck!AK45</f>
        <v>1</v>
      </c>
      <c r="AL45" s="36">
        <f t="shared" si="0"/>
        <v>1</v>
      </c>
      <c r="AM45" s="36">
        <f t="shared" si="1"/>
        <v>7.0000000000000018</v>
      </c>
      <c r="AO45" s="57">
        <f t="shared" si="3"/>
        <v>0.43334799605356572</v>
      </c>
      <c r="AP45" s="57">
        <f t="shared" si="2"/>
        <v>0.4</v>
      </c>
      <c r="AQ45" s="57">
        <f t="shared" si="2"/>
        <v>0.16665200394643429</v>
      </c>
      <c r="AR45" s="57">
        <f t="shared" si="4"/>
        <v>1</v>
      </c>
    </row>
    <row r="46" spans="1:44" x14ac:dyDescent="0.2">
      <c r="A46" s="51">
        <v>2040</v>
      </c>
      <c r="B46" s="101">
        <v>0</v>
      </c>
      <c r="C46" s="179">
        <v>6.0955019790005539E-2</v>
      </c>
      <c r="D46" s="65">
        <v>0</v>
      </c>
      <c r="E46" s="65">
        <v>0</v>
      </c>
      <c r="F46" s="65">
        <v>0</v>
      </c>
      <c r="G46" s="65">
        <v>0</v>
      </c>
      <c r="H46" s="74">
        <v>0</v>
      </c>
      <c r="I46" s="65">
        <v>0.9390449802099945</v>
      </c>
      <c r="J46" s="74">
        <f t="shared" si="11"/>
        <v>0</v>
      </c>
      <c r="K46" s="143">
        <f>feedin_lighttruck!K46</f>
        <v>0.45</v>
      </c>
      <c r="L46" s="144">
        <f>feedin_lighttruck!L46</f>
        <v>0.25</v>
      </c>
      <c r="M46" s="144">
        <f>feedin_lighttruck!M46</f>
        <v>0.3</v>
      </c>
      <c r="N46" s="143">
        <f>feedin_lighttruck!N46</f>
        <v>0.25</v>
      </c>
      <c r="O46" s="144">
        <f>feedin_lighttruck!O46</f>
        <v>0.4</v>
      </c>
      <c r="P46" s="144">
        <f>feedin_lighttruck!P46</f>
        <v>0.35</v>
      </c>
      <c r="Q46" s="143">
        <f>feedin_lighttruck!Q46</f>
        <v>0</v>
      </c>
      <c r="R46" s="144">
        <f>feedin_lighttruck!R46</f>
        <v>0</v>
      </c>
      <c r="S46" s="144">
        <f>feedin_lighttruck!S46</f>
        <v>0</v>
      </c>
      <c r="T46" s="143">
        <f>feedin_lighttruck!T46</f>
        <v>0</v>
      </c>
      <c r="U46" s="144">
        <f>feedin_lighttruck!U46</f>
        <v>0</v>
      </c>
      <c r="V46" s="144">
        <f>feedin_lighttruck!V46</f>
        <v>0</v>
      </c>
      <c r="W46" s="143">
        <f>feedin_lighttruck!W46</f>
        <v>0</v>
      </c>
      <c r="X46" s="144">
        <f>feedin_lighttruck!X46</f>
        <v>0</v>
      </c>
      <c r="Y46" s="144">
        <f>feedin_lighttruck!Y46</f>
        <v>1</v>
      </c>
      <c r="Z46" s="143">
        <f>feedin_lighttruck!Z46</f>
        <v>0.4</v>
      </c>
      <c r="AA46" s="144">
        <f>feedin_lighttruck!AA46</f>
        <v>0.4</v>
      </c>
      <c r="AB46" s="144">
        <f>feedin_lighttruck!AB46</f>
        <v>0.2</v>
      </c>
      <c r="AC46" s="143">
        <f>feedin_lighttruck!AC46</f>
        <v>0.4</v>
      </c>
      <c r="AD46" s="144">
        <f>feedin_lighttruck!AD46</f>
        <v>0.4</v>
      </c>
      <c r="AE46" s="144">
        <f>feedin_lighttruck!AE46</f>
        <v>0.2</v>
      </c>
      <c r="AF46" s="143">
        <f>feedin_lighttruck!AF46</f>
        <v>0.45</v>
      </c>
      <c r="AG46" s="144">
        <f>feedin_lighttruck!AG46</f>
        <v>0.4</v>
      </c>
      <c r="AH46" s="144">
        <f>feedin_lighttruck!AH46</f>
        <v>0.15</v>
      </c>
      <c r="AI46" s="143">
        <f>feedin_lighttruck!AI46</f>
        <v>0</v>
      </c>
      <c r="AJ46" s="144">
        <f>feedin_lighttruck!AJ46</f>
        <v>0</v>
      </c>
      <c r="AK46" s="144">
        <f>feedin_lighttruck!AK46</f>
        <v>1</v>
      </c>
      <c r="AL46" s="52">
        <f t="shared" si="0"/>
        <v>1</v>
      </c>
      <c r="AM46" s="52">
        <f t="shared" si="1"/>
        <v>7.0000000000000018</v>
      </c>
      <c r="AN46" s="55"/>
      <c r="AO46" s="62">
        <f t="shared" si="3"/>
        <v>0.43780899604199891</v>
      </c>
      <c r="AP46" s="62">
        <f t="shared" si="2"/>
        <v>0.4</v>
      </c>
      <c r="AQ46" s="62">
        <f t="shared" si="2"/>
        <v>0.1621910039580011</v>
      </c>
      <c r="AR46" s="62">
        <f t="shared" si="4"/>
        <v>1</v>
      </c>
    </row>
    <row r="47" spans="1:44" x14ac:dyDescent="0.2">
      <c r="A47" s="12">
        <v>2041</v>
      </c>
      <c r="B47" s="100">
        <f t="shared" ref="B47:G61" si="16">MAX(B46+(B$46-B$41)*0.2,0)</f>
        <v>0</v>
      </c>
      <c r="C47" s="66">
        <v>4.3999550406972482E-2</v>
      </c>
      <c r="D47" s="66">
        <f t="shared" si="16"/>
        <v>0</v>
      </c>
      <c r="E47" s="66">
        <f t="shared" si="16"/>
        <v>0</v>
      </c>
      <c r="F47" s="66">
        <f t="shared" si="16"/>
        <v>0</v>
      </c>
      <c r="G47" s="66">
        <f t="shared" si="16"/>
        <v>0</v>
      </c>
      <c r="H47" s="66">
        <v>0</v>
      </c>
      <c r="I47" s="66">
        <v>0.95600044959302743</v>
      </c>
      <c r="J47" s="66">
        <f t="shared" si="11"/>
        <v>0</v>
      </c>
      <c r="K47" s="141">
        <f>feedin_lighttruck!K47</f>
        <v>0.45</v>
      </c>
      <c r="L47" s="142">
        <f>feedin_lighttruck!L47</f>
        <v>0.25</v>
      </c>
      <c r="M47" s="142">
        <f>feedin_lighttruck!M47</f>
        <v>0.3</v>
      </c>
      <c r="N47" s="141">
        <f>feedin_lighttruck!N47</f>
        <v>0.25</v>
      </c>
      <c r="O47" s="142">
        <f>feedin_lighttruck!O47</f>
        <v>0.4</v>
      </c>
      <c r="P47" s="142">
        <f>feedin_lighttruck!P47</f>
        <v>0.35</v>
      </c>
      <c r="Q47" s="141">
        <f>feedin_lighttruck!Q47</f>
        <v>0</v>
      </c>
      <c r="R47" s="142">
        <f>feedin_lighttruck!R47</f>
        <v>0</v>
      </c>
      <c r="S47" s="142">
        <f>feedin_lighttruck!S47</f>
        <v>0</v>
      </c>
      <c r="T47" s="141">
        <f>feedin_lighttruck!T47</f>
        <v>0</v>
      </c>
      <c r="U47" s="142">
        <f>feedin_lighttruck!U47</f>
        <v>0</v>
      </c>
      <c r="V47" s="142">
        <f>feedin_lighttruck!V47</f>
        <v>0</v>
      </c>
      <c r="W47" s="141">
        <f>feedin_lighttruck!W47</f>
        <v>0</v>
      </c>
      <c r="X47" s="142">
        <f>feedin_lighttruck!X47</f>
        <v>0</v>
      </c>
      <c r="Y47" s="142">
        <f>feedin_lighttruck!Y47</f>
        <v>1</v>
      </c>
      <c r="Z47" s="141">
        <f>feedin_lighttruck!Z47</f>
        <v>0.4</v>
      </c>
      <c r="AA47" s="142">
        <f>feedin_lighttruck!AA47</f>
        <v>0.4</v>
      </c>
      <c r="AB47" s="142">
        <f>feedin_lighttruck!AB47</f>
        <v>0.2</v>
      </c>
      <c r="AC47" s="141">
        <f>feedin_lighttruck!AC47</f>
        <v>0.4</v>
      </c>
      <c r="AD47" s="142">
        <f>feedin_lighttruck!AD47</f>
        <v>0.4</v>
      </c>
      <c r="AE47" s="142">
        <f>feedin_lighttruck!AE47</f>
        <v>0.2</v>
      </c>
      <c r="AF47" s="141">
        <f>feedin_lighttruck!AF47</f>
        <v>0.45</v>
      </c>
      <c r="AG47" s="142">
        <f>feedin_lighttruck!AG47</f>
        <v>0.4</v>
      </c>
      <c r="AH47" s="142">
        <f>feedin_lighttruck!AH47</f>
        <v>0.15</v>
      </c>
      <c r="AI47" s="141">
        <f>feedin_lighttruck!AI47</f>
        <v>0</v>
      </c>
      <c r="AJ47" s="142">
        <f>feedin_lighttruck!AJ47</f>
        <v>0</v>
      </c>
      <c r="AK47" s="142">
        <f>feedin_lighttruck!AK47</f>
        <v>1</v>
      </c>
      <c r="AL47" s="36">
        <f t="shared" si="0"/>
        <v>0.99999999999999989</v>
      </c>
      <c r="AM47" s="36">
        <f t="shared" si="1"/>
        <v>7.0000000000000018</v>
      </c>
    </row>
    <row r="48" spans="1:44" x14ac:dyDescent="0.2">
      <c r="A48" s="12">
        <v>2042</v>
      </c>
      <c r="B48" s="100">
        <f t="shared" si="16"/>
        <v>0</v>
      </c>
      <c r="C48" s="66">
        <v>3.1466346226886398E-2</v>
      </c>
      <c r="D48" s="66">
        <f t="shared" si="16"/>
        <v>0</v>
      </c>
      <c r="E48" s="66">
        <f t="shared" si="16"/>
        <v>0</v>
      </c>
      <c r="F48" s="66">
        <f t="shared" si="16"/>
        <v>0</v>
      </c>
      <c r="G48" s="66">
        <f t="shared" si="16"/>
        <v>0</v>
      </c>
      <c r="H48" s="66">
        <v>0</v>
      </c>
      <c r="I48" s="66">
        <v>0.96853365377311373</v>
      </c>
      <c r="J48" s="66">
        <f t="shared" si="11"/>
        <v>0</v>
      </c>
      <c r="K48" s="141">
        <f>feedin_lighttruck!K48</f>
        <v>0.45</v>
      </c>
      <c r="L48" s="142">
        <f>feedin_lighttruck!L48</f>
        <v>0.25</v>
      </c>
      <c r="M48" s="142">
        <f>feedin_lighttruck!M48</f>
        <v>0.3</v>
      </c>
      <c r="N48" s="141">
        <f>feedin_lighttruck!N48</f>
        <v>0.25</v>
      </c>
      <c r="O48" s="142">
        <f>feedin_lighttruck!O48</f>
        <v>0.4</v>
      </c>
      <c r="P48" s="142">
        <f>feedin_lighttruck!P48</f>
        <v>0.35</v>
      </c>
      <c r="Q48" s="141">
        <f>feedin_lighttruck!Q48</f>
        <v>0</v>
      </c>
      <c r="R48" s="142">
        <f>feedin_lighttruck!R48</f>
        <v>0</v>
      </c>
      <c r="S48" s="142">
        <f>feedin_lighttruck!S48</f>
        <v>0</v>
      </c>
      <c r="T48" s="141">
        <f>feedin_lighttruck!T48</f>
        <v>0</v>
      </c>
      <c r="U48" s="142">
        <f>feedin_lighttruck!U48</f>
        <v>0</v>
      </c>
      <c r="V48" s="142">
        <f>feedin_lighttruck!V48</f>
        <v>0</v>
      </c>
      <c r="W48" s="141">
        <f>feedin_lighttruck!W48</f>
        <v>0</v>
      </c>
      <c r="X48" s="142">
        <f>feedin_lighttruck!X48</f>
        <v>0</v>
      </c>
      <c r="Y48" s="142">
        <f>feedin_lighttruck!Y48</f>
        <v>1</v>
      </c>
      <c r="Z48" s="141">
        <f>feedin_lighttruck!Z48</f>
        <v>0.4</v>
      </c>
      <c r="AA48" s="142">
        <f>feedin_lighttruck!AA48</f>
        <v>0.4</v>
      </c>
      <c r="AB48" s="142">
        <f>feedin_lighttruck!AB48</f>
        <v>0.2</v>
      </c>
      <c r="AC48" s="141">
        <f>feedin_lighttruck!AC48</f>
        <v>0.4</v>
      </c>
      <c r="AD48" s="142">
        <f>feedin_lighttruck!AD48</f>
        <v>0.4</v>
      </c>
      <c r="AE48" s="142">
        <f>feedin_lighttruck!AE48</f>
        <v>0.2</v>
      </c>
      <c r="AF48" s="141">
        <f>feedin_lighttruck!AF48</f>
        <v>0.45</v>
      </c>
      <c r="AG48" s="142">
        <f>feedin_lighttruck!AG48</f>
        <v>0.4</v>
      </c>
      <c r="AH48" s="142">
        <f>feedin_lighttruck!AH48</f>
        <v>0.15</v>
      </c>
      <c r="AI48" s="141">
        <f>feedin_lighttruck!AI48</f>
        <v>0</v>
      </c>
      <c r="AJ48" s="142">
        <f>feedin_lighttruck!AJ48</f>
        <v>0</v>
      </c>
      <c r="AK48" s="142">
        <f>feedin_lighttruck!AK48</f>
        <v>1</v>
      </c>
      <c r="AL48" s="36">
        <f t="shared" si="0"/>
        <v>1.0000000000000002</v>
      </c>
      <c r="AM48" s="36">
        <f t="shared" si="1"/>
        <v>7.0000000000000018</v>
      </c>
    </row>
    <row r="49" spans="1:39" x14ac:dyDescent="0.2">
      <c r="A49" s="12">
        <v>2043</v>
      </c>
      <c r="B49" s="100">
        <f t="shared" si="16"/>
        <v>0</v>
      </c>
      <c r="C49" s="66">
        <v>2.23219447096949E-2</v>
      </c>
      <c r="D49" s="66">
        <f t="shared" si="16"/>
        <v>0</v>
      </c>
      <c r="E49" s="66">
        <f t="shared" si="16"/>
        <v>0</v>
      </c>
      <c r="F49" s="66">
        <f t="shared" si="16"/>
        <v>0</v>
      </c>
      <c r="G49" s="66">
        <f t="shared" si="16"/>
        <v>0</v>
      </c>
      <c r="H49" s="66">
        <v>0</v>
      </c>
      <c r="I49" s="66">
        <v>0.97767805529030516</v>
      </c>
      <c r="J49" s="66">
        <f t="shared" si="11"/>
        <v>0</v>
      </c>
      <c r="K49" s="141">
        <f>feedin_lighttruck!K49</f>
        <v>0.45</v>
      </c>
      <c r="L49" s="142">
        <f>feedin_lighttruck!L49</f>
        <v>0.25</v>
      </c>
      <c r="M49" s="142">
        <f>feedin_lighttruck!M49</f>
        <v>0.3</v>
      </c>
      <c r="N49" s="141">
        <f>feedin_lighttruck!N49</f>
        <v>0.25</v>
      </c>
      <c r="O49" s="142">
        <f>feedin_lighttruck!O49</f>
        <v>0.4</v>
      </c>
      <c r="P49" s="142">
        <f>feedin_lighttruck!P49</f>
        <v>0.35</v>
      </c>
      <c r="Q49" s="141">
        <f>feedin_lighttruck!Q49</f>
        <v>0</v>
      </c>
      <c r="R49" s="142">
        <f>feedin_lighttruck!R49</f>
        <v>0</v>
      </c>
      <c r="S49" s="142">
        <f>feedin_lighttruck!S49</f>
        <v>0</v>
      </c>
      <c r="T49" s="141">
        <f>feedin_lighttruck!T49</f>
        <v>0</v>
      </c>
      <c r="U49" s="142">
        <f>feedin_lighttruck!U49</f>
        <v>0</v>
      </c>
      <c r="V49" s="142">
        <f>feedin_lighttruck!V49</f>
        <v>0</v>
      </c>
      <c r="W49" s="141">
        <f>feedin_lighttruck!W49</f>
        <v>0</v>
      </c>
      <c r="X49" s="142">
        <f>feedin_lighttruck!X49</f>
        <v>0</v>
      </c>
      <c r="Y49" s="142">
        <f>feedin_lighttruck!Y49</f>
        <v>1</v>
      </c>
      <c r="Z49" s="141">
        <f>feedin_lighttruck!Z49</f>
        <v>0.4</v>
      </c>
      <c r="AA49" s="142">
        <f>feedin_lighttruck!AA49</f>
        <v>0.4</v>
      </c>
      <c r="AB49" s="142">
        <f>feedin_lighttruck!AB49</f>
        <v>0.2</v>
      </c>
      <c r="AC49" s="141">
        <f>feedin_lighttruck!AC49</f>
        <v>0.4</v>
      </c>
      <c r="AD49" s="142">
        <f>feedin_lighttruck!AD49</f>
        <v>0.4</v>
      </c>
      <c r="AE49" s="142">
        <f>feedin_lighttruck!AE49</f>
        <v>0.2</v>
      </c>
      <c r="AF49" s="141">
        <f>feedin_lighttruck!AF49</f>
        <v>0.45</v>
      </c>
      <c r="AG49" s="142">
        <f>feedin_lighttruck!AG49</f>
        <v>0.4</v>
      </c>
      <c r="AH49" s="142">
        <f>feedin_lighttruck!AH49</f>
        <v>0.15</v>
      </c>
      <c r="AI49" s="141">
        <f>feedin_lighttruck!AI49</f>
        <v>0</v>
      </c>
      <c r="AJ49" s="142">
        <f>feedin_lighttruck!AJ49</f>
        <v>0</v>
      </c>
      <c r="AK49" s="142">
        <f>feedin_lighttruck!AK49</f>
        <v>1</v>
      </c>
      <c r="AL49" s="36">
        <f t="shared" si="0"/>
        <v>1</v>
      </c>
      <c r="AM49" s="36">
        <f t="shared" si="1"/>
        <v>7.0000000000000018</v>
      </c>
    </row>
    <row r="50" spans="1:39" x14ac:dyDescent="0.2">
      <c r="A50" s="12">
        <v>2044</v>
      </c>
      <c r="B50" s="100">
        <f t="shared" si="16"/>
        <v>0</v>
      </c>
      <c r="C50" s="66">
        <v>1.5722033861803465E-2</v>
      </c>
      <c r="D50" s="66">
        <f t="shared" si="16"/>
        <v>0</v>
      </c>
      <c r="E50" s="66">
        <f t="shared" si="16"/>
        <v>0</v>
      </c>
      <c r="F50" s="66">
        <f t="shared" si="16"/>
        <v>0</v>
      </c>
      <c r="G50" s="66">
        <f t="shared" si="16"/>
        <v>0</v>
      </c>
      <c r="H50" s="66">
        <v>0</v>
      </c>
      <c r="I50" s="66">
        <v>0.98427796613819662</v>
      </c>
      <c r="J50" s="66">
        <f t="shared" si="11"/>
        <v>0</v>
      </c>
      <c r="K50" s="141">
        <f>feedin_lighttruck!K50</f>
        <v>0.45</v>
      </c>
      <c r="L50" s="142">
        <f>feedin_lighttruck!L50</f>
        <v>0.25</v>
      </c>
      <c r="M50" s="142">
        <f>feedin_lighttruck!M50</f>
        <v>0.3</v>
      </c>
      <c r="N50" s="141">
        <f>feedin_lighttruck!N50</f>
        <v>0.25</v>
      </c>
      <c r="O50" s="142">
        <f>feedin_lighttruck!O50</f>
        <v>0.4</v>
      </c>
      <c r="P50" s="142">
        <f>feedin_lighttruck!P50</f>
        <v>0.35</v>
      </c>
      <c r="Q50" s="141">
        <f>feedin_lighttruck!Q50</f>
        <v>0</v>
      </c>
      <c r="R50" s="142">
        <f>feedin_lighttruck!R50</f>
        <v>0</v>
      </c>
      <c r="S50" s="142">
        <f>feedin_lighttruck!S50</f>
        <v>0</v>
      </c>
      <c r="T50" s="141">
        <f>feedin_lighttruck!T50</f>
        <v>0</v>
      </c>
      <c r="U50" s="142">
        <f>feedin_lighttruck!U50</f>
        <v>0</v>
      </c>
      <c r="V50" s="142">
        <f>feedin_lighttruck!V50</f>
        <v>0</v>
      </c>
      <c r="W50" s="141">
        <f>feedin_lighttruck!W50</f>
        <v>0</v>
      </c>
      <c r="X50" s="142">
        <f>feedin_lighttruck!X50</f>
        <v>0</v>
      </c>
      <c r="Y50" s="142">
        <f>feedin_lighttruck!Y50</f>
        <v>1</v>
      </c>
      <c r="Z50" s="141">
        <f>feedin_lighttruck!Z50</f>
        <v>0.4</v>
      </c>
      <c r="AA50" s="142">
        <f>feedin_lighttruck!AA50</f>
        <v>0.4</v>
      </c>
      <c r="AB50" s="142">
        <f>feedin_lighttruck!AB50</f>
        <v>0.2</v>
      </c>
      <c r="AC50" s="141">
        <f>feedin_lighttruck!AC50</f>
        <v>0.4</v>
      </c>
      <c r="AD50" s="142">
        <f>feedin_lighttruck!AD50</f>
        <v>0.4</v>
      </c>
      <c r="AE50" s="142">
        <f>feedin_lighttruck!AE50</f>
        <v>0.2</v>
      </c>
      <c r="AF50" s="141">
        <f>feedin_lighttruck!AF50</f>
        <v>0.45</v>
      </c>
      <c r="AG50" s="142">
        <f>feedin_lighttruck!AG50</f>
        <v>0.4</v>
      </c>
      <c r="AH50" s="142">
        <f>feedin_lighttruck!AH50</f>
        <v>0.15</v>
      </c>
      <c r="AI50" s="141">
        <f>feedin_lighttruck!AI50</f>
        <v>0</v>
      </c>
      <c r="AJ50" s="142">
        <f>feedin_lighttruck!AJ50</f>
        <v>0</v>
      </c>
      <c r="AK50" s="142">
        <f>feedin_lighttruck!AK50</f>
        <v>1</v>
      </c>
      <c r="AL50" s="36">
        <f t="shared" si="0"/>
        <v>1</v>
      </c>
      <c r="AM50" s="36">
        <f t="shared" si="1"/>
        <v>7.0000000000000018</v>
      </c>
    </row>
    <row r="51" spans="1:39" x14ac:dyDescent="0.2">
      <c r="A51" s="51">
        <v>2045</v>
      </c>
      <c r="B51" s="101">
        <v>0</v>
      </c>
      <c r="C51" s="74">
        <v>1.1001600575546881E-2</v>
      </c>
      <c r="D51" s="74">
        <f t="shared" si="16"/>
        <v>0</v>
      </c>
      <c r="E51" s="74">
        <f t="shared" si="16"/>
        <v>0</v>
      </c>
      <c r="F51" s="74">
        <f t="shared" si="16"/>
        <v>0</v>
      </c>
      <c r="G51" s="74">
        <f t="shared" si="16"/>
        <v>0</v>
      </c>
      <c r="H51" s="74">
        <v>0</v>
      </c>
      <c r="I51" s="74">
        <v>0.98899839942445311</v>
      </c>
      <c r="J51" s="74">
        <f t="shared" si="11"/>
        <v>0</v>
      </c>
      <c r="K51" s="143">
        <f>feedin_lighttruck!K51</f>
        <v>0.45</v>
      </c>
      <c r="L51" s="144">
        <f>feedin_lighttruck!L51</f>
        <v>0.25</v>
      </c>
      <c r="M51" s="144">
        <f>feedin_lighttruck!M51</f>
        <v>0.3</v>
      </c>
      <c r="N51" s="143">
        <f>feedin_lighttruck!N51</f>
        <v>0.25</v>
      </c>
      <c r="O51" s="144">
        <f>feedin_lighttruck!O51</f>
        <v>0.4</v>
      </c>
      <c r="P51" s="144">
        <f>feedin_lighttruck!P51</f>
        <v>0.35</v>
      </c>
      <c r="Q51" s="143">
        <f>feedin_lighttruck!Q51</f>
        <v>0</v>
      </c>
      <c r="R51" s="144">
        <f>feedin_lighttruck!R51</f>
        <v>0</v>
      </c>
      <c r="S51" s="144">
        <f>feedin_lighttruck!S51</f>
        <v>0</v>
      </c>
      <c r="T51" s="143">
        <f>feedin_lighttruck!T51</f>
        <v>0</v>
      </c>
      <c r="U51" s="144">
        <f>feedin_lighttruck!U51</f>
        <v>0</v>
      </c>
      <c r="V51" s="144">
        <f>feedin_lighttruck!V51</f>
        <v>0</v>
      </c>
      <c r="W51" s="143">
        <f>feedin_lighttruck!W51</f>
        <v>0</v>
      </c>
      <c r="X51" s="144">
        <f>feedin_lighttruck!X51</f>
        <v>0</v>
      </c>
      <c r="Y51" s="144">
        <f>feedin_lighttruck!Y51</f>
        <v>1</v>
      </c>
      <c r="Z51" s="143">
        <f>feedin_lighttruck!Z51</f>
        <v>0.4</v>
      </c>
      <c r="AA51" s="144">
        <f>feedin_lighttruck!AA51</f>
        <v>0.4</v>
      </c>
      <c r="AB51" s="144">
        <f>feedin_lighttruck!AB51</f>
        <v>0.2</v>
      </c>
      <c r="AC51" s="143">
        <f>feedin_lighttruck!AC51</f>
        <v>0.4</v>
      </c>
      <c r="AD51" s="144">
        <f>feedin_lighttruck!AD51</f>
        <v>0.4</v>
      </c>
      <c r="AE51" s="144">
        <f>feedin_lighttruck!AE51</f>
        <v>0.2</v>
      </c>
      <c r="AF51" s="143">
        <f>feedin_lighttruck!AF51</f>
        <v>0.45</v>
      </c>
      <c r="AG51" s="144">
        <f>feedin_lighttruck!AG51</f>
        <v>0.4</v>
      </c>
      <c r="AH51" s="144">
        <f>feedin_lighttruck!AH51</f>
        <v>0.15</v>
      </c>
      <c r="AI51" s="143">
        <f>feedin_lighttruck!AI51</f>
        <v>0</v>
      </c>
      <c r="AJ51" s="144">
        <f>feedin_lighttruck!AJ51</f>
        <v>0</v>
      </c>
      <c r="AK51" s="144">
        <f>feedin_lighttruck!AK51</f>
        <v>1</v>
      </c>
      <c r="AL51" s="52">
        <f t="shared" si="0"/>
        <v>1</v>
      </c>
      <c r="AM51" s="52">
        <f t="shared" si="1"/>
        <v>7.0000000000000018</v>
      </c>
    </row>
    <row r="52" spans="1:39" x14ac:dyDescent="0.2">
      <c r="A52" s="12">
        <v>2046</v>
      </c>
      <c r="B52" s="100">
        <f t="shared" si="16"/>
        <v>0</v>
      </c>
      <c r="C52" s="66">
        <v>7.6527705122844385E-3</v>
      </c>
      <c r="D52" s="66">
        <f t="shared" si="16"/>
        <v>0</v>
      </c>
      <c r="E52" s="66">
        <f t="shared" si="16"/>
        <v>0</v>
      </c>
      <c r="F52" s="66">
        <f t="shared" si="16"/>
        <v>0</v>
      </c>
      <c r="G52" s="66">
        <f t="shared" si="16"/>
        <v>0</v>
      </c>
      <c r="H52" s="66">
        <v>0</v>
      </c>
      <c r="I52" s="66">
        <v>0.99234722948771559</v>
      </c>
      <c r="J52" s="66">
        <f t="shared" si="11"/>
        <v>0</v>
      </c>
      <c r="K52" s="141">
        <f>feedin_lighttruck!K52</f>
        <v>0.45</v>
      </c>
      <c r="L52" s="142">
        <f>feedin_lighttruck!L52</f>
        <v>0.25</v>
      </c>
      <c r="M52" s="142">
        <f>feedin_lighttruck!M52</f>
        <v>0.3</v>
      </c>
      <c r="N52" s="141">
        <f>feedin_lighttruck!N52</f>
        <v>0.25</v>
      </c>
      <c r="O52" s="142">
        <f>feedin_lighttruck!O52</f>
        <v>0.4</v>
      </c>
      <c r="P52" s="142">
        <f>feedin_lighttruck!P52</f>
        <v>0.35</v>
      </c>
      <c r="Q52" s="141">
        <f>feedin_lighttruck!Q52</f>
        <v>0</v>
      </c>
      <c r="R52" s="142">
        <f>feedin_lighttruck!R52</f>
        <v>0</v>
      </c>
      <c r="S52" s="142">
        <f>feedin_lighttruck!S52</f>
        <v>0</v>
      </c>
      <c r="T52" s="141">
        <f>feedin_lighttruck!T52</f>
        <v>0</v>
      </c>
      <c r="U52" s="142">
        <f>feedin_lighttruck!U52</f>
        <v>0</v>
      </c>
      <c r="V52" s="142">
        <f>feedin_lighttruck!V52</f>
        <v>0</v>
      </c>
      <c r="W52" s="141">
        <f>feedin_lighttruck!W52</f>
        <v>0</v>
      </c>
      <c r="X52" s="142">
        <f>feedin_lighttruck!X52</f>
        <v>0</v>
      </c>
      <c r="Y52" s="142">
        <f>feedin_lighttruck!Y52</f>
        <v>1</v>
      </c>
      <c r="Z52" s="141">
        <f>feedin_lighttruck!Z52</f>
        <v>0.4</v>
      </c>
      <c r="AA52" s="142">
        <f>feedin_lighttruck!AA52</f>
        <v>0.4</v>
      </c>
      <c r="AB52" s="142">
        <f>feedin_lighttruck!AB52</f>
        <v>0.2</v>
      </c>
      <c r="AC52" s="141">
        <f>feedin_lighttruck!AC52</f>
        <v>0.4</v>
      </c>
      <c r="AD52" s="142">
        <f>feedin_lighttruck!AD52</f>
        <v>0.4</v>
      </c>
      <c r="AE52" s="142">
        <f>feedin_lighttruck!AE52</f>
        <v>0.2</v>
      </c>
      <c r="AF52" s="141">
        <f>feedin_lighttruck!AF52</f>
        <v>0.45</v>
      </c>
      <c r="AG52" s="142">
        <f>feedin_lighttruck!AG52</f>
        <v>0.4</v>
      </c>
      <c r="AH52" s="142">
        <f>feedin_lighttruck!AH52</f>
        <v>0.15</v>
      </c>
      <c r="AI52" s="141">
        <f>feedin_lighttruck!AI52</f>
        <v>0</v>
      </c>
      <c r="AJ52" s="142">
        <f>feedin_lighttruck!AJ52</f>
        <v>0</v>
      </c>
      <c r="AK52" s="142">
        <f>feedin_lighttruck!AK52</f>
        <v>1</v>
      </c>
      <c r="AL52" s="36">
        <f t="shared" si="0"/>
        <v>1</v>
      </c>
      <c r="AM52" s="36">
        <f t="shared" si="1"/>
        <v>7.0000000000000018</v>
      </c>
    </row>
    <row r="53" spans="1:39" x14ac:dyDescent="0.2">
      <c r="A53" s="12">
        <v>2047</v>
      </c>
      <c r="B53" s="100">
        <f t="shared" si="16"/>
        <v>0</v>
      </c>
      <c r="C53" s="66">
        <v>5.293762993519034E-3</v>
      </c>
      <c r="D53" s="66">
        <f t="shared" si="16"/>
        <v>0</v>
      </c>
      <c r="E53" s="66">
        <f t="shared" si="16"/>
        <v>0</v>
      </c>
      <c r="F53" s="66">
        <f t="shared" si="16"/>
        <v>0</v>
      </c>
      <c r="G53" s="66">
        <f t="shared" si="16"/>
        <v>0</v>
      </c>
      <c r="H53" s="66">
        <v>0</v>
      </c>
      <c r="I53" s="66">
        <v>0.99470623700648086</v>
      </c>
      <c r="J53" s="66">
        <f t="shared" si="11"/>
        <v>0</v>
      </c>
      <c r="K53" s="141">
        <f>feedin_lighttruck!K53</f>
        <v>0.45</v>
      </c>
      <c r="L53" s="142">
        <f>feedin_lighttruck!L53</f>
        <v>0.25</v>
      </c>
      <c r="M53" s="142">
        <f>feedin_lighttruck!M53</f>
        <v>0.3</v>
      </c>
      <c r="N53" s="141">
        <f>feedin_lighttruck!N53</f>
        <v>0.25</v>
      </c>
      <c r="O53" s="142">
        <f>feedin_lighttruck!O53</f>
        <v>0.4</v>
      </c>
      <c r="P53" s="142">
        <f>feedin_lighttruck!P53</f>
        <v>0.35</v>
      </c>
      <c r="Q53" s="141">
        <f>feedin_lighttruck!Q53</f>
        <v>0</v>
      </c>
      <c r="R53" s="142">
        <f>feedin_lighttruck!R53</f>
        <v>0</v>
      </c>
      <c r="S53" s="142">
        <f>feedin_lighttruck!S53</f>
        <v>0</v>
      </c>
      <c r="T53" s="141">
        <f>feedin_lighttruck!T53</f>
        <v>0</v>
      </c>
      <c r="U53" s="142">
        <f>feedin_lighttruck!U53</f>
        <v>0</v>
      </c>
      <c r="V53" s="142">
        <f>feedin_lighttruck!V53</f>
        <v>0</v>
      </c>
      <c r="W53" s="141">
        <f>feedin_lighttruck!W53</f>
        <v>0</v>
      </c>
      <c r="X53" s="142">
        <f>feedin_lighttruck!X53</f>
        <v>0</v>
      </c>
      <c r="Y53" s="142">
        <f>feedin_lighttruck!Y53</f>
        <v>1</v>
      </c>
      <c r="Z53" s="141">
        <f>feedin_lighttruck!Z53</f>
        <v>0.4</v>
      </c>
      <c r="AA53" s="142">
        <f>feedin_lighttruck!AA53</f>
        <v>0.4</v>
      </c>
      <c r="AB53" s="142">
        <f>feedin_lighttruck!AB53</f>
        <v>0.2</v>
      </c>
      <c r="AC53" s="141">
        <f>feedin_lighttruck!AC53</f>
        <v>0.4</v>
      </c>
      <c r="AD53" s="142">
        <f>feedin_lighttruck!AD53</f>
        <v>0.4</v>
      </c>
      <c r="AE53" s="142">
        <f>feedin_lighttruck!AE53</f>
        <v>0.2</v>
      </c>
      <c r="AF53" s="141">
        <f>feedin_lighttruck!AF53</f>
        <v>0.45</v>
      </c>
      <c r="AG53" s="142">
        <f>feedin_lighttruck!AG53</f>
        <v>0.4</v>
      </c>
      <c r="AH53" s="142">
        <f>feedin_lighttruck!AH53</f>
        <v>0.15</v>
      </c>
      <c r="AI53" s="141">
        <f>feedin_lighttruck!AI53</f>
        <v>0</v>
      </c>
      <c r="AJ53" s="142">
        <f>feedin_lighttruck!AJ53</f>
        <v>0</v>
      </c>
      <c r="AK53" s="142">
        <f>feedin_lighttruck!AK53</f>
        <v>1</v>
      </c>
      <c r="AL53" s="36">
        <f t="shared" si="0"/>
        <v>0.99999999999999989</v>
      </c>
      <c r="AM53" s="36">
        <f t="shared" si="1"/>
        <v>7.0000000000000018</v>
      </c>
    </row>
    <row r="54" spans="1:39" x14ac:dyDescent="0.2">
      <c r="A54" s="12">
        <v>2048</v>
      </c>
      <c r="B54" s="100">
        <f t="shared" si="16"/>
        <v>0</v>
      </c>
      <c r="C54" s="66">
        <v>3.6426723059847631E-3</v>
      </c>
      <c r="D54" s="66">
        <f t="shared" si="16"/>
        <v>0</v>
      </c>
      <c r="E54" s="66">
        <f t="shared" si="16"/>
        <v>0</v>
      </c>
      <c r="F54" s="66">
        <f t="shared" si="16"/>
        <v>0</v>
      </c>
      <c r="G54" s="66">
        <f t="shared" si="16"/>
        <v>0</v>
      </c>
      <c r="H54" s="66">
        <v>0</v>
      </c>
      <c r="I54" s="66">
        <v>0.99635732769401519</v>
      </c>
      <c r="J54" s="66">
        <f t="shared" si="11"/>
        <v>0</v>
      </c>
      <c r="K54" s="141">
        <f>feedin_lighttruck!K54</f>
        <v>0.45</v>
      </c>
      <c r="L54" s="142">
        <f>feedin_lighttruck!L54</f>
        <v>0.25</v>
      </c>
      <c r="M54" s="142">
        <f>feedin_lighttruck!M54</f>
        <v>0.3</v>
      </c>
      <c r="N54" s="141">
        <f>feedin_lighttruck!N54</f>
        <v>0.25</v>
      </c>
      <c r="O54" s="142">
        <f>feedin_lighttruck!O54</f>
        <v>0.4</v>
      </c>
      <c r="P54" s="142">
        <f>feedin_lighttruck!P54</f>
        <v>0.35</v>
      </c>
      <c r="Q54" s="141">
        <f>feedin_lighttruck!Q54</f>
        <v>0</v>
      </c>
      <c r="R54" s="142">
        <f>feedin_lighttruck!R54</f>
        <v>0</v>
      </c>
      <c r="S54" s="142">
        <f>feedin_lighttruck!S54</f>
        <v>0</v>
      </c>
      <c r="T54" s="141">
        <f>feedin_lighttruck!T54</f>
        <v>0</v>
      </c>
      <c r="U54" s="142">
        <f>feedin_lighttruck!U54</f>
        <v>0</v>
      </c>
      <c r="V54" s="142">
        <f>feedin_lighttruck!V54</f>
        <v>0</v>
      </c>
      <c r="W54" s="141">
        <f>feedin_lighttruck!W54</f>
        <v>0</v>
      </c>
      <c r="X54" s="142">
        <f>feedin_lighttruck!X54</f>
        <v>0</v>
      </c>
      <c r="Y54" s="142">
        <f>feedin_lighttruck!Y54</f>
        <v>1</v>
      </c>
      <c r="Z54" s="141">
        <f>feedin_lighttruck!Z54</f>
        <v>0.4</v>
      </c>
      <c r="AA54" s="142">
        <f>feedin_lighttruck!AA54</f>
        <v>0.4</v>
      </c>
      <c r="AB54" s="142">
        <f>feedin_lighttruck!AB54</f>
        <v>0.2</v>
      </c>
      <c r="AC54" s="141">
        <f>feedin_lighttruck!AC54</f>
        <v>0.4</v>
      </c>
      <c r="AD54" s="142">
        <f>feedin_lighttruck!AD54</f>
        <v>0.4</v>
      </c>
      <c r="AE54" s="142">
        <f>feedin_lighttruck!AE54</f>
        <v>0.2</v>
      </c>
      <c r="AF54" s="141">
        <f>feedin_lighttruck!AF54</f>
        <v>0.45</v>
      </c>
      <c r="AG54" s="142">
        <f>feedin_lighttruck!AG54</f>
        <v>0.4</v>
      </c>
      <c r="AH54" s="142">
        <f>feedin_lighttruck!AH54</f>
        <v>0.15</v>
      </c>
      <c r="AI54" s="141">
        <f>feedin_lighttruck!AI54</f>
        <v>0</v>
      </c>
      <c r="AJ54" s="142">
        <f>feedin_lighttruck!AJ54</f>
        <v>0</v>
      </c>
      <c r="AK54" s="142">
        <f>feedin_lighttruck!AK54</f>
        <v>1</v>
      </c>
      <c r="AL54" s="36">
        <f t="shared" si="0"/>
        <v>1</v>
      </c>
      <c r="AM54" s="36">
        <f t="shared" si="1"/>
        <v>7.0000000000000018</v>
      </c>
    </row>
    <row r="55" spans="1:39" x14ac:dyDescent="0.2">
      <c r="A55" s="12">
        <v>2049</v>
      </c>
      <c r="B55" s="100">
        <f t="shared" si="16"/>
        <v>0</v>
      </c>
      <c r="C55" s="66">
        <v>2.4834091597717191E-3</v>
      </c>
      <c r="D55" s="66">
        <f t="shared" si="16"/>
        <v>0</v>
      </c>
      <c r="E55" s="66">
        <f t="shared" si="16"/>
        <v>0</v>
      </c>
      <c r="F55" s="66">
        <f t="shared" si="16"/>
        <v>0</v>
      </c>
      <c r="G55" s="66">
        <f t="shared" si="16"/>
        <v>0</v>
      </c>
      <c r="H55" s="66">
        <v>0</v>
      </c>
      <c r="I55" s="66">
        <v>0.99751659084022826</v>
      </c>
      <c r="J55" s="66">
        <f t="shared" si="11"/>
        <v>0</v>
      </c>
      <c r="K55" s="141">
        <f>feedin_lighttruck!K55</f>
        <v>0.45</v>
      </c>
      <c r="L55" s="142">
        <f>feedin_lighttruck!L55</f>
        <v>0.25</v>
      </c>
      <c r="M55" s="142">
        <f>feedin_lighttruck!M55</f>
        <v>0.3</v>
      </c>
      <c r="N55" s="141">
        <f>feedin_lighttruck!N55</f>
        <v>0.25</v>
      </c>
      <c r="O55" s="142">
        <f>feedin_lighttruck!O55</f>
        <v>0.4</v>
      </c>
      <c r="P55" s="142">
        <f>feedin_lighttruck!P55</f>
        <v>0.35</v>
      </c>
      <c r="Q55" s="141">
        <f>feedin_lighttruck!Q55</f>
        <v>0</v>
      </c>
      <c r="R55" s="142">
        <f>feedin_lighttruck!R55</f>
        <v>0</v>
      </c>
      <c r="S55" s="142">
        <f>feedin_lighttruck!S55</f>
        <v>0</v>
      </c>
      <c r="T55" s="141">
        <f>feedin_lighttruck!T55</f>
        <v>0</v>
      </c>
      <c r="U55" s="142">
        <f>feedin_lighttruck!U55</f>
        <v>0</v>
      </c>
      <c r="V55" s="142">
        <f>feedin_lighttruck!V55</f>
        <v>0</v>
      </c>
      <c r="W55" s="141">
        <f>feedin_lighttruck!W55</f>
        <v>0</v>
      </c>
      <c r="X55" s="142">
        <f>feedin_lighttruck!X55</f>
        <v>0</v>
      </c>
      <c r="Y55" s="142">
        <f>feedin_lighttruck!Y55</f>
        <v>1</v>
      </c>
      <c r="Z55" s="141">
        <f>feedin_lighttruck!Z55</f>
        <v>0.4</v>
      </c>
      <c r="AA55" s="142">
        <f>feedin_lighttruck!AA55</f>
        <v>0.4</v>
      </c>
      <c r="AB55" s="142">
        <f>feedin_lighttruck!AB55</f>
        <v>0.2</v>
      </c>
      <c r="AC55" s="141">
        <f>feedin_lighttruck!AC55</f>
        <v>0.4</v>
      </c>
      <c r="AD55" s="142">
        <f>feedin_lighttruck!AD55</f>
        <v>0.4</v>
      </c>
      <c r="AE55" s="142">
        <f>feedin_lighttruck!AE55</f>
        <v>0.2</v>
      </c>
      <c r="AF55" s="141">
        <f>feedin_lighttruck!AF55</f>
        <v>0.45</v>
      </c>
      <c r="AG55" s="142">
        <f>feedin_lighttruck!AG55</f>
        <v>0.4</v>
      </c>
      <c r="AH55" s="142">
        <f>feedin_lighttruck!AH55</f>
        <v>0.15</v>
      </c>
      <c r="AI55" s="141">
        <f>feedin_lighttruck!AI55</f>
        <v>0</v>
      </c>
      <c r="AJ55" s="142">
        <f>feedin_lighttruck!AJ55</f>
        <v>0</v>
      </c>
      <c r="AK55" s="142">
        <f>feedin_lighttruck!AK55</f>
        <v>1</v>
      </c>
      <c r="AL55" s="36">
        <f t="shared" si="0"/>
        <v>1</v>
      </c>
      <c r="AM55" s="36">
        <f t="shared" si="1"/>
        <v>7.0000000000000018</v>
      </c>
    </row>
    <row r="56" spans="1:39" x14ac:dyDescent="0.2">
      <c r="A56" s="51">
        <v>2050</v>
      </c>
      <c r="B56" s="101">
        <v>0</v>
      </c>
      <c r="C56" s="74">
        <v>1.6841827898543113E-3</v>
      </c>
      <c r="D56" s="74">
        <f t="shared" si="16"/>
        <v>0</v>
      </c>
      <c r="E56" s="74">
        <f t="shared" si="16"/>
        <v>0</v>
      </c>
      <c r="F56" s="74">
        <f t="shared" si="16"/>
        <v>0</v>
      </c>
      <c r="G56" s="74">
        <f t="shared" si="16"/>
        <v>0</v>
      </c>
      <c r="H56" s="74">
        <v>0</v>
      </c>
      <c r="I56" s="74">
        <v>0.99831581721014562</v>
      </c>
      <c r="J56" s="74">
        <f t="shared" si="11"/>
        <v>0</v>
      </c>
      <c r="K56" s="143">
        <f>feedin_lighttruck!K56</f>
        <v>0.45</v>
      </c>
      <c r="L56" s="144">
        <f>feedin_lighttruck!L56</f>
        <v>0.25</v>
      </c>
      <c r="M56" s="144">
        <f>feedin_lighttruck!M56</f>
        <v>0.3</v>
      </c>
      <c r="N56" s="143">
        <f>feedin_lighttruck!N56</f>
        <v>0.25</v>
      </c>
      <c r="O56" s="144">
        <f>feedin_lighttruck!O56</f>
        <v>0.4</v>
      </c>
      <c r="P56" s="144">
        <f>feedin_lighttruck!P56</f>
        <v>0.35</v>
      </c>
      <c r="Q56" s="143">
        <f>feedin_lighttruck!Q56</f>
        <v>0</v>
      </c>
      <c r="R56" s="144">
        <f>feedin_lighttruck!R56</f>
        <v>0</v>
      </c>
      <c r="S56" s="144">
        <f>feedin_lighttruck!S56</f>
        <v>0</v>
      </c>
      <c r="T56" s="143">
        <f>feedin_lighttruck!T56</f>
        <v>0</v>
      </c>
      <c r="U56" s="144">
        <f>feedin_lighttruck!U56</f>
        <v>0</v>
      </c>
      <c r="V56" s="144">
        <f>feedin_lighttruck!V56</f>
        <v>0</v>
      </c>
      <c r="W56" s="143">
        <f>feedin_lighttruck!W56</f>
        <v>0</v>
      </c>
      <c r="X56" s="144">
        <f>feedin_lighttruck!X56</f>
        <v>0</v>
      </c>
      <c r="Y56" s="144">
        <f>feedin_lighttruck!Y56</f>
        <v>1</v>
      </c>
      <c r="Z56" s="143">
        <f>feedin_lighttruck!Z56</f>
        <v>0.4</v>
      </c>
      <c r="AA56" s="144">
        <f>feedin_lighttruck!AA56</f>
        <v>0.4</v>
      </c>
      <c r="AB56" s="144">
        <f>feedin_lighttruck!AB56</f>
        <v>0.2</v>
      </c>
      <c r="AC56" s="143">
        <f>feedin_lighttruck!AC56</f>
        <v>0.4</v>
      </c>
      <c r="AD56" s="144">
        <f>feedin_lighttruck!AD56</f>
        <v>0.4</v>
      </c>
      <c r="AE56" s="144">
        <f>feedin_lighttruck!AE56</f>
        <v>0.2</v>
      </c>
      <c r="AF56" s="143">
        <f>feedin_lighttruck!AF56</f>
        <v>0.45</v>
      </c>
      <c r="AG56" s="144">
        <f>feedin_lighttruck!AG56</f>
        <v>0.4</v>
      </c>
      <c r="AH56" s="144">
        <f>feedin_lighttruck!AH56</f>
        <v>0.15</v>
      </c>
      <c r="AI56" s="143">
        <f>feedin_lighttruck!AI56</f>
        <v>0</v>
      </c>
      <c r="AJ56" s="144">
        <f>feedin_lighttruck!AJ56</f>
        <v>0</v>
      </c>
      <c r="AK56" s="144">
        <f>feedin_lighttruck!AK56</f>
        <v>1</v>
      </c>
      <c r="AL56" s="52">
        <f t="shared" si="0"/>
        <v>0.99999999999999989</v>
      </c>
      <c r="AM56" s="52">
        <f t="shared" si="1"/>
        <v>7.0000000000000018</v>
      </c>
    </row>
    <row r="57" spans="1:39" x14ac:dyDescent="0.2">
      <c r="A57" s="12">
        <v>2051</v>
      </c>
      <c r="B57" s="100">
        <f t="shared" si="16"/>
        <v>0</v>
      </c>
      <c r="C57" s="66">
        <v>1.1365037683624751E-3</v>
      </c>
      <c r="D57" s="66">
        <f t="shared" si="16"/>
        <v>0</v>
      </c>
      <c r="E57" s="66">
        <f t="shared" si="16"/>
        <v>0</v>
      </c>
      <c r="F57" s="66">
        <f t="shared" si="16"/>
        <v>0</v>
      </c>
      <c r="G57" s="66">
        <f t="shared" si="16"/>
        <v>0</v>
      </c>
      <c r="H57" s="66">
        <v>0</v>
      </c>
      <c r="I57" s="66">
        <v>0.99886349623163762</v>
      </c>
      <c r="J57" s="66">
        <f t="shared" si="11"/>
        <v>0</v>
      </c>
      <c r="K57" s="141">
        <f>feedin_lighttruck!K57</f>
        <v>0.45</v>
      </c>
      <c r="L57" s="142">
        <f>feedin_lighttruck!L57</f>
        <v>0.25</v>
      </c>
      <c r="M57" s="142">
        <f>feedin_lighttruck!M57</f>
        <v>0.3</v>
      </c>
      <c r="N57" s="141">
        <f>feedin_lighttruck!N57</f>
        <v>0.25</v>
      </c>
      <c r="O57" s="142">
        <f>feedin_lighttruck!O57</f>
        <v>0.4</v>
      </c>
      <c r="P57" s="142">
        <f>feedin_lighttruck!P57</f>
        <v>0.35</v>
      </c>
      <c r="Q57" s="141">
        <f>feedin_lighttruck!Q57</f>
        <v>0</v>
      </c>
      <c r="R57" s="142">
        <f>feedin_lighttruck!R57</f>
        <v>0</v>
      </c>
      <c r="S57" s="142">
        <f>feedin_lighttruck!S57</f>
        <v>0</v>
      </c>
      <c r="T57" s="141">
        <f>feedin_lighttruck!T57</f>
        <v>0</v>
      </c>
      <c r="U57" s="142">
        <f>feedin_lighttruck!U57</f>
        <v>0</v>
      </c>
      <c r="V57" s="142">
        <f>feedin_lighttruck!V57</f>
        <v>0</v>
      </c>
      <c r="W57" s="141">
        <f>feedin_lighttruck!W57</f>
        <v>0</v>
      </c>
      <c r="X57" s="142">
        <f>feedin_lighttruck!X57</f>
        <v>0</v>
      </c>
      <c r="Y57" s="142">
        <f>feedin_lighttruck!Y57</f>
        <v>1</v>
      </c>
      <c r="Z57" s="141">
        <f>feedin_lighttruck!Z57</f>
        <v>0.4</v>
      </c>
      <c r="AA57" s="142">
        <f>feedin_lighttruck!AA57</f>
        <v>0.4</v>
      </c>
      <c r="AB57" s="142">
        <f>feedin_lighttruck!AB57</f>
        <v>0.2</v>
      </c>
      <c r="AC57" s="141">
        <f>feedin_lighttruck!AC57</f>
        <v>0.4</v>
      </c>
      <c r="AD57" s="142">
        <f>feedin_lighttruck!AD57</f>
        <v>0.4</v>
      </c>
      <c r="AE57" s="142">
        <f>feedin_lighttruck!AE57</f>
        <v>0.2</v>
      </c>
      <c r="AF57" s="141">
        <f>feedin_lighttruck!AF57</f>
        <v>0.45</v>
      </c>
      <c r="AG57" s="142">
        <f>feedin_lighttruck!AG57</f>
        <v>0.4</v>
      </c>
      <c r="AH57" s="142">
        <f>feedin_lighttruck!AH57</f>
        <v>0.15</v>
      </c>
      <c r="AI57" s="141">
        <f>feedin_lighttruck!AI57</f>
        <v>0</v>
      </c>
      <c r="AJ57" s="142">
        <f>feedin_lighttruck!AJ57</f>
        <v>0</v>
      </c>
      <c r="AK57" s="142">
        <f>feedin_lighttruck!AK57</f>
        <v>1</v>
      </c>
      <c r="AL57" s="36">
        <f t="shared" si="0"/>
        <v>1</v>
      </c>
      <c r="AM57" s="36">
        <f t="shared" si="1"/>
        <v>7.0000000000000018</v>
      </c>
    </row>
    <row r="58" spans="1:39" x14ac:dyDescent="0.2">
      <c r="A58" s="12">
        <v>2052</v>
      </c>
      <c r="B58" s="100">
        <f t="shared" si="16"/>
        <v>0</v>
      </c>
      <c r="C58" s="66">
        <v>8.4197831524374545E-4</v>
      </c>
      <c r="D58" s="66">
        <f t="shared" si="16"/>
        <v>0</v>
      </c>
      <c r="E58" s="66">
        <f t="shared" si="16"/>
        <v>0</v>
      </c>
      <c r="F58" s="66">
        <f t="shared" si="16"/>
        <v>0</v>
      </c>
      <c r="G58" s="66">
        <f t="shared" si="16"/>
        <v>0</v>
      </c>
      <c r="H58" s="66">
        <v>0</v>
      </c>
      <c r="I58" s="66">
        <v>0.9991580216847562</v>
      </c>
      <c r="J58" s="66">
        <f t="shared" si="11"/>
        <v>0</v>
      </c>
      <c r="K58" s="141">
        <f>feedin_lighttruck!K58</f>
        <v>0.45</v>
      </c>
      <c r="L58" s="142">
        <f>feedin_lighttruck!L58</f>
        <v>0.25</v>
      </c>
      <c r="M58" s="142">
        <f>feedin_lighttruck!M58</f>
        <v>0.3</v>
      </c>
      <c r="N58" s="141">
        <f>feedin_lighttruck!N58</f>
        <v>0.25</v>
      </c>
      <c r="O58" s="142">
        <f>feedin_lighttruck!O58</f>
        <v>0.4</v>
      </c>
      <c r="P58" s="142">
        <f>feedin_lighttruck!P58</f>
        <v>0.35</v>
      </c>
      <c r="Q58" s="141">
        <f>feedin_lighttruck!Q58</f>
        <v>0</v>
      </c>
      <c r="R58" s="142">
        <f>feedin_lighttruck!R58</f>
        <v>0</v>
      </c>
      <c r="S58" s="142">
        <f>feedin_lighttruck!S58</f>
        <v>0</v>
      </c>
      <c r="T58" s="141">
        <f>feedin_lighttruck!T58</f>
        <v>0</v>
      </c>
      <c r="U58" s="142">
        <f>feedin_lighttruck!U58</f>
        <v>0</v>
      </c>
      <c r="V58" s="142">
        <f>feedin_lighttruck!V58</f>
        <v>0</v>
      </c>
      <c r="W58" s="141">
        <f>feedin_lighttruck!W58</f>
        <v>0</v>
      </c>
      <c r="X58" s="142">
        <f>feedin_lighttruck!X58</f>
        <v>0</v>
      </c>
      <c r="Y58" s="142">
        <f>feedin_lighttruck!Y58</f>
        <v>1</v>
      </c>
      <c r="Z58" s="141">
        <f>feedin_lighttruck!Z58</f>
        <v>0.4</v>
      </c>
      <c r="AA58" s="142">
        <f>feedin_lighttruck!AA58</f>
        <v>0.4</v>
      </c>
      <c r="AB58" s="142">
        <f>feedin_lighttruck!AB58</f>
        <v>0.2</v>
      </c>
      <c r="AC58" s="141">
        <f>feedin_lighttruck!AC58</f>
        <v>0.4</v>
      </c>
      <c r="AD58" s="142">
        <f>feedin_lighttruck!AD58</f>
        <v>0.4</v>
      </c>
      <c r="AE58" s="142">
        <f>feedin_lighttruck!AE58</f>
        <v>0.2</v>
      </c>
      <c r="AF58" s="141">
        <f>feedin_lighttruck!AF58</f>
        <v>0.45</v>
      </c>
      <c r="AG58" s="142">
        <f>feedin_lighttruck!AG58</f>
        <v>0.4</v>
      </c>
      <c r="AH58" s="142">
        <f>feedin_lighttruck!AH58</f>
        <v>0.15</v>
      </c>
      <c r="AI58" s="141">
        <f>feedin_lighttruck!AI58</f>
        <v>0</v>
      </c>
      <c r="AJ58" s="142">
        <f>feedin_lighttruck!AJ58</f>
        <v>0</v>
      </c>
      <c r="AK58" s="142">
        <f>feedin_lighttruck!AK58</f>
        <v>1</v>
      </c>
      <c r="AL58" s="36">
        <f t="shared" si="0"/>
        <v>1</v>
      </c>
      <c r="AM58" s="36">
        <f t="shared" si="1"/>
        <v>7.0000000000000018</v>
      </c>
    </row>
    <row r="59" spans="1:39" x14ac:dyDescent="0.2">
      <c r="A59" s="12">
        <v>2053</v>
      </c>
      <c r="B59" s="100">
        <f t="shared" si="16"/>
        <v>0</v>
      </c>
      <c r="C59" s="66">
        <v>6.5357694177805301E-4</v>
      </c>
      <c r="D59" s="66">
        <f t="shared" si="16"/>
        <v>0</v>
      </c>
      <c r="E59" s="66">
        <f t="shared" si="16"/>
        <v>0</v>
      </c>
      <c r="F59" s="66">
        <f t="shared" si="16"/>
        <v>0</v>
      </c>
      <c r="G59" s="66">
        <f t="shared" si="16"/>
        <v>0</v>
      </c>
      <c r="H59" s="66">
        <v>0</v>
      </c>
      <c r="I59" s="66">
        <v>0.99934642305822197</v>
      </c>
      <c r="J59" s="66">
        <f t="shared" si="11"/>
        <v>0</v>
      </c>
      <c r="K59" s="141">
        <f>feedin_lighttruck!K59</f>
        <v>0.45</v>
      </c>
      <c r="L59" s="142">
        <f>feedin_lighttruck!L59</f>
        <v>0.25</v>
      </c>
      <c r="M59" s="142">
        <f>feedin_lighttruck!M59</f>
        <v>0.3</v>
      </c>
      <c r="N59" s="141">
        <f>feedin_lighttruck!N59</f>
        <v>0.25</v>
      </c>
      <c r="O59" s="142">
        <f>feedin_lighttruck!O59</f>
        <v>0.4</v>
      </c>
      <c r="P59" s="142">
        <f>feedin_lighttruck!P59</f>
        <v>0.35</v>
      </c>
      <c r="Q59" s="141">
        <f>feedin_lighttruck!Q59</f>
        <v>0</v>
      </c>
      <c r="R59" s="142">
        <f>feedin_lighttruck!R59</f>
        <v>0</v>
      </c>
      <c r="S59" s="142">
        <f>feedin_lighttruck!S59</f>
        <v>0</v>
      </c>
      <c r="T59" s="141">
        <f>feedin_lighttruck!T59</f>
        <v>0</v>
      </c>
      <c r="U59" s="142">
        <f>feedin_lighttruck!U59</f>
        <v>0</v>
      </c>
      <c r="V59" s="142">
        <f>feedin_lighttruck!V59</f>
        <v>0</v>
      </c>
      <c r="W59" s="141">
        <f>feedin_lighttruck!W59</f>
        <v>0</v>
      </c>
      <c r="X59" s="142">
        <f>feedin_lighttruck!X59</f>
        <v>0</v>
      </c>
      <c r="Y59" s="142">
        <f>feedin_lighttruck!Y59</f>
        <v>1</v>
      </c>
      <c r="Z59" s="141">
        <f>feedin_lighttruck!Z59</f>
        <v>0.4</v>
      </c>
      <c r="AA59" s="142">
        <f>feedin_lighttruck!AA59</f>
        <v>0.4</v>
      </c>
      <c r="AB59" s="142">
        <f>feedin_lighttruck!AB59</f>
        <v>0.2</v>
      </c>
      <c r="AC59" s="141">
        <f>feedin_lighttruck!AC59</f>
        <v>0.4</v>
      </c>
      <c r="AD59" s="142">
        <f>feedin_lighttruck!AD59</f>
        <v>0.4</v>
      </c>
      <c r="AE59" s="142">
        <f>feedin_lighttruck!AE59</f>
        <v>0.2</v>
      </c>
      <c r="AF59" s="141">
        <f>feedin_lighttruck!AF59</f>
        <v>0.45</v>
      </c>
      <c r="AG59" s="142">
        <f>feedin_lighttruck!AG59</f>
        <v>0.4</v>
      </c>
      <c r="AH59" s="142">
        <f>feedin_lighttruck!AH59</f>
        <v>0.15</v>
      </c>
      <c r="AI59" s="141">
        <f>feedin_lighttruck!AI59</f>
        <v>0</v>
      </c>
      <c r="AJ59" s="142">
        <f>feedin_lighttruck!AJ59</f>
        <v>0</v>
      </c>
      <c r="AK59" s="142">
        <f>feedin_lighttruck!AK59</f>
        <v>1</v>
      </c>
      <c r="AL59" s="36">
        <f t="shared" si="0"/>
        <v>1</v>
      </c>
      <c r="AM59" s="36">
        <f t="shared" si="1"/>
        <v>7.0000000000000018</v>
      </c>
    </row>
    <row r="60" spans="1:39" x14ac:dyDescent="0.2">
      <c r="A60" s="12">
        <v>2054</v>
      </c>
      <c r="B60" s="100">
        <f t="shared" si="16"/>
        <v>0</v>
      </c>
      <c r="C60" s="66">
        <v>5.0628919797616394E-4</v>
      </c>
      <c r="D60" s="66">
        <f t="shared" si="16"/>
        <v>0</v>
      </c>
      <c r="E60" s="66">
        <f t="shared" si="16"/>
        <v>0</v>
      </c>
      <c r="F60" s="66">
        <f t="shared" si="16"/>
        <v>0</v>
      </c>
      <c r="G60" s="66">
        <f t="shared" si="16"/>
        <v>0</v>
      </c>
      <c r="H60" s="66">
        <v>0</v>
      </c>
      <c r="I60" s="66">
        <v>0.99949371080202376</v>
      </c>
      <c r="J60" s="66">
        <f t="shared" si="11"/>
        <v>0</v>
      </c>
      <c r="K60" s="141">
        <f>feedin_lighttruck!K60</f>
        <v>0.45</v>
      </c>
      <c r="L60" s="142">
        <f>feedin_lighttruck!L60</f>
        <v>0.25</v>
      </c>
      <c r="M60" s="142">
        <f>feedin_lighttruck!M60</f>
        <v>0.3</v>
      </c>
      <c r="N60" s="141">
        <f>feedin_lighttruck!N60</f>
        <v>0.25</v>
      </c>
      <c r="O60" s="142">
        <f>feedin_lighttruck!O60</f>
        <v>0.4</v>
      </c>
      <c r="P60" s="142">
        <f>feedin_lighttruck!P60</f>
        <v>0.35</v>
      </c>
      <c r="Q60" s="141">
        <f>feedin_lighttruck!Q60</f>
        <v>0</v>
      </c>
      <c r="R60" s="142">
        <f>feedin_lighttruck!R60</f>
        <v>0</v>
      </c>
      <c r="S60" s="142">
        <f>feedin_lighttruck!S60</f>
        <v>0</v>
      </c>
      <c r="T60" s="141">
        <f>feedin_lighttruck!T60</f>
        <v>0</v>
      </c>
      <c r="U60" s="142">
        <f>feedin_lighttruck!U60</f>
        <v>0</v>
      </c>
      <c r="V60" s="142">
        <f>feedin_lighttruck!V60</f>
        <v>0</v>
      </c>
      <c r="W60" s="141">
        <f>feedin_lighttruck!W60</f>
        <v>0</v>
      </c>
      <c r="X60" s="142">
        <f>feedin_lighttruck!X60</f>
        <v>0</v>
      </c>
      <c r="Y60" s="142">
        <f>feedin_lighttruck!Y60</f>
        <v>1</v>
      </c>
      <c r="Z60" s="141">
        <f>feedin_lighttruck!Z60</f>
        <v>0.4</v>
      </c>
      <c r="AA60" s="142">
        <f>feedin_lighttruck!AA60</f>
        <v>0.4</v>
      </c>
      <c r="AB60" s="142">
        <f>feedin_lighttruck!AB60</f>
        <v>0.2</v>
      </c>
      <c r="AC60" s="141">
        <f>feedin_lighttruck!AC60</f>
        <v>0.4</v>
      </c>
      <c r="AD60" s="142">
        <f>feedin_lighttruck!AD60</f>
        <v>0.4</v>
      </c>
      <c r="AE60" s="142">
        <f>feedin_lighttruck!AE60</f>
        <v>0.2</v>
      </c>
      <c r="AF60" s="141">
        <f>feedin_lighttruck!AF60</f>
        <v>0.45</v>
      </c>
      <c r="AG60" s="142">
        <f>feedin_lighttruck!AG60</f>
        <v>0.4</v>
      </c>
      <c r="AH60" s="142">
        <f>feedin_lighttruck!AH60</f>
        <v>0.15</v>
      </c>
      <c r="AI60" s="141">
        <f>feedin_lighttruck!AI60</f>
        <v>0</v>
      </c>
      <c r="AJ60" s="142">
        <f>feedin_lighttruck!AJ60</f>
        <v>0</v>
      </c>
      <c r="AK60" s="142">
        <f>feedin_lighttruck!AK60</f>
        <v>1</v>
      </c>
      <c r="AL60" s="36">
        <f t="shared" si="0"/>
        <v>0.99999999999999989</v>
      </c>
      <c r="AM60" s="36">
        <f t="shared" si="1"/>
        <v>7.0000000000000018</v>
      </c>
    </row>
    <row r="61" spans="1:39" x14ac:dyDescent="0.2">
      <c r="A61" s="51">
        <v>2055</v>
      </c>
      <c r="B61" s="101">
        <v>0</v>
      </c>
      <c r="C61" s="74">
        <v>3.9146367196506669E-4</v>
      </c>
      <c r="D61" s="74">
        <f t="shared" si="16"/>
        <v>0</v>
      </c>
      <c r="E61" s="74">
        <f t="shared" si="16"/>
        <v>0</v>
      </c>
      <c r="F61" s="74">
        <f t="shared" si="16"/>
        <v>0</v>
      </c>
      <c r="G61" s="74">
        <f t="shared" si="16"/>
        <v>0</v>
      </c>
      <c r="H61" s="74">
        <v>0</v>
      </c>
      <c r="I61" s="74">
        <v>0.99960853632803492</v>
      </c>
      <c r="J61" s="74">
        <f t="shared" si="11"/>
        <v>0</v>
      </c>
      <c r="K61" s="143">
        <f>feedin_lighttruck!K61</f>
        <v>0.45</v>
      </c>
      <c r="L61" s="144">
        <f>feedin_lighttruck!L61</f>
        <v>0.25</v>
      </c>
      <c r="M61" s="144">
        <f>feedin_lighttruck!M61</f>
        <v>0.3</v>
      </c>
      <c r="N61" s="143">
        <f>feedin_lighttruck!N61</f>
        <v>0.25</v>
      </c>
      <c r="O61" s="144">
        <f>feedin_lighttruck!O61</f>
        <v>0.4</v>
      </c>
      <c r="P61" s="144">
        <f>feedin_lighttruck!P61</f>
        <v>0.35</v>
      </c>
      <c r="Q61" s="143">
        <f>feedin_lighttruck!Q61</f>
        <v>0</v>
      </c>
      <c r="R61" s="144">
        <f>feedin_lighttruck!R61</f>
        <v>0</v>
      </c>
      <c r="S61" s="144">
        <f>feedin_lighttruck!S61</f>
        <v>0</v>
      </c>
      <c r="T61" s="143">
        <f>feedin_lighttruck!T61</f>
        <v>0</v>
      </c>
      <c r="U61" s="144">
        <f>feedin_lighttruck!U61</f>
        <v>0</v>
      </c>
      <c r="V61" s="144">
        <f>feedin_lighttruck!V61</f>
        <v>0</v>
      </c>
      <c r="W61" s="143">
        <f>feedin_lighttruck!W61</f>
        <v>0</v>
      </c>
      <c r="X61" s="144">
        <f>feedin_lighttruck!X61</f>
        <v>0</v>
      </c>
      <c r="Y61" s="144">
        <f>feedin_lighttruck!Y61</f>
        <v>1</v>
      </c>
      <c r="Z61" s="143">
        <f>feedin_lighttruck!Z61</f>
        <v>0.4</v>
      </c>
      <c r="AA61" s="144">
        <f>feedin_lighttruck!AA61</f>
        <v>0.4</v>
      </c>
      <c r="AB61" s="144">
        <f>feedin_lighttruck!AB61</f>
        <v>0.2</v>
      </c>
      <c r="AC61" s="143">
        <f>feedin_lighttruck!AC61</f>
        <v>0.4</v>
      </c>
      <c r="AD61" s="144">
        <f>feedin_lighttruck!AD61</f>
        <v>0.4</v>
      </c>
      <c r="AE61" s="144">
        <f>feedin_lighttruck!AE61</f>
        <v>0.2</v>
      </c>
      <c r="AF61" s="143">
        <f>feedin_lighttruck!AF61</f>
        <v>0.45</v>
      </c>
      <c r="AG61" s="144">
        <f>feedin_lighttruck!AG61</f>
        <v>0.4</v>
      </c>
      <c r="AH61" s="144">
        <f>feedin_lighttruck!AH61</f>
        <v>0.15</v>
      </c>
      <c r="AI61" s="143">
        <f>feedin_lighttruck!AI61</f>
        <v>0</v>
      </c>
      <c r="AJ61" s="144">
        <f>feedin_lighttruck!AJ61</f>
        <v>0</v>
      </c>
      <c r="AK61" s="144">
        <f>feedin_lighttruck!AK61</f>
        <v>1</v>
      </c>
      <c r="AL61" s="52">
        <f t="shared" si="0"/>
        <v>1</v>
      </c>
      <c r="AM61" s="52">
        <f t="shared" si="1"/>
        <v>7.0000000000000018</v>
      </c>
    </row>
    <row r="63" spans="1:39" s="93" customFormat="1" x14ac:dyDescent="0.2">
      <c r="I63" s="90">
        <f>A6</f>
        <v>2000</v>
      </c>
      <c r="J63" s="91">
        <f>SUM(B6:J6)</f>
        <v>0.99999999999999989</v>
      </c>
    </row>
    <row r="64" spans="1:39" x14ac:dyDescent="0.2">
      <c r="I64" s="90">
        <f t="shared" ref="I64:I118" si="17">A7</f>
        <v>2001</v>
      </c>
      <c r="J64" s="91">
        <f t="shared" ref="J64:J118" si="18">SUM(B7:J7)</f>
        <v>0.99999999999999989</v>
      </c>
    </row>
    <row r="65" spans="9:10" x14ac:dyDescent="0.2">
      <c r="I65" s="90">
        <f t="shared" si="17"/>
        <v>2002</v>
      </c>
      <c r="J65" s="91">
        <f t="shared" si="18"/>
        <v>0.99999999999999989</v>
      </c>
    </row>
    <row r="66" spans="9:10" x14ac:dyDescent="0.2">
      <c r="I66" s="90">
        <f t="shared" si="17"/>
        <v>2003</v>
      </c>
      <c r="J66" s="91">
        <f t="shared" si="18"/>
        <v>0.99999999989999999</v>
      </c>
    </row>
    <row r="67" spans="9:10" x14ac:dyDescent="0.2">
      <c r="I67" s="90">
        <f t="shared" si="17"/>
        <v>2004</v>
      </c>
      <c r="J67" s="91">
        <f t="shared" si="18"/>
        <v>0.9999999999000001</v>
      </c>
    </row>
    <row r="68" spans="9:10" x14ac:dyDescent="0.2">
      <c r="I68" s="90">
        <f t="shared" si="17"/>
        <v>2005</v>
      </c>
      <c r="J68" s="91">
        <f t="shared" si="18"/>
        <v>1</v>
      </c>
    </row>
    <row r="69" spans="9:10" x14ac:dyDescent="0.2">
      <c r="I69" s="90">
        <f t="shared" si="17"/>
        <v>2006</v>
      </c>
      <c r="J69" s="91">
        <f t="shared" si="18"/>
        <v>1</v>
      </c>
    </row>
    <row r="70" spans="9:10" x14ac:dyDescent="0.2">
      <c r="I70" s="90">
        <f t="shared" si="17"/>
        <v>2007</v>
      </c>
      <c r="J70" s="91">
        <f t="shared" si="18"/>
        <v>0.99999999989999999</v>
      </c>
    </row>
    <row r="71" spans="9:10" x14ac:dyDescent="0.2">
      <c r="I71" s="90">
        <f t="shared" si="17"/>
        <v>2008</v>
      </c>
      <c r="J71" s="91">
        <f t="shared" si="18"/>
        <v>0.99999999989999999</v>
      </c>
    </row>
    <row r="72" spans="9:10" x14ac:dyDescent="0.2">
      <c r="I72" s="90">
        <f t="shared" si="17"/>
        <v>2009</v>
      </c>
      <c r="J72" s="91">
        <f t="shared" si="18"/>
        <v>1</v>
      </c>
    </row>
    <row r="73" spans="9:10" x14ac:dyDescent="0.2">
      <c r="I73" s="90">
        <f t="shared" si="17"/>
        <v>2010</v>
      </c>
      <c r="J73" s="91">
        <f t="shared" si="18"/>
        <v>1</v>
      </c>
    </row>
    <row r="74" spans="9:10" x14ac:dyDescent="0.2">
      <c r="I74" s="90">
        <f t="shared" si="17"/>
        <v>2011</v>
      </c>
      <c r="J74" s="91">
        <f t="shared" si="18"/>
        <v>1</v>
      </c>
    </row>
    <row r="75" spans="9:10" x14ac:dyDescent="0.2">
      <c r="I75" s="90">
        <f t="shared" si="17"/>
        <v>2012</v>
      </c>
      <c r="J75" s="91">
        <f t="shared" si="18"/>
        <v>1.0000000001</v>
      </c>
    </row>
    <row r="76" spans="9:10" x14ac:dyDescent="0.2">
      <c r="I76" s="90">
        <f t="shared" si="17"/>
        <v>2013</v>
      </c>
      <c r="J76" s="91">
        <f t="shared" si="18"/>
        <v>1.0000000001</v>
      </c>
    </row>
    <row r="77" spans="9:10" x14ac:dyDescent="0.2">
      <c r="I77" s="90">
        <f t="shared" si="17"/>
        <v>2014</v>
      </c>
      <c r="J77" s="91">
        <f t="shared" si="18"/>
        <v>1</v>
      </c>
    </row>
    <row r="78" spans="9:10" x14ac:dyDescent="0.2">
      <c r="I78" s="90">
        <f t="shared" si="17"/>
        <v>2015</v>
      </c>
      <c r="J78" s="91">
        <f t="shared" si="18"/>
        <v>0.99999999999999989</v>
      </c>
    </row>
    <row r="79" spans="9:10" x14ac:dyDescent="0.2">
      <c r="I79" s="90">
        <f t="shared" si="17"/>
        <v>2016</v>
      </c>
      <c r="J79" s="91">
        <f t="shared" si="18"/>
        <v>0.99999999989999999</v>
      </c>
    </row>
    <row r="80" spans="9:10" x14ac:dyDescent="0.2">
      <c r="I80" s="90">
        <f t="shared" si="17"/>
        <v>2017</v>
      </c>
      <c r="J80" s="91">
        <f t="shared" si="18"/>
        <v>0.99999999989999999</v>
      </c>
    </row>
    <row r="81" spans="9:10" x14ac:dyDescent="0.2">
      <c r="I81" s="90">
        <f t="shared" si="17"/>
        <v>2018</v>
      </c>
      <c r="J81" s="91">
        <f t="shared" si="18"/>
        <v>1</v>
      </c>
    </row>
    <row r="82" spans="9:10" x14ac:dyDescent="0.2">
      <c r="I82" s="90">
        <f t="shared" si="17"/>
        <v>2019</v>
      </c>
      <c r="J82" s="91">
        <f t="shared" si="18"/>
        <v>1</v>
      </c>
    </row>
    <row r="83" spans="9:10" x14ac:dyDescent="0.2">
      <c r="I83" s="90">
        <f t="shared" si="17"/>
        <v>2020</v>
      </c>
      <c r="J83" s="91">
        <f t="shared" si="18"/>
        <v>1</v>
      </c>
    </row>
    <row r="84" spans="9:10" x14ac:dyDescent="0.2">
      <c r="I84" s="90">
        <f t="shared" si="17"/>
        <v>2021</v>
      </c>
      <c r="J84" s="91">
        <f t="shared" si="18"/>
        <v>1</v>
      </c>
    </row>
    <row r="85" spans="9:10" x14ac:dyDescent="0.2">
      <c r="I85" s="90">
        <f t="shared" si="17"/>
        <v>2022</v>
      </c>
      <c r="J85" s="91">
        <f t="shared" si="18"/>
        <v>1</v>
      </c>
    </row>
    <row r="86" spans="9:10" x14ac:dyDescent="0.2">
      <c r="I86" s="90">
        <f t="shared" si="17"/>
        <v>2023</v>
      </c>
      <c r="J86" s="91">
        <f t="shared" si="18"/>
        <v>1</v>
      </c>
    </row>
    <row r="87" spans="9:10" x14ac:dyDescent="0.2">
      <c r="I87" s="90">
        <f t="shared" si="17"/>
        <v>2024</v>
      </c>
      <c r="J87" s="91">
        <f t="shared" si="18"/>
        <v>1</v>
      </c>
    </row>
    <row r="88" spans="9:10" x14ac:dyDescent="0.2">
      <c r="I88" s="90">
        <f t="shared" si="17"/>
        <v>2025</v>
      </c>
      <c r="J88" s="91">
        <f t="shared" si="18"/>
        <v>1</v>
      </c>
    </row>
    <row r="89" spans="9:10" x14ac:dyDescent="0.2">
      <c r="I89" s="90">
        <f t="shared" si="17"/>
        <v>2026</v>
      </c>
      <c r="J89" s="91">
        <f t="shared" si="18"/>
        <v>1</v>
      </c>
    </row>
    <row r="90" spans="9:10" x14ac:dyDescent="0.2">
      <c r="I90" s="90">
        <f t="shared" si="17"/>
        <v>2027</v>
      </c>
      <c r="J90" s="91">
        <f t="shared" si="18"/>
        <v>1</v>
      </c>
    </row>
    <row r="91" spans="9:10" x14ac:dyDescent="0.2">
      <c r="I91" s="90">
        <f t="shared" si="17"/>
        <v>2028</v>
      </c>
      <c r="J91" s="91">
        <f t="shared" si="18"/>
        <v>0.99999999999999989</v>
      </c>
    </row>
    <row r="92" spans="9:10" x14ac:dyDescent="0.2">
      <c r="I92" s="90">
        <f t="shared" si="17"/>
        <v>2029</v>
      </c>
      <c r="J92" s="91">
        <f t="shared" si="18"/>
        <v>1</v>
      </c>
    </row>
    <row r="93" spans="9:10" x14ac:dyDescent="0.2">
      <c r="I93" s="90">
        <f t="shared" si="17"/>
        <v>2030</v>
      </c>
      <c r="J93" s="91">
        <f t="shared" si="18"/>
        <v>1</v>
      </c>
    </row>
    <row r="94" spans="9:10" x14ac:dyDescent="0.2">
      <c r="I94" s="90">
        <f t="shared" si="17"/>
        <v>2031</v>
      </c>
      <c r="J94" s="91">
        <f t="shared" si="18"/>
        <v>1</v>
      </c>
    </row>
    <row r="95" spans="9:10" x14ac:dyDescent="0.2">
      <c r="I95" s="90">
        <f t="shared" si="17"/>
        <v>2032</v>
      </c>
      <c r="J95" s="91">
        <f t="shared" si="18"/>
        <v>1</v>
      </c>
    </row>
    <row r="96" spans="9:10" x14ac:dyDescent="0.2">
      <c r="I96" s="90">
        <f t="shared" si="17"/>
        <v>2033</v>
      </c>
      <c r="J96" s="91">
        <f t="shared" si="18"/>
        <v>1</v>
      </c>
    </row>
    <row r="97" spans="9:10" x14ac:dyDescent="0.2">
      <c r="I97" s="90">
        <f t="shared" si="17"/>
        <v>2034</v>
      </c>
      <c r="J97" s="91">
        <f t="shared" si="18"/>
        <v>1</v>
      </c>
    </row>
    <row r="98" spans="9:10" x14ac:dyDescent="0.2">
      <c r="I98" s="90">
        <f t="shared" si="17"/>
        <v>2035</v>
      </c>
      <c r="J98" s="91">
        <f t="shared" si="18"/>
        <v>1</v>
      </c>
    </row>
    <row r="99" spans="9:10" x14ac:dyDescent="0.2">
      <c r="I99" s="90">
        <f t="shared" si="17"/>
        <v>2036</v>
      </c>
      <c r="J99" s="91">
        <f t="shared" si="18"/>
        <v>0.99999999999999989</v>
      </c>
    </row>
    <row r="100" spans="9:10" x14ac:dyDescent="0.2">
      <c r="I100" s="90">
        <f t="shared" si="17"/>
        <v>2037</v>
      </c>
      <c r="J100" s="91">
        <f t="shared" si="18"/>
        <v>1</v>
      </c>
    </row>
    <row r="101" spans="9:10" x14ac:dyDescent="0.2">
      <c r="I101" s="90">
        <f t="shared" si="17"/>
        <v>2038</v>
      </c>
      <c r="J101" s="91">
        <f t="shared" si="18"/>
        <v>1</v>
      </c>
    </row>
    <row r="102" spans="9:10" x14ac:dyDescent="0.2">
      <c r="I102" s="90">
        <f t="shared" si="17"/>
        <v>2039</v>
      </c>
      <c r="J102" s="91">
        <f t="shared" si="18"/>
        <v>1</v>
      </c>
    </row>
    <row r="103" spans="9:10" x14ac:dyDescent="0.2">
      <c r="I103" s="90">
        <f t="shared" si="17"/>
        <v>2040</v>
      </c>
      <c r="J103" s="91">
        <f t="shared" si="18"/>
        <v>1</v>
      </c>
    </row>
    <row r="104" spans="9:10" x14ac:dyDescent="0.2">
      <c r="I104" s="90">
        <f t="shared" si="17"/>
        <v>2041</v>
      </c>
      <c r="J104" s="91">
        <f t="shared" si="18"/>
        <v>0.99999999999999989</v>
      </c>
    </row>
    <row r="105" spans="9:10" x14ac:dyDescent="0.2">
      <c r="I105" s="90">
        <f t="shared" si="17"/>
        <v>2042</v>
      </c>
      <c r="J105" s="91">
        <f t="shared" si="18"/>
        <v>1.0000000000000002</v>
      </c>
    </row>
    <row r="106" spans="9:10" x14ac:dyDescent="0.2">
      <c r="I106" s="90">
        <f t="shared" si="17"/>
        <v>2043</v>
      </c>
      <c r="J106" s="91">
        <f t="shared" si="18"/>
        <v>1</v>
      </c>
    </row>
    <row r="107" spans="9:10" x14ac:dyDescent="0.2">
      <c r="I107" s="90">
        <f t="shared" si="17"/>
        <v>2044</v>
      </c>
      <c r="J107" s="91">
        <f t="shared" si="18"/>
        <v>1</v>
      </c>
    </row>
    <row r="108" spans="9:10" x14ac:dyDescent="0.2">
      <c r="I108" s="90">
        <f t="shared" si="17"/>
        <v>2045</v>
      </c>
      <c r="J108" s="91">
        <f t="shared" si="18"/>
        <v>1</v>
      </c>
    </row>
    <row r="109" spans="9:10" x14ac:dyDescent="0.2">
      <c r="I109" s="90">
        <f t="shared" si="17"/>
        <v>2046</v>
      </c>
      <c r="J109" s="91">
        <f t="shared" si="18"/>
        <v>1</v>
      </c>
    </row>
    <row r="110" spans="9:10" x14ac:dyDescent="0.2">
      <c r="I110" s="90">
        <f t="shared" si="17"/>
        <v>2047</v>
      </c>
      <c r="J110" s="91">
        <f t="shared" si="18"/>
        <v>0.99999999999999989</v>
      </c>
    </row>
    <row r="111" spans="9:10" x14ac:dyDescent="0.2">
      <c r="I111" s="90">
        <f t="shared" si="17"/>
        <v>2048</v>
      </c>
      <c r="J111" s="91">
        <f t="shared" si="18"/>
        <v>1</v>
      </c>
    </row>
    <row r="112" spans="9:10" x14ac:dyDescent="0.2">
      <c r="I112" s="90">
        <f t="shared" si="17"/>
        <v>2049</v>
      </c>
      <c r="J112" s="91">
        <f t="shared" si="18"/>
        <v>1</v>
      </c>
    </row>
    <row r="113" spans="9:10" x14ac:dyDescent="0.2">
      <c r="I113" s="90">
        <f t="shared" si="17"/>
        <v>2050</v>
      </c>
      <c r="J113" s="91">
        <f t="shared" si="18"/>
        <v>0.99999999999999989</v>
      </c>
    </row>
    <row r="114" spans="9:10" x14ac:dyDescent="0.2">
      <c r="I114" s="90">
        <f t="shared" si="17"/>
        <v>2051</v>
      </c>
      <c r="J114" s="91">
        <f t="shared" si="18"/>
        <v>1</v>
      </c>
    </row>
    <row r="115" spans="9:10" x14ac:dyDescent="0.2">
      <c r="I115" s="90">
        <f t="shared" si="17"/>
        <v>2052</v>
      </c>
      <c r="J115" s="91">
        <f t="shared" si="18"/>
        <v>1</v>
      </c>
    </row>
    <row r="116" spans="9:10" x14ac:dyDescent="0.2">
      <c r="I116" s="90">
        <f t="shared" si="17"/>
        <v>2053</v>
      </c>
      <c r="J116" s="91">
        <f t="shared" si="18"/>
        <v>1</v>
      </c>
    </row>
    <row r="117" spans="9:10" x14ac:dyDescent="0.2">
      <c r="I117" s="90">
        <f t="shared" si="17"/>
        <v>2054</v>
      </c>
      <c r="J117" s="91">
        <f t="shared" si="18"/>
        <v>0.99999999999999989</v>
      </c>
    </row>
    <row r="118" spans="9:10" x14ac:dyDescent="0.2">
      <c r="I118" s="90">
        <f t="shared" si="17"/>
        <v>2055</v>
      </c>
      <c r="J118" s="91">
        <f t="shared" si="18"/>
        <v>1</v>
      </c>
    </row>
    <row r="119" spans="9:10" x14ac:dyDescent="0.2">
      <c r="I119" s="1"/>
    </row>
    <row r="120" spans="9:10" x14ac:dyDescent="0.2">
      <c r="I120" s="1"/>
    </row>
    <row r="121" spans="9:10" x14ac:dyDescent="0.2">
      <c r="I121" s="1"/>
    </row>
    <row r="122" spans="9:10" x14ac:dyDescent="0.2">
      <c r="I122" s="1"/>
    </row>
    <row r="123" spans="9:10" x14ac:dyDescent="0.2">
      <c r="I123" s="1"/>
    </row>
  </sheetData>
  <conditionalFormatting sqref="B26 B31 B36:G36 B41:G41 B46:G46 D26:I26 I46 I41 I36 I31 D31:G31">
    <cfRule type="expression" dxfId="0" priority="1">
      <formula>"&lt;0"</formula>
    </cfRule>
  </conditionalFormatting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R123"/>
  <sheetViews>
    <sheetView topLeftCell="A22" workbookViewId="0">
      <selection activeCell="A3" sqref="A3"/>
    </sheetView>
  </sheetViews>
  <sheetFormatPr defaultRowHeight="12.75" x14ac:dyDescent="0.2"/>
  <cols>
    <col min="2" max="3" width="8" customWidth="1"/>
    <col min="4" max="4" width="7.140625" customWidth="1"/>
    <col min="5" max="5" width="8" customWidth="1"/>
    <col min="6" max="7" width="7.140625" customWidth="1"/>
    <col min="8" max="9" width="8" customWidth="1"/>
    <col min="10" max="10" width="9.140625" customWidth="1"/>
    <col min="11" max="12" width="8.85546875" customWidth="1"/>
    <col min="13" max="13" width="8" customWidth="1"/>
    <col min="14" max="14" width="10" customWidth="1"/>
    <col min="15" max="16" width="8" customWidth="1"/>
    <col min="17" max="17" width="8.85546875" customWidth="1"/>
    <col min="18" max="19" width="7.140625" customWidth="1"/>
    <col min="20" max="21" width="8" customWidth="1"/>
    <col min="22" max="25" width="8.85546875" customWidth="1"/>
    <col min="26" max="28" width="7.140625" customWidth="1"/>
    <col min="29" max="33" width="8" customWidth="1"/>
    <col min="34" max="34" width="8.85546875" customWidth="1"/>
    <col min="35" max="37" width="7.140625" customWidth="1"/>
    <col min="41" max="41" width="9.140625" customWidth="1"/>
  </cols>
  <sheetData>
    <row r="1" spans="1:44" ht="22.5" customHeight="1" x14ac:dyDescent="0.2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20"/>
      <c r="AH1" s="20"/>
      <c r="AI1" s="19"/>
      <c r="AJ1" s="19"/>
      <c r="AK1" s="19"/>
      <c r="AL1" s="31"/>
    </row>
    <row r="2" spans="1:44" x14ac:dyDescent="0.2">
      <c r="A2" s="6"/>
      <c r="B2" s="29" t="s">
        <v>11</v>
      </c>
      <c r="C2" s="3"/>
      <c r="D2" s="3"/>
      <c r="E2" s="3"/>
      <c r="F2" s="3"/>
      <c r="G2" s="3"/>
      <c r="H2" s="3"/>
      <c r="I2" s="3"/>
      <c r="J2" s="3"/>
      <c r="K2" s="30" t="s">
        <v>10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8"/>
      <c r="AH2" s="8"/>
      <c r="AI2" s="7"/>
      <c r="AJ2" s="7"/>
      <c r="AK2" s="7"/>
      <c r="AL2" s="21"/>
    </row>
    <row r="3" spans="1:44" x14ac:dyDescent="0.2">
      <c r="A3" s="1"/>
      <c r="B3" s="17"/>
      <c r="C3" s="16"/>
      <c r="D3" s="16"/>
      <c r="E3" s="16"/>
      <c r="F3" s="16"/>
      <c r="G3" s="16"/>
      <c r="H3" s="16"/>
      <c r="I3" s="16"/>
      <c r="J3" s="16"/>
      <c r="K3" s="9" t="s">
        <v>0</v>
      </c>
      <c r="L3" s="10"/>
      <c r="M3" s="10"/>
      <c r="N3" s="9" t="s">
        <v>1</v>
      </c>
      <c r="O3" s="10"/>
      <c r="P3" s="10"/>
      <c r="Q3" s="9" t="s">
        <v>3</v>
      </c>
      <c r="R3" s="10"/>
      <c r="S3" s="10"/>
      <c r="T3" s="9" t="s">
        <v>4</v>
      </c>
      <c r="U3" s="10"/>
      <c r="V3" s="10"/>
      <c r="W3" s="9" t="s">
        <v>5</v>
      </c>
      <c r="X3" s="10"/>
      <c r="Y3" s="10"/>
      <c r="Z3" s="9" t="s">
        <v>6</v>
      </c>
      <c r="AA3" s="10"/>
      <c r="AB3" s="10"/>
      <c r="AC3" s="9" t="s">
        <v>7</v>
      </c>
      <c r="AD3" s="10"/>
      <c r="AE3" s="10"/>
      <c r="AF3" s="9" t="s">
        <v>2</v>
      </c>
      <c r="AG3" s="11"/>
      <c r="AH3" s="11"/>
      <c r="AI3" s="9" t="s">
        <v>8</v>
      </c>
      <c r="AJ3" s="10"/>
      <c r="AK3" s="10"/>
      <c r="AL3" s="22"/>
    </row>
    <row r="4" spans="1:44" ht="100.5" x14ac:dyDescent="0.2">
      <c r="A4" s="24"/>
      <c r="B4" s="25" t="s">
        <v>0</v>
      </c>
      <c r="C4" s="26" t="s">
        <v>1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2</v>
      </c>
      <c r="J4" s="26" t="s">
        <v>8</v>
      </c>
      <c r="K4" s="27" t="s">
        <v>80</v>
      </c>
      <c r="L4" s="28" t="s">
        <v>142</v>
      </c>
      <c r="M4" s="28" t="s">
        <v>143</v>
      </c>
      <c r="N4" s="27" t="s">
        <v>87</v>
      </c>
      <c r="O4" s="28" t="s">
        <v>144</v>
      </c>
      <c r="P4" s="28" t="s">
        <v>145</v>
      </c>
      <c r="Q4" s="27" t="s">
        <v>94</v>
      </c>
      <c r="R4" s="28" t="s">
        <v>146</v>
      </c>
      <c r="S4" s="28" t="s">
        <v>147</v>
      </c>
      <c r="T4" s="27" t="s">
        <v>101</v>
      </c>
      <c r="U4" s="28" t="s">
        <v>148</v>
      </c>
      <c r="V4" s="28" t="s">
        <v>149</v>
      </c>
      <c r="W4" s="27" t="s">
        <v>108</v>
      </c>
      <c r="X4" s="28" t="s">
        <v>150</v>
      </c>
      <c r="Y4" s="28" t="s">
        <v>151</v>
      </c>
      <c r="Z4" s="27" t="s">
        <v>115</v>
      </c>
      <c r="AA4" s="28" t="s">
        <v>152</v>
      </c>
      <c r="AB4" s="28" t="s">
        <v>153</v>
      </c>
      <c r="AC4" s="27" t="s">
        <v>122</v>
      </c>
      <c r="AD4" s="28" t="s">
        <v>154</v>
      </c>
      <c r="AE4" s="28" t="s">
        <v>155</v>
      </c>
      <c r="AF4" s="27" t="s">
        <v>129</v>
      </c>
      <c r="AG4" s="28" t="s">
        <v>156</v>
      </c>
      <c r="AH4" s="28" t="s">
        <v>157</v>
      </c>
      <c r="AI4" s="27" t="s">
        <v>136</v>
      </c>
      <c r="AJ4" s="28" t="s">
        <v>158</v>
      </c>
      <c r="AK4" s="28" t="s">
        <v>159</v>
      </c>
      <c r="AL4" s="35" t="s">
        <v>15</v>
      </c>
      <c r="AM4" s="35" t="s">
        <v>16</v>
      </c>
      <c r="AO4" s="27" t="s">
        <v>236</v>
      </c>
      <c r="AP4" s="28" t="s">
        <v>238</v>
      </c>
      <c r="AQ4" s="28" t="s">
        <v>239</v>
      </c>
    </row>
    <row r="5" spans="1:44" x14ac:dyDescent="0.2">
      <c r="A5" s="42" t="s">
        <v>60</v>
      </c>
      <c r="B5" s="43" t="s">
        <v>163</v>
      </c>
      <c r="C5" s="44" t="s">
        <v>164</v>
      </c>
      <c r="D5" s="44" t="s">
        <v>165</v>
      </c>
      <c r="E5" s="44" t="s">
        <v>166</v>
      </c>
      <c r="F5" s="44" t="s">
        <v>167</v>
      </c>
      <c r="G5" s="44" t="s">
        <v>168</v>
      </c>
      <c r="H5" s="44" t="s">
        <v>169</v>
      </c>
      <c r="I5" s="44" t="s">
        <v>170</v>
      </c>
      <c r="J5" s="44" t="s">
        <v>171</v>
      </c>
      <c r="K5" s="45" t="s">
        <v>172</v>
      </c>
      <c r="L5" s="46" t="s">
        <v>173</v>
      </c>
      <c r="M5" s="46" t="s">
        <v>174</v>
      </c>
      <c r="N5" s="45" t="s">
        <v>177</v>
      </c>
      <c r="O5" s="46" t="s">
        <v>178</v>
      </c>
      <c r="P5" s="46" t="s">
        <v>179</v>
      </c>
      <c r="Q5" s="45" t="s">
        <v>182</v>
      </c>
      <c r="R5" s="46" t="s">
        <v>183</v>
      </c>
      <c r="S5" s="46" t="s">
        <v>184</v>
      </c>
      <c r="T5" s="45" t="s">
        <v>187</v>
      </c>
      <c r="U5" s="46" t="s">
        <v>188</v>
      </c>
      <c r="V5" s="46" t="s">
        <v>189</v>
      </c>
      <c r="W5" s="45" t="s">
        <v>192</v>
      </c>
      <c r="X5" s="46" t="s">
        <v>193</v>
      </c>
      <c r="Y5" s="46" t="s">
        <v>194</v>
      </c>
      <c r="Z5" s="45" t="s">
        <v>197</v>
      </c>
      <c r="AA5" s="46" t="s">
        <v>198</v>
      </c>
      <c r="AB5" s="46" t="s">
        <v>199</v>
      </c>
      <c r="AC5" s="45" t="s">
        <v>202</v>
      </c>
      <c r="AD5" s="46" t="s">
        <v>203</v>
      </c>
      <c r="AE5" s="46" t="s">
        <v>204</v>
      </c>
      <c r="AF5" s="45" t="s">
        <v>207</v>
      </c>
      <c r="AG5" s="46" t="s">
        <v>208</v>
      </c>
      <c r="AH5" s="46" t="s">
        <v>209</v>
      </c>
      <c r="AI5" s="45" t="s">
        <v>212</v>
      </c>
      <c r="AJ5" s="46" t="s">
        <v>213</v>
      </c>
      <c r="AK5" s="46" t="s">
        <v>214</v>
      </c>
      <c r="AL5" s="41"/>
      <c r="AM5" s="41"/>
    </row>
    <row r="6" spans="1:44" x14ac:dyDescent="0.2">
      <c r="A6" s="2">
        <v>2000</v>
      </c>
      <c r="B6" s="95">
        <v>0</v>
      </c>
      <c r="C6" s="148">
        <v>0.9961832061</v>
      </c>
      <c r="D6" s="148">
        <v>0</v>
      </c>
      <c r="E6" s="148">
        <v>0</v>
      </c>
      <c r="F6" s="148">
        <v>3.8167939000000001E-3</v>
      </c>
      <c r="G6" s="148">
        <v>0</v>
      </c>
      <c r="H6" s="148">
        <v>0</v>
      </c>
      <c r="I6" s="148">
        <v>0</v>
      </c>
      <c r="J6" s="148">
        <v>0</v>
      </c>
      <c r="K6" s="81">
        <v>0</v>
      </c>
      <c r="L6" s="97">
        <v>0</v>
      </c>
      <c r="M6" s="97">
        <v>0</v>
      </c>
      <c r="N6" s="81">
        <v>0.19157088119999999</v>
      </c>
      <c r="O6" s="97">
        <v>0.29885057469999998</v>
      </c>
      <c r="P6" s="97">
        <v>0.50957854410000003</v>
      </c>
      <c r="Q6" s="81">
        <v>0</v>
      </c>
      <c r="R6" s="97">
        <v>0</v>
      </c>
      <c r="S6" s="97">
        <v>0</v>
      </c>
      <c r="T6" s="81">
        <v>0</v>
      </c>
      <c r="U6" s="97">
        <v>0</v>
      </c>
      <c r="V6" s="97">
        <v>0</v>
      </c>
      <c r="W6" s="81">
        <v>0</v>
      </c>
      <c r="X6" s="97">
        <v>1</v>
      </c>
      <c r="Y6" s="97">
        <v>0</v>
      </c>
      <c r="Z6" s="81">
        <v>0</v>
      </c>
      <c r="AA6" s="97">
        <v>0</v>
      </c>
      <c r="AB6" s="97">
        <v>0</v>
      </c>
      <c r="AC6" s="81">
        <v>0</v>
      </c>
      <c r="AD6" s="97">
        <v>0</v>
      </c>
      <c r="AE6" s="97">
        <v>0</v>
      </c>
      <c r="AF6" s="81">
        <v>0</v>
      </c>
      <c r="AG6" s="98">
        <v>0</v>
      </c>
      <c r="AH6" s="98">
        <v>0</v>
      </c>
      <c r="AI6" s="81">
        <v>0</v>
      </c>
      <c r="AJ6" s="97">
        <v>0</v>
      </c>
      <c r="AK6" s="97">
        <v>0</v>
      </c>
      <c r="AL6" s="36">
        <v>0</v>
      </c>
      <c r="AM6" s="36">
        <f t="shared" ref="AM6:AM22" si="0">SUM(K6:AK6)</f>
        <v>2</v>
      </c>
      <c r="AO6" s="57">
        <f t="shared" ref="AO6:AO21" si="1">$B6*K6+$C6*N6+$D6*Q6+$E6*T6+$F6*W6+$G6*Z6+$H6*AC6+$I6*AF6+$J6*AI6</f>
        <v>0.19083969462921821</v>
      </c>
      <c r="AP6" s="57">
        <f t="shared" ref="AP6:AP21" si="2">$B6*L6+$C6*O6+$D6*R6+$E6*U6+$F6*X6+$G6*AA6+$H6*AD6+$I6*AG6+$J6*AJ6</f>
        <v>0.30152671754947352</v>
      </c>
      <c r="AQ6" s="57">
        <f t="shared" ref="AQ6:AQ21" si="3">$B6*M6+$C6*P6+$D6*S6+$E6*V6+$F6*Y6+$G6*AB6+$H6*AE6+$I6*AH6+$J6*AK6</f>
        <v>0.5076335878213083</v>
      </c>
      <c r="AR6" s="57">
        <f t="shared" ref="AR6:AR21" si="4">SUM(AO6:AQ6)</f>
        <v>1</v>
      </c>
    </row>
    <row r="7" spans="1:44" x14ac:dyDescent="0.2">
      <c r="A7" s="2">
        <v>2001</v>
      </c>
      <c r="B7" s="95">
        <v>7.9365079000000005E-3</v>
      </c>
      <c r="C7" s="148">
        <v>0.98677248679999996</v>
      </c>
      <c r="D7" s="148">
        <v>0</v>
      </c>
      <c r="E7" s="148">
        <v>0</v>
      </c>
      <c r="F7" s="148">
        <v>2.6455025999999999E-3</v>
      </c>
      <c r="G7" s="148">
        <v>0</v>
      </c>
      <c r="H7" s="148">
        <v>0</v>
      </c>
      <c r="I7" s="148">
        <v>2.6455025999999999E-3</v>
      </c>
      <c r="J7" s="148">
        <v>0</v>
      </c>
      <c r="K7" s="81">
        <v>0.66666666669999997</v>
      </c>
      <c r="L7" s="97">
        <v>0.33333333329999998</v>
      </c>
      <c r="M7" s="97">
        <v>0</v>
      </c>
      <c r="N7" s="81">
        <v>0.1206434316</v>
      </c>
      <c r="O7" s="97">
        <v>0.34316353890000001</v>
      </c>
      <c r="P7" s="97">
        <v>0.53619302950000003</v>
      </c>
      <c r="Q7" s="81">
        <v>0</v>
      </c>
      <c r="R7" s="97">
        <v>0</v>
      </c>
      <c r="S7" s="97">
        <v>0</v>
      </c>
      <c r="T7" s="81">
        <v>0</v>
      </c>
      <c r="U7" s="97">
        <v>0</v>
      </c>
      <c r="V7" s="97">
        <v>0</v>
      </c>
      <c r="W7" s="81">
        <v>1</v>
      </c>
      <c r="X7" s="97">
        <v>0</v>
      </c>
      <c r="Y7" s="97">
        <v>0</v>
      </c>
      <c r="Z7" s="81">
        <v>0</v>
      </c>
      <c r="AA7" s="97">
        <v>0</v>
      </c>
      <c r="AB7" s="97">
        <v>0</v>
      </c>
      <c r="AC7" s="81">
        <v>0</v>
      </c>
      <c r="AD7" s="97">
        <v>0</v>
      </c>
      <c r="AE7" s="97">
        <v>0</v>
      </c>
      <c r="AF7" s="81">
        <v>0</v>
      </c>
      <c r="AG7" s="98">
        <v>0</v>
      </c>
      <c r="AH7" s="98">
        <v>1</v>
      </c>
      <c r="AI7" s="81">
        <v>0</v>
      </c>
      <c r="AJ7" s="97">
        <v>0</v>
      </c>
      <c r="AK7" s="97">
        <v>0</v>
      </c>
      <c r="AL7" s="36">
        <v>0</v>
      </c>
      <c r="AM7" s="36">
        <f t="shared" si="0"/>
        <v>4</v>
      </c>
      <c r="AO7" s="57">
        <f t="shared" si="1"/>
        <v>0.12698412688294891</v>
      </c>
      <c r="AP7" s="57">
        <f t="shared" si="2"/>
        <v>0.34126984129251031</v>
      </c>
      <c r="AQ7" s="57">
        <f t="shared" si="3"/>
        <v>0.53174603172454071</v>
      </c>
      <c r="AR7" s="57">
        <f t="shared" si="4"/>
        <v>0.99999999989999999</v>
      </c>
    </row>
    <row r="8" spans="1:44" x14ac:dyDescent="0.2">
      <c r="A8" s="2">
        <v>2002</v>
      </c>
      <c r="B8" s="95">
        <v>5.6074766000000003E-3</v>
      </c>
      <c r="C8" s="148">
        <v>0.99065420559999995</v>
      </c>
      <c r="D8" s="148">
        <v>0</v>
      </c>
      <c r="E8" s="148">
        <v>0</v>
      </c>
      <c r="F8" s="148">
        <v>3.7383178E-3</v>
      </c>
      <c r="G8" s="148">
        <v>0</v>
      </c>
      <c r="H8" s="148">
        <v>0</v>
      </c>
      <c r="I8" s="148">
        <v>0</v>
      </c>
      <c r="J8" s="148">
        <v>0</v>
      </c>
      <c r="K8" s="81">
        <v>0</v>
      </c>
      <c r="L8" s="97">
        <v>1</v>
      </c>
      <c r="M8" s="97">
        <v>0</v>
      </c>
      <c r="N8" s="81">
        <v>0.18679245280000001</v>
      </c>
      <c r="O8" s="97">
        <v>0.26226415089999999</v>
      </c>
      <c r="P8" s="97">
        <v>0.55094339619999999</v>
      </c>
      <c r="Q8" s="81">
        <v>0</v>
      </c>
      <c r="R8" s="97">
        <v>0</v>
      </c>
      <c r="S8" s="97">
        <v>0</v>
      </c>
      <c r="T8" s="81">
        <v>0</v>
      </c>
      <c r="U8" s="97">
        <v>0</v>
      </c>
      <c r="V8" s="97">
        <v>0</v>
      </c>
      <c r="W8" s="81">
        <v>0</v>
      </c>
      <c r="X8" s="97">
        <v>1</v>
      </c>
      <c r="Y8" s="97">
        <v>0</v>
      </c>
      <c r="Z8" s="81">
        <v>0</v>
      </c>
      <c r="AA8" s="97">
        <v>0</v>
      </c>
      <c r="AB8" s="97">
        <v>0</v>
      </c>
      <c r="AC8" s="81">
        <v>0</v>
      </c>
      <c r="AD8" s="97">
        <v>0</v>
      </c>
      <c r="AE8" s="97">
        <v>0</v>
      </c>
      <c r="AF8" s="81">
        <v>0</v>
      </c>
      <c r="AG8" s="98">
        <v>0</v>
      </c>
      <c r="AH8" s="98">
        <v>0</v>
      </c>
      <c r="AI8" s="81">
        <v>0</v>
      </c>
      <c r="AJ8" s="97">
        <v>0</v>
      </c>
      <c r="AK8" s="97">
        <v>0</v>
      </c>
      <c r="AL8" s="36">
        <v>0</v>
      </c>
      <c r="AM8" s="36">
        <f t="shared" si="0"/>
        <v>2.9999999999</v>
      </c>
      <c r="AO8" s="57">
        <f t="shared" si="1"/>
        <v>0.18504672894065949</v>
      </c>
      <c r="AP8" s="57">
        <f t="shared" si="2"/>
        <v>0.26915887846719799</v>
      </c>
      <c r="AQ8" s="57">
        <f t="shared" si="3"/>
        <v>0.54579439249307704</v>
      </c>
      <c r="AR8" s="57">
        <f t="shared" si="4"/>
        <v>0.99999999990093458</v>
      </c>
    </row>
    <row r="9" spans="1:44" x14ac:dyDescent="0.2">
      <c r="A9" s="2">
        <v>2003</v>
      </c>
      <c r="B9" s="95">
        <v>0</v>
      </c>
      <c r="C9" s="148">
        <v>0.98852772470000005</v>
      </c>
      <c r="D9" s="148">
        <v>0</v>
      </c>
      <c r="E9" s="148">
        <v>0</v>
      </c>
      <c r="F9" s="148">
        <v>1.9120458999999999E-3</v>
      </c>
      <c r="G9" s="148">
        <v>0</v>
      </c>
      <c r="H9" s="148">
        <v>0</v>
      </c>
      <c r="I9" s="148">
        <v>9.5602294000000001E-3</v>
      </c>
      <c r="J9" s="148">
        <v>0</v>
      </c>
      <c r="K9" s="81">
        <v>0</v>
      </c>
      <c r="L9" s="97">
        <v>0</v>
      </c>
      <c r="M9" s="97">
        <v>0</v>
      </c>
      <c r="N9" s="81">
        <v>0.18568665379999999</v>
      </c>
      <c r="O9" s="97">
        <v>0.21276595740000001</v>
      </c>
      <c r="P9" s="97">
        <v>0.60154738880000003</v>
      </c>
      <c r="Q9" s="81">
        <v>0</v>
      </c>
      <c r="R9" s="97">
        <v>0</v>
      </c>
      <c r="S9" s="97">
        <v>0</v>
      </c>
      <c r="T9" s="81">
        <v>0</v>
      </c>
      <c r="U9" s="97">
        <v>0</v>
      </c>
      <c r="V9" s="97">
        <v>0</v>
      </c>
      <c r="W9" s="81">
        <v>1</v>
      </c>
      <c r="X9" s="97">
        <v>0</v>
      </c>
      <c r="Y9" s="97">
        <v>0</v>
      </c>
      <c r="Z9" s="81">
        <v>0</v>
      </c>
      <c r="AA9" s="97">
        <v>0</v>
      </c>
      <c r="AB9" s="97">
        <v>0</v>
      </c>
      <c r="AC9" s="81">
        <v>0</v>
      </c>
      <c r="AD9" s="97">
        <v>0</v>
      </c>
      <c r="AE9" s="97">
        <v>0</v>
      </c>
      <c r="AF9" s="81">
        <v>0</v>
      </c>
      <c r="AG9" s="98">
        <v>0</v>
      </c>
      <c r="AH9" s="98">
        <v>1</v>
      </c>
      <c r="AI9" s="81">
        <v>0</v>
      </c>
      <c r="AJ9" s="97">
        <v>0</v>
      </c>
      <c r="AK9" s="97">
        <v>0</v>
      </c>
      <c r="AL9" s="36">
        <v>0</v>
      </c>
      <c r="AM9" s="36">
        <f t="shared" si="0"/>
        <v>3</v>
      </c>
      <c r="AO9" s="57">
        <f t="shared" si="1"/>
        <v>0.1854684512880706</v>
      </c>
      <c r="AP9" s="57">
        <f t="shared" si="2"/>
        <v>0.21032504776223915</v>
      </c>
      <c r="AQ9" s="57">
        <f t="shared" si="3"/>
        <v>0.60420650094969031</v>
      </c>
      <c r="AR9" s="57">
        <f t="shared" si="4"/>
        <v>1</v>
      </c>
    </row>
    <row r="10" spans="1:44" x14ac:dyDescent="0.2">
      <c r="A10" s="2">
        <v>2004</v>
      </c>
      <c r="B10" s="95">
        <v>3.5211268000000001E-3</v>
      </c>
      <c r="C10" s="148">
        <v>0.99647887319999995</v>
      </c>
      <c r="D10" s="148">
        <v>0</v>
      </c>
      <c r="E10" s="148">
        <v>0</v>
      </c>
      <c r="F10" s="148">
        <v>0</v>
      </c>
      <c r="G10" s="148">
        <v>0</v>
      </c>
      <c r="H10" s="148">
        <v>0</v>
      </c>
      <c r="I10" s="148">
        <v>0</v>
      </c>
      <c r="J10" s="148">
        <v>0</v>
      </c>
      <c r="K10" s="81">
        <v>0</v>
      </c>
      <c r="L10" s="97">
        <v>1</v>
      </c>
      <c r="M10" s="97">
        <v>0</v>
      </c>
      <c r="N10" s="81">
        <v>0.22261484100000001</v>
      </c>
      <c r="O10" s="97">
        <v>0.16607773849999999</v>
      </c>
      <c r="P10" s="97">
        <v>0.61130742049999998</v>
      </c>
      <c r="Q10" s="81">
        <v>0</v>
      </c>
      <c r="R10" s="97">
        <v>0</v>
      </c>
      <c r="S10" s="97">
        <v>0</v>
      </c>
      <c r="T10" s="81">
        <v>0</v>
      </c>
      <c r="U10" s="97">
        <v>0</v>
      </c>
      <c r="V10" s="97">
        <v>0</v>
      </c>
      <c r="W10" s="81">
        <v>0</v>
      </c>
      <c r="X10" s="97">
        <v>0</v>
      </c>
      <c r="Y10" s="97">
        <v>0</v>
      </c>
      <c r="Z10" s="81">
        <v>0</v>
      </c>
      <c r="AA10" s="97">
        <v>0</v>
      </c>
      <c r="AB10" s="97">
        <v>0</v>
      </c>
      <c r="AC10" s="81">
        <v>0</v>
      </c>
      <c r="AD10" s="97">
        <v>0</v>
      </c>
      <c r="AE10" s="97">
        <v>0</v>
      </c>
      <c r="AF10" s="81">
        <v>0</v>
      </c>
      <c r="AG10" s="98">
        <v>0</v>
      </c>
      <c r="AH10" s="98">
        <v>0</v>
      </c>
      <c r="AI10" s="81">
        <v>0</v>
      </c>
      <c r="AJ10" s="97">
        <v>0</v>
      </c>
      <c r="AK10" s="97">
        <v>0</v>
      </c>
      <c r="AL10" s="36">
        <v>0</v>
      </c>
      <c r="AM10" s="36">
        <f t="shared" si="0"/>
        <v>2</v>
      </c>
      <c r="AO10" s="57">
        <f t="shared" si="1"/>
        <v>0.22183098591727715</v>
      </c>
      <c r="AP10" s="57">
        <f t="shared" si="2"/>
        <v>0.16901408452408423</v>
      </c>
      <c r="AQ10" s="57">
        <f t="shared" si="3"/>
        <v>0.60915492955863848</v>
      </c>
      <c r="AR10" s="57">
        <f t="shared" si="4"/>
        <v>0.99999999999999989</v>
      </c>
    </row>
    <row r="11" spans="1:44" x14ac:dyDescent="0.2">
      <c r="A11" s="2">
        <v>2005</v>
      </c>
      <c r="B11" s="95">
        <v>1.0460251E-2</v>
      </c>
      <c r="C11" s="148">
        <v>0.98535564850000001</v>
      </c>
      <c r="D11" s="148">
        <v>0</v>
      </c>
      <c r="E11" s="148">
        <v>0</v>
      </c>
      <c r="F11" s="148">
        <v>0</v>
      </c>
      <c r="G11" s="148">
        <v>0</v>
      </c>
      <c r="H11" s="148">
        <v>0</v>
      </c>
      <c r="I11" s="148">
        <v>4.1841003999999998E-3</v>
      </c>
      <c r="J11" s="148">
        <v>0</v>
      </c>
      <c r="K11" s="81">
        <v>1</v>
      </c>
      <c r="L11" s="97">
        <v>0</v>
      </c>
      <c r="M11" s="97">
        <v>0</v>
      </c>
      <c r="N11" s="81">
        <v>0.19532908700000001</v>
      </c>
      <c r="O11" s="97">
        <v>0.11889596600000001</v>
      </c>
      <c r="P11" s="97">
        <v>0.68577494689999996</v>
      </c>
      <c r="Q11" s="81">
        <v>0</v>
      </c>
      <c r="R11" s="97">
        <v>0</v>
      </c>
      <c r="S11" s="97">
        <v>0</v>
      </c>
      <c r="T11" s="81">
        <v>0</v>
      </c>
      <c r="U11" s="97">
        <v>0</v>
      </c>
      <c r="V11" s="97">
        <v>0</v>
      </c>
      <c r="W11" s="81">
        <v>0</v>
      </c>
      <c r="X11" s="97">
        <v>0</v>
      </c>
      <c r="Y11" s="97">
        <v>0</v>
      </c>
      <c r="Z11" s="81">
        <v>0</v>
      </c>
      <c r="AA11" s="97">
        <v>0</v>
      </c>
      <c r="AB11" s="97">
        <v>0</v>
      </c>
      <c r="AC11" s="81">
        <v>0</v>
      </c>
      <c r="AD11" s="97">
        <v>0</v>
      </c>
      <c r="AE11" s="97">
        <v>0</v>
      </c>
      <c r="AF11" s="81">
        <v>0</v>
      </c>
      <c r="AG11" s="98">
        <v>0</v>
      </c>
      <c r="AH11" s="98">
        <v>1</v>
      </c>
      <c r="AI11" s="81">
        <v>0</v>
      </c>
      <c r="AJ11" s="97">
        <v>0</v>
      </c>
      <c r="AK11" s="97">
        <v>0</v>
      </c>
      <c r="AL11" s="36">
        <v>0</v>
      </c>
      <c r="AM11" s="36">
        <f t="shared" si="0"/>
        <v>2.9999999999</v>
      </c>
      <c r="AO11" s="57">
        <f t="shared" si="1"/>
        <v>0.20292887019179795</v>
      </c>
      <c r="AP11" s="57">
        <f t="shared" si="2"/>
        <v>0.11715481168196396</v>
      </c>
      <c r="AQ11" s="57">
        <f t="shared" si="3"/>
        <v>0.67991631792770246</v>
      </c>
      <c r="AR11" s="57">
        <f t="shared" si="4"/>
        <v>0.99999999980146437</v>
      </c>
    </row>
    <row r="12" spans="1:44" x14ac:dyDescent="0.2">
      <c r="A12" s="2">
        <v>2006</v>
      </c>
      <c r="B12" s="95">
        <v>1.95599022E-2</v>
      </c>
      <c r="C12" s="148">
        <v>0.97799510999999995</v>
      </c>
      <c r="D12" s="148">
        <v>0</v>
      </c>
      <c r="E12" s="148">
        <v>0</v>
      </c>
      <c r="F12" s="148">
        <v>2.4449877999999999E-3</v>
      </c>
      <c r="G12" s="148">
        <v>0</v>
      </c>
      <c r="H12" s="148">
        <v>0</v>
      </c>
      <c r="I12" s="148">
        <v>0</v>
      </c>
      <c r="J12" s="148">
        <v>0</v>
      </c>
      <c r="K12" s="81">
        <v>1</v>
      </c>
      <c r="L12" s="97">
        <v>0</v>
      </c>
      <c r="M12" s="97">
        <v>0</v>
      </c>
      <c r="N12" s="81">
        <v>0.28249999999999997</v>
      </c>
      <c r="O12" s="97">
        <v>0.14749999999999999</v>
      </c>
      <c r="P12" s="97">
        <v>0.56999999999999995</v>
      </c>
      <c r="Q12" s="81">
        <v>0</v>
      </c>
      <c r="R12" s="97">
        <v>0</v>
      </c>
      <c r="S12" s="97">
        <v>0</v>
      </c>
      <c r="T12" s="81">
        <v>0</v>
      </c>
      <c r="U12" s="97">
        <v>0</v>
      </c>
      <c r="V12" s="97">
        <v>0</v>
      </c>
      <c r="W12" s="81">
        <v>0</v>
      </c>
      <c r="X12" s="97">
        <v>0</v>
      </c>
      <c r="Y12" s="97">
        <v>1</v>
      </c>
      <c r="Z12" s="81">
        <v>0</v>
      </c>
      <c r="AA12" s="97">
        <v>0</v>
      </c>
      <c r="AB12" s="97">
        <v>0</v>
      </c>
      <c r="AC12" s="81">
        <v>0</v>
      </c>
      <c r="AD12" s="97">
        <v>0</v>
      </c>
      <c r="AE12" s="97">
        <v>0</v>
      </c>
      <c r="AF12" s="81">
        <v>0</v>
      </c>
      <c r="AG12" s="98">
        <v>0</v>
      </c>
      <c r="AH12" s="98">
        <v>0</v>
      </c>
      <c r="AI12" s="81">
        <v>0</v>
      </c>
      <c r="AJ12" s="97">
        <v>0</v>
      </c>
      <c r="AK12" s="97">
        <v>0</v>
      </c>
      <c r="AL12" s="36">
        <v>0</v>
      </c>
      <c r="AM12" s="36">
        <f t="shared" si="0"/>
        <v>3</v>
      </c>
      <c r="AO12" s="57">
        <f t="shared" si="1"/>
        <v>0.29584352077499992</v>
      </c>
      <c r="AP12" s="57">
        <f t="shared" si="2"/>
        <v>0.14425427872499999</v>
      </c>
      <c r="AQ12" s="57">
        <f t="shared" si="3"/>
        <v>0.55990220049999995</v>
      </c>
      <c r="AR12" s="57">
        <f t="shared" si="4"/>
        <v>0.99999999999999989</v>
      </c>
    </row>
    <row r="13" spans="1:44" x14ac:dyDescent="0.2">
      <c r="A13" s="2">
        <v>2007</v>
      </c>
      <c r="B13" s="95">
        <v>7.7399380999999996E-3</v>
      </c>
      <c r="C13" s="148">
        <v>0.98452012379999998</v>
      </c>
      <c r="D13" s="148">
        <v>0</v>
      </c>
      <c r="E13" s="148">
        <v>0</v>
      </c>
      <c r="F13" s="148">
        <v>4.6439628E-3</v>
      </c>
      <c r="G13" s="148">
        <v>0</v>
      </c>
      <c r="H13" s="148">
        <v>0</v>
      </c>
      <c r="I13" s="148">
        <v>3.0959752E-3</v>
      </c>
      <c r="J13" s="148">
        <v>0</v>
      </c>
      <c r="K13" s="81">
        <v>1</v>
      </c>
      <c r="L13" s="97">
        <v>0</v>
      </c>
      <c r="M13" s="97">
        <v>0</v>
      </c>
      <c r="N13" s="81">
        <v>0.2248427673</v>
      </c>
      <c r="O13" s="97">
        <v>0.1540880503</v>
      </c>
      <c r="P13" s="97">
        <v>0.62106918239999997</v>
      </c>
      <c r="Q13" s="81">
        <v>0</v>
      </c>
      <c r="R13" s="97">
        <v>0</v>
      </c>
      <c r="S13" s="97">
        <v>0</v>
      </c>
      <c r="T13" s="81">
        <v>0</v>
      </c>
      <c r="U13" s="97">
        <v>0</v>
      </c>
      <c r="V13" s="97">
        <v>0</v>
      </c>
      <c r="W13" s="81">
        <v>0</v>
      </c>
      <c r="X13" s="97">
        <v>0</v>
      </c>
      <c r="Y13" s="97">
        <v>1</v>
      </c>
      <c r="Z13" s="81">
        <v>0</v>
      </c>
      <c r="AA13" s="97">
        <v>0</v>
      </c>
      <c r="AB13" s="97">
        <v>0</v>
      </c>
      <c r="AC13" s="81">
        <v>0</v>
      </c>
      <c r="AD13" s="97">
        <v>0</v>
      </c>
      <c r="AE13" s="97">
        <v>0</v>
      </c>
      <c r="AF13" s="81">
        <v>0</v>
      </c>
      <c r="AG13" s="98">
        <v>0</v>
      </c>
      <c r="AH13" s="98">
        <v>1</v>
      </c>
      <c r="AI13" s="81">
        <v>0</v>
      </c>
      <c r="AJ13" s="97">
        <v>0</v>
      </c>
      <c r="AK13" s="97">
        <v>0</v>
      </c>
      <c r="AL13" s="36">
        <v>0</v>
      </c>
      <c r="AM13" s="36">
        <f t="shared" si="0"/>
        <v>4</v>
      </c>
      <c r="AO13" s="57">
        <f t="shared" si="1"/>
        <v>0.22910216719773061</v>
      </c>
      <c r="AP13" s="57">
        <f t="shared" si="2"/>
        <v>0.15170278635745663</v>
      </c>
      <c r="AQ13" s="57">
        <f t="shared" si="3"/>
        <v>0.61919504634481282</v>
      </c>
      <c r="AR13" s="57">
        <f t="shared" si="4"/>
        <v>0.99999999989999999</v>
      </c>
    </row>
    <row r="14" spans="1:44" x14ac:dyDescent="0.2">
      <c r="A14" s="2">
        <v>2008</v>
      </c>
      <c r="B14" s="95">
        <v>5.1880674000000003E-3</v>
      </c>
      <c r="C14" s="148">
        <v>0.95201037610000006</v>
      </c>
      <c r="D14" s="148">
        <v>1.2970169000000001E-3</v>
      </c>
      <c r="E14" s="148">
        <v>0</v>
      </c>
      <c r="F14" s="148">
        <v>0</v>
      </c>
      <c r="G14" s="148">
        <v>0</v>
      </c>
      <c r="H14" s="148">
        <v>0</v>
      </c>
      <c r="I14" s="148">
        <v>4.1504539600000001E-2</v>
      </c>
      <c r="J14" s="148">
        <v>0</v>
      </c>
      <c r="K14" s="81">
        <v>0.75</v>
      </c>
      <c r="L14" s="97">
        <v>0</v>
      </c>
      <c r="M14" s="97">
        <v>0.25</v>
      </c>
      <c r="N14" s="81">
        <v>0.310626703</v>
      </c>
      <c r="O14" s="97">
        <v>0.15258855590000001</v>
      </c>
      <c r="P14" s="97">
        <v>0.53678474109999996</v>
      </c>
      <c r="Q14" s="81">
        <v>1</v>
      </c>
      <c r="R14" s="97">
        <v>0</v>
      </c>
      <c r="S14" s="97">
        <v>0</v>
      </c>
      <c r="T14" s="81">
        <v>0</v>
      </c>
      <c r="U14" s="97">
        <v>0</v>
      </c>
      <c r="V14" s="97">
        <v>0</v>
      </c>
      <c r="W14" s="81">
        <v>0</v>
      </c>
      <c r="X14" s="97">
        <v>0</v>
      </c>
      <c r="Y14" s="97">
        <v>0</v>
      </c>
      <c r="Z14" s="81">
        <v>0</v>
      </c>
      <c r="AA14" s="97">
        <v>0</v>
      </c>
      <c r="AB14" s="97">
        <v>0</v>
      </c>
      <c r="AC14" s="81">
        <v>0</v>
      </c>
      <c r="AD14" s="97">
        <v>0</v>
      </c>
      <c r="AE14" s="97">
        <v>0</v>
      </c>
      <c r="AF14" s="81">
        <v>0</v>
      </c>
      <c r="AG14" s="98">
        <v>0</v>
      </c>
      <c r="AH14" s="98">
        <v>1</v>
      </c>
      <c r="AI14" s="81">
        <v>0</v>
      </c>
      <c r="AJ14" s="97">
        <v>0</v>
      </c>
      <c r="AK14" s="97">
        <v>0</v>
      </c>
      <c r="AL14" s="36">
        <v>0</v>
      </c>
      <c r="AM14" s="36">
        <f t="shared" si="0"/>
        <v>4</v>
      </c>
      <c r="AO14" s="57">
        <f t="shared" si="1"/>
        <v>0.30090791179973303</v>
      </c>
      <c r="AP14" s="57">
        <f t="shared" si="2"/>
        <v>0.1452658884909149</v>
      </c>
      <c r="AQ14" s="57">
        <f t="shared" si="3"/>
        <v>0.55382619970935221</v>
      </c>
      <c r="AR14" s="57">
        <f t="shared" si="4"/>
        <v>1</v>
      </c>
    </row>
    <row r="15" spans="1:44" x14ac:dyDescent="0.2">
      <c r="A15" s="2">
        <v>2009</v>
      </c>
      <c r="B15" s="95">
        <v>0</v>
      </c>
      <c r="C15" s="148">
        <v>0.95053763440000005</v>
      </c>
      <c r="D15" s="148">
        <v>0</v>
      </c>
      <c r="E15" s="148">
        <v>0</v>
      </c>
      <c r="F15" s="148">
        <v>0</v>
      </c>
      <c r="G15" s="148">
        <v>0</v>
      </c>
      <c r="H15" s="148">
        <v>0</v>
      </c>
      <c r="I15" s="148">
        <v>4.9462365600000002E-2</v>
      </c>
      <c r="J15" s="148">
        <v>0</v>
      </c>
      <c r="K15" s="81">
        <v>0</v>
      </c>
      <c r="L15" s="97">
        <v>0</v>
      </c>
      <c r="M15" s="97">
        <v>0</v>
      </c>
      <c r="N15" s="81">
        <v>0.35294117650000001</v>
      </c>
      <c r="O15" s="97">
        <v>7.9185520400000001E-2</v>
      </c>
      <c r="P15" s="97">
        <v>0.56787330319999996</v>
      </c>
      <c r="Q15" s="81">
        <v>0</v>
      </c>
      <c r="R15" s="97">
        <v>0</v>
      </c>
      <c r="S15" s="97">
        <v>0</v>
      </c>
      <c r="T15" s="81">
        <v>0</v>
      </c>
      <c r="U15" s="97">
        <v>0</v>
      </c>
      <c r="V15" s="97">
        <v>0</v>
      </c>
      <c r="W15" s="81">
        <v>0</v>
      </c>
      <c r="X15" s="97">
        <v>0</v>
      </c>
      <c r="Y15" s="97">
        <v>0</v>
      </c>
      <c r="Z15" s="81">
        <v>0</v>
      </c>
      <c r="AA15" s="97">
        <v>0</v>
      </c>
      <c r="AB15" s="97">
        <v>0</v>
      </c>
      <c r="AC15" s="81">
        <v>0</v>
      </c>
      <c r="AD15" s="97">
        <v>0</v>
      </c>
      <c r="AE15" s="97">
        <v>0</v>
      </c>
      <c r="AF15" s="81">
        <v>0</v>
      </c>
      <c r="AG15" s="98">
        <v>0</v>
      </c>
      <c r="AH15" s="98">
        <v>1</v>
      </c>
      <c r="AI15" s="81">
        <v>0</v>
      </c>
      <c r="AJ15" s="97">
        <v>0</v>
      </c>
      <c r="AK15" s="97">
        <v>0</v>
      </c>
      <c r="AL15" s="36">
        <v>0</v>
      </c>
      <c r="AM15" s="36">
        <f t="shared" si="0"/>
        <v>2.0000000001</v>
      </c>
      <c r="AO15" s="57">
        <f t="shared" si="1"/>
        <v>0.33548387099266291</v>
      </c>
      <c r="AP15" s="57">
        <f t="shared" si="2"/>
        <v>7.5268817239748945E-2</v>
      </c>
      <c r="AQ15" s="57">
        <f t="shared" si="3"/>
        <v>0.58924731186264201</v>
      </c>
      <c r="AR15" s="57">
        <f t="shared" si="4"/>
        <v>1.0000000000950537</v>
      </c>
    </row>
    <row r="16" spans="1:44" x14ac:dyDescent="0.2">
      <c r="A16" s="2">
        <v>2010</v>
      </c>
      <c r="B16" s="95">
        <v>3.4129693000000002E-3</v>
      </c>
      <c r="C16" s="148">
        <v>0.99658703069999999</v>
      </c>
      <c r="D16" s="148">
        <v>0</v>
      </c>
      <c r="E16" s="148">
        <v>0</v>
      </c>
      <c r="F16" s="148">
        <v>0</v>
      </c>
      <c r="G16" s="148">
        <v>0</v>
      </c>
      <c r="H16" s="148">
        <v>0</v>
      </c>
      <c r="I16" s="148">
        <v>0</v>
      </c>
      <c r="J16" s="148">
        <v>0</v>
      </c>
      <c r="K16" s="81">
        <v>1</v>
      </c>
      <c r="L16" s="97">
        <v>0</v>
      </c>
      <c r="M16" s="97">
        <v>0</v>
      </c>
      <c r="N16" s="81">
        <v>0.35273972599999998</v>
      </c>
      <c r="O16" s="97">
        <v>0.1678082192</v>
      </c>
      <c r="P16" s="97">
        <v>0.47945205480000003</v>
      </c>
      <c r="Q16" s="81">
        <v>0</v>
      </c>
      <c r="R16" s="97">
        <v>0</v>
      </c>
      <c r="S16" s="97">
        <v>0</v>
      </c>
      <c r="T16" s="81">
        <v>0</v>
      </c>
      <c r="U16" s="97">
        <v>0</v>
      </c>
      <c r="V16" s="97">
        <v>0</v>
      </c>
      <c r="W16" s="81">
        <v>0</v>
      </c>
      <c r="X16" s="97">
        <v>0</v>
      </c>
      <c r="Y16" s="97">
        <v>0</v>
      </c>
      <c r="Z16" s="81">
        <v>0</v>
      </c>
      <c r="AA16" s="97">
        <v>0</v>
      </c>
      <c r="AB16" s="97">
        <v>0</v>
      </c>
      <c r="AC16" s="81">
        <v>0</v>
      </c>
      <c r="AD16" s="97">
        <v>0</v>
      </c>
      <c r="AE16" s="97">
        <v>0</v>
      </c>
      <c r="AF16" s="81">
        <v>0</v>
      </c>
      <c r="AG16" s="98">
        <v>0</v>
      </c>
      <c r="AH16" s="98">
        <v>0</v>
      </c>
      <c r="AI16" s="81">
        <v>0</v>
      </c>
      <c r="AJ16" s="97">
        <v>0</v>
      </c>
      <c r="AK16" s="97">
        <v>0</v>
      </c>
      <c r="AL16" s="36">
        <v>0</v>
      </c>
      <c r="AM16" s="36">
        <f t="shared" si="0"/>
        <v>2</v>
      </c>
      <c r="AO16" s="57">
        <f t="shared" si="1"/>
        <v>0.3549488054442716</v>
      </c>
      <c r="AP16" s="57">
        <f t="shared" si="2"/>
        <v>0.16723549489958273</v>
      </c>
      <c r="AQ16" s="57">
        <f t="shared" si="3"/>
        <v>0.47781569965614568</v>
      </c>
      <c r="AR16" s="57">
        <f t="shared" si="4"/>
        <v>1</v>
      </c>
    </row>
    <row r="17" spans="1:44" x14ac:dyDescent="0.2">
      <c r="A17" s="2">
        <v>2011</v>
      </c>
      <c r="B17" s="95">
        <v>8.9285713999999999E-3</v>
      </c>
      <c r="C17" s="148">
        <v>0.99107142859999997</v>
      </c>
      <c r="D17" s="148">
        <v>0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81">
        <v>1</v>
      </c>
      <c r="L17" s="97">
        <v>0</v>
      </c>
      <c r="M17" s="97">
        <v>0</v>
      </c>
      <c r="N17" s="81">
        <v>0.12612612610000001</v>
      </c>
      <c r="O17" s="97">
        <v>0.1501501502</v>
      </c>
      <c r="P17" s="97">
        <v>0.72372372370000004</v>
      </c>
      <c r="Q17" s="81">
        <v>0</v>
      </c>
      <c r="R17" s="97">
        <v>0</v>
      </c>
      <c r="S17" s="97">
        <v>0</v>
      </c>
      <c r="T17" s="81">
        <v>0</v>
      </c>
      <c r="U17" s="97">
        <v>0</v>
      </c>
      <c r="V17" s="97">
        <v>0</v>
      </c>
      <c r="W17" s="81">
        <v>0</v>
      </c>
      <c r="X17" s="97">
        <v>0</v>
      </c>
      <c r="Y17" s="97">
        <v>0</v>
      </c>
      <c r="Z17" s="81">
        <v>0</v>
      </c>
      <c r="AA17" s="97">
        <v>0</v>
      </c>
      <c r="AB17" s="97">
        <v>0</v>
      </c>
      <c r="AC17" s="81">
        <v>0</v>
      </c>
      <c r="AD17" s="97">
        <v>0</v>
      </c>
      <c r="AE17" s="97">
        <v>0</v>
      </c>
      <c r="AF17" s="81">
        <v>0</v>
      </c>
      <c r="AG17" s="98">
        <v>0</v>
      </c>
      <c r="AH17" s="98">
        <v>0</v>
      </c>
      <c r="AI17" s="81">
        <v>0</v>
      </c>
      <c r="AJ17" s="97">
        <v>0</v>
      </c>
      <c r="AK17" s="97">
        <v>0</v>
      </c>
      <c r="AL17" s="36">
        <v>0</v>
      </c>
      <c r="AM17" s="36">
        <f t="shared" si="0"/>
        <v>2</v>
      </c>
      <c r="AO17" s="57">
        <f t="shared" si="1"/>
        <v>0.13392857137771075</v>
      </c>
      <c r="AP17" s="57">
        <f t="shared" si="2"/>
        <v>0.14880952386321858</v>
      </c>
      <c r="AQ17" s="57">
        <f t="shared" si="3"/>
        <v>0.7172619047590707</v>
      </c>
      <c r="AR17" s="57">
        <f t="shared" si="4"/>
        <v>1</v>
      </c>
    </row>
    <row r="18" spans="1:44" x14ac:dyDescent="0.2">
      <c r="A18" s="2">
        <v>2012</v>
      </c>
      <c r="B18" s="95">
        <v>2.7472527000000002E-3</v>
      </c>
      <c r="C18" s="148">
        <v>0.99725274730000002</v>
      </c>
      <c r="D18" s="148">
        <v>0</v>
      </c>
      <c r="E18" s="148">
        <v>0</v>
      </c>
      <c r="F18" s="148">
        <v>0</v>
      </c>
      <c r="G18" s="148">
        <v>0</v>
      </c>
      <c r="H18" s="148">
        <v>0</v>
      </c>
      <c r="I18" s="148">
        <v>0</v>
      </c>
      <c r="J18" s="148">
        <v>0</v>
      </c>
      <c r="K18" s="81">
        <v>1</v>
      </c>
      <c r="L18" s="97">
        <v>0</v>
      </c>
      <c r="M18" s="97">
        <v>0</v>
      </c>
      <c r="N18" s="81">
        <v>0.24517906340000001</v>
      </c>
      <c r="O18" s="97">
        <v>0.1570247934</v>
      </c>
      <c r="P18" s="97">
        <v>0.59779614329999997</v>
      </c>
      <c r="Q18" s="81">
        <v>0</v>
      </c>
      <c r="R18" s="97">
        <v>0</v>
      </c>
      <c r="S18" s="97">
        <v>0</v>
      </c>
      <c r="T18" s="81">
        <v>0</v>
      </c>
      <c r="U18" s="97">
        <v>0</v>
      </c>
      <c r="V18" s="97">
        <v>0</v>
      </c>
      <c r="W18" s="81">
        <v>0</v>
      </c>
      <c r="X18" s="97">
        <v>0</v>
      </c>
      <c r="Y18" s="97">
        <v>0</v>
      </c>
      <c r="Z18" s="81">
        <v>0</v>
      </c>
      <c r="AA18" s="97">
        <v>0</v>
      </c>
      <c r="AB18" s="97">
        <v>0</v>
      </c>
      <c r="AC18" s="81">
        <v>0</v>
      </c>
      <c r="AD18" s="97">
        <v>0</v>
      </c>
      <c r="AE18" s="97">
        <v>0</v>
      </c>
      <c r="AF18" s="81">
        <v>0</v>
      </c>
      <c r="AG18" s="98">
        <v>0</v>
      </c>
      <c r="AH18" s="98">
        <v>0</v>
      </c>
      <c r="AI18" s="81">
        <v>0</v>
      </c>
      <c r="AJ18" s="97">
        <v>0</v>
      </c>
      <c r="AK18" s="97">
        <v>0</v>
      </c>
      <c r="AL18" s="36">
        <v>0</v>
      </c>
      <c r="AM18" s="36">
        <f t="shared" si="0"/>
        <v>2.0000000001</v>
      </c>
      <c r="AO18" s="57">
        <f t="shared" si="1"/>
        <v>0.24725274725609089</v>
      </c>
      <c r="AP18" s="57">
        <f t="shared" si="2"/>
        <v>0.1565934066123649</v>
      </c>
      <c r="AQ18" s="57">
        <f t="shared" si="3"/>
        <v>0.59615384623126944</v>
      </c>
      <c r="AR18" s="57">
        <f t="shared" si="4"/>
        <v>1.0000000000997251</v>
      </c>
    </row>
    <row r="19" spans="1:44" x14ac:dyDescent="0.2">
      <c r="A19" s="2">
        <v>2013</v>
      </c>
      <c r="B19" s="95">
        <v>6.6815145000000001E-3</v>
      </c>
      <c r="C19" s="148">
        <v>0.99331848550000001</v>
      </c>
      <c r="D19" s="148">
        <v>0</v>
      </c>
      <c r="E19" s="148">
        <v>0</v>
      </c>
      <c r="F19" s="148">
        <v>0</v>
      </c>
      <c r="G19" s="148">
        <v>0</v>
      </c>
      <c r="H19" s="148">
        <v>0</v>
      </c>
      <c r="I19" s="148">
        <v>0</v>
      </c>
      <c r="J19" s="148">
        <v>0</v>
      </c>
      <c r="K19" s="81">
        <v>1</v>
      </c>
      <c r="L19" s="97">
        <v>0</v>
      </c>
      <c r="M19" s="97">
        <v>0</v>
      </c>
      <c r="N19" s="81">
        <v>0.37892376680000001</v>
      </c>
      <c r="O19" s="97">
        <v>0.15022421520000001</v>
      </c>
      <c r="P19" s="97">
        <v>0.47085201789999998</v>
      </c>
      <c r="Q19" s="81">
        <v>0</v>
      </c>
      <c r="R19" s="97">
        <v>0</v>
      </c>
      <c r="S19" s="97">
        <v>0</v>
      </c>
      <c r="T19" s="81">
        <v>0</v>
      </c>
      <c r="U19" s="97">
        <v>0</v>
      </c>
      <c r="V19" s="97">
        <v>0</v>
      </c>
      <c r="W19" s="81">
        <v>0</v>
      </c>
      <c r="X19" s="97">
        <v>0</v>
      </c>
      <c r="Y19" s="97">
        <v>0</v>
      </c>
      <c r="Z19" s="81">
        <v>0</v>
      </c>
      <c r="AA19" s="97">
        <v>0</v>
      </c>
      <c r="AB19" s="97">
        <v>0</v>
      </c>
      <c r="AC19" s="81">
        <v>0</v>
      </c>
      <c r="AD19" s="97">
        <v>0</v>
      </c>
      <c r="AE19" s="97">
        <v>0</v>
      </c>
      <c r="AF19" s="81">
        <v>0</v>
      </c>
      <c r="AG19" s="98">
        <v>0</v>
      </c>
      <c r="AH19" s="98">
        <v>0</v>
      </c>
      <c r="AI19" s="81">
        <v>0</v>
      </c>
      <c r="AJ19" s="97">
        <v>0</v>
      </c>
      <c r="AK19" s="97">
        <v>0</v>
      </c>
      <c r="AL19" s="36">
        <v>0</v>
      </c>
      <c r="AM19" s="36">
        <f t="shared" si="0"/>
        <v>1.9999999999</v>
      </c>
      <c r="AO19" s="57">
        <f t="shared" si="1"/>
        <v>0.38307349665773116</v>
      </c>
      <c r="AP19" s="57">
        <f t="shared" si="2"/>
        <v>0.14922048992789008</v>
      </c>
      <c r="AQ19" s="57">
        <f t="shared" si="3"/>
        <v>0.46770601331504685</v>
      </c>
      <c r="AR19" s="57">
        <f t="shared" si="4"/>
        <v>0.99999999990066812</v>
      </c>
    </row>
    <row r="20" spans="1:44" x14ac:dyDescent="0.2">
      <c r="A20" s="2">
        <v>2014</v>
      </c>
      <c r="B20" s="95">
        <v>1.2224938899999999E-2</v>
      </c>
      <c r="C20" s="148">
        <v>0.98777506110000002</v>
      </c>
      <c r="D20" s="148">
        <v>0</v>
      </c>
      <c r="E20" s="148">
        <v>0</v>
      </c>
      <c r="F20" s="148">
        <v>0</v>
      </c>
      <c r="G20" s="148">
        <v>0</v>
      </c>
      <c r="H20" s="148">
        <v>0</v>
      </c>
      <c r="I20" s="148">
        <v>0</v>
      </c>
      <c r="J20" s="148">
        <v>0</v>
      </c>
      <c r="K20" s="81">
        <v>1</v>
      </c>
      <c r="L20" s="97">
        <v>0</v>
      </c>
      <c r="M20" s="97">
        <v>0</v>
      </c>
      <c r="N20" s="81">
        <v>0.36881188120000002</v>
      </c>
      <c r="O20" s="97">
        <v>0.1608910891</v>
      </c>
      <c r="P20" s="97">
        <v>0.47029702969999998</v>
      </c>
      <c r="Q20" s="81">
        <v>0</v>
      </c>
      <c r="R20" s="97">
        <v>0</v>
      </c>
      <c r="S20" s="97">
        <v>0</v>
      </c>
      <c r="T20" s="81">
        <v>0</v>
      </c>
      <c r="U20" s="97">
        <v>0</v>
      </c>
      <c r="V20" s="97">
        <v>0</v>
      </c>
      <c r="W20" s="81">
        <v>0</v>
      </c>
      <c r="X20" s="97">
        <v>0</v>
      </c>
      <c r="Y20" s="97">
        <v>0</v>
      </c>
      <c r="Z20" s="81">
        <v>0</v>
      </c>
      <c r="AA20" s="97">
        <v>0</v>
      </c>
      <c r="AB20" s="97">
        <v>0</v>
      </c>
      <c r="AC20" s="81">
        <v>0</v>
      </c>
      <c r="AD20" s="97">
        <v>0</v>
      </c>
      <c r="AE20" s="97">
        <v>0</v>
      </c>
      <c r="AF20" s="81">
        <v>0</v>
      </c>
      <c r="AG20" s="98">
        <v>0</v>
      </c>
      <c r="AH20" s="98">
        <v>0</v>
      </c>
      <c r="AI20" s="81">
        <v>0</v>
      </c>
      <c r="AJ20" s="97">
        <v>0</v>
      </c>
      <c r="AK20" s="97">
        <v>0</v>
      </c>
      <c r="AL20" s="36">
        <v>0</v>
      </c>
      <c r="AM20" s="36">
        <f t="shared" si="0"/>
        <v>2</v>
      </c>
      <c r="AO20" s="57">
        <f t="shared" si="1"/>
        <v>0.37652811738673597</v>
      </c>
      <c r="AP20" s="57">
        <f t="shared" si="2"/>
        <v>0.15892420536619803</v>
      </c>
      <c r="AQ20" s="57">
        <f t="shared" si="3"/>
        <v>0.46454767724706603</v>
      </c>
      <c r="AR20" s="57">
        <f t="shared" si="4"/>
        <v>1</v>
      </c>
    </row>
    <row r="21" spans="1:44" x14ac:dyDescent="0.2">
      <c r="A21" s="2">
        <v>2015</v>
      </c>
      <c r="B21" s="95">
        <v>7.2463768E-3</v>
      </c>
      <c r="C21" s="148">
        <v>0.99275362320000005</v>
      </c>
      <c r="D21" s="148">
        <v>0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81">
        <v>1</v>
      </c>
      <c r="L21" s="97">
        <v>0</v>
      </c>
      <c r="M21" s="97">
        <v>0</v>
      </c>
      <c r="N21" s="81">
        <v>0.41119221410000001</v>
      </c>
      <c r="O21" s="97">
        <v>0.26520681270000002</v>
      </c>
      <c r="P21" s="97">
        <v>0.32360097319999998</v>
      </c>
      <c r="Q21" s="81">
        <v>0</v>
      </c>
      <c r="R21" s="97">
        <v>0</v>
      </c>
      <c r="S21" s="97">
        <v>0</v>
      </c>
      <c r="T21" s="81">
        <v>0</v>
      </c>
      <c r="U21" s="97">
        <v>0</v>
      </c>
      <c r="V21" s="97">
        <v>0</v>
      </c>
      <c r="W21" s="81">
        <v>0</v>
      </c>
      <c r="X21" s="97">
        <v>0</v>
      </c>
      <c r="Y21" s="97">
        <v>0</v>
      </c>
      <c r="Z21" s="81">
        <v>0</v>
      </c>
      <c r="AA21" s="97">
        <v>0</v>
      </c>
      <c r="AB21" s="97">
        <v>0</v>
      </c>
      <c r="AC21" s="81">
        <v>0</v>
      </c>
      <c r="AD21" s="97">
        <v>0</v>
      </c>
      <c r="AE21" s="97">
        <v>0</v>
      </c>
      <c r="AF21" s="81">
        <v>0</v>
      </c>
      <c r="AG21" s="98">
        <v>0</v>
      </c>
      <c r="AH21" s="98">
        <v>0</v>
      </c>
      <c r="AI21" s="81">
        <v>0</v>
      </c>
      <c r="AJ21" s="97">
        <v>0</v>
      </c>
      <c r="AK21" s="97">
        <v>0</v>
      </c>
      <c r="AL21" s="36">
        <v>0</v>
      </c>
      <c r="AM21" s="36">
        <f t="shared" si="0"/>
        <v>2</v>
      </c>
      <c r="AO21" s="57">
        <f t="shared" si="1"/>
        <v>0.41545893717940519</v>
      </c>
      <c r="AP21" s="57">
        <f t="shared" si="2"/>
        <v>0.2632850242052488</v>
      </c>
      <c r="AQ21" s="57">
        <f t="shared" si="3"/>
        <v>0.32125603861534607</v>
      </c>
      <c r="AR21" s="57">
        <f t="shared" si="4"/>
        <v>1</v>
      </c>
    </row>
    <row r="22" spans="1:44" x14ac:dyDescent="0.2">
      <c r="A22" s="79">
        <v>2016</v>
      </c>
      <c r="B22" s="95">
        <v>0</v>
      </c>
      <c r="C22" s="80">
        <v>1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1">
        <v>0</v>
      </c>
      <c r="L22" s="97">
        <v>0</v>
      </c>
      <c r="M22" s="97">
        <v>0</v>
      </c>
      <c r="N22" s="81">
        <v>0.36729222519999999</v>
      </c>
      <c r="O22" s="97">
        <v>0.1554959786</v>
      </c>
      <c r="P22" s="97">
        <v>0.47721179619999998</v>
      </c>
      <c r="Q22" s="97">
        <v>0</v>
      </c>
      <c r="R22" s="97">
        <v>0</v>
      </c>
      <c r="S22" s="97">
        <v>0</v>
      </c>
      <c r="T22" s="81">
        <v>0</v>
      </c>
      <c r="U22" s="97">
        <v>0</v>
      </c>
      <c r="V22" s="97">
        <v>0</v>
      </c>
      <c r="W22" s="81">
        <v>0</v>
      </c>
      <c r="X22" s="97">
        <v>0</v>
      </c>
      <c r="Y22" s="97">
        <v>0</v>
      </c>
      <c r="Z22" s="81">
        <v>0</v>
      </c>
      <c r="AA22" s="97">
        <v>0</v>
      </c>
      <c r="AB22" s="97">
        <v>0</v>
      </c>
      <c r="AC22" s="81">
        <v>0</v>
      </c>
      <c r="AD22" s="97">
        <v>0</v>
      </c>
      <c r="AE22" s="97">
        <v>0</v>
      </c>
      <c r="AF22" s="81">
        <v>0</v>
      </c>
      <c r="AG22" s="97">
        <v>0</v>
      </c>
      <c r="AH22" s="97">
        <v>0</v>
      </c>
      <c r="AI22" s="81">
        <v>0</v>
      </c>
      <c r="AJ22" s="97">
        <v>0</v>
      </c>
      <c r="AK22" s="97">
        <v>0</v>
      </c>
      <c r="AL22" s="36">
        <v>0</v>
      </c>
      <c r="AM22" s="36">
        <f t="shared" si="0"/>
        <v>1</v>
      </c>
      <c r="AO22" s="57">
        <f>$B22*K22+$C22*N22+$D22*Q22+$E22*T22+$F22*W22+$G22*Z22+$H22*AC22+$I22*AF22+$J22*AI22</f>
        <v>0.36729222519999999</v>
      </c>
      <c r="AP22" s="57">
        <f t="shared" ref="AP22:AP46" si="5">$B22*L22+$C22*O22+$D22*R22+$E22*U22+$F22*X22+$G22*AA22+$H22*AD22+$I22*AG22+$J22*AJ22</f>
        <v>0.1554959786</v>
      </c>
      <c r="AQ22" s="57">
        <f t="shared" ref="AQ22:AQ46" si="6">$B22*M22+$C22*P22+$D22*S22+$E22*V22+$F22*Y22+$G22*AB22+$H22*AE22+$I22*AH22+$J22*AK22</f>
        <v>0.47721179619999998</v>
      </c>
      <c r="AR22" s="57">
        <f t="shared" ref="AR22:AR46" si="7">SUM(AO22:AQ22)</f>
        <v>1</v>
      </c>
    </row>
    <row r="23" spans="1:44" x14ac:dyDescent="0.2">
      <c r="A23" s="79">
        <v>2017</v>
      </c>
      <c r="B23" s="95">
        <v>5.8055151999999999E-3</v>
      </c>
      <c r="C23" s="80">
        <v>0.99274310600000004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1.4513788E-3</v>
      </c>
      <c r="J23" s="80">
        <v>0</v>
      </c>
      <c r="K23" s="81">
        <v>1</v>
      </c>
      <c r="L23" s="97">
        <v>0</v>
      </c>
      <c r="M23" s="97">
        <v>0</v>
      </c>
      <c r="N23" s="81">
        <v>0.37134502920000001</v>
      </c>
      <c r="O23" s="97">
        <v>0.1549707602</v>
      </c>
      <c r="P23" s="97">
        <v>0.47368421049999998</v>
      </c>
      <c r="Q23" s="81">
        <v>0</v>
      </c>
      <c r="R23" s="97">
        <v>0</v>
      </c>
      <c r="S23" s="97">
        <v>0</v>
      </c>
      <c r="T23" s="81">
        <v>0</v>
      </c>
      <c r="U23" s="97">
        <v>0</v>
      </c>
      <c r="V23" s="97">
        <v>0</v>
      </c>
      <c r="W23" s="81">
        <v>0</v>
      </c>
      <c r="X23" s="97">
        <v>0</v>
      </c>
      <c r="Y23" s="97">
        <v>0</v>
      </c>
      <c r="Z23" s="81">
        <v>0</v>
      </c>
      <c r="AA23" s="97">
        <v>0</v>
      </c>
      <c r="AB23" s="97">
        <v>0</v>
      </c>
      <c r="AC23" s="81">
        <v>0</v>
      </c>
      <c r="AD23" s="97">
        <v>0</v>
      </c>
      <c r="AE23" s="97">
        <v>0</v>
      </c>
      <c r="AF23" s="81">
        <v>0</v>
      </c>
      <c r="AG23" s="97">
        <v>0</v>
      </c>
      <c r="AH23" s="97">
        <v>1</v>
      </c>
      <c r="AI23" s="81">
        <v>0</v>
      </c>
      <c r="AJ23" s="97">
        <v>0</v>
      </c>
      <c r="AK23" s="97">
        <v>0</v>
      </c>
      <c r="AL23" s="36">
        <f t="shared" ref="AL23:AL46" si="8">SUM(B23:J23)</f>
        <v>1</v>
      </c>
      <c r="AM23" s="36">
        <f t="shared" ref="AM23:AM46" si="9">SUM(K23:AK23)</f>
        <v>2.9999999999</v>
      </c>
      <c r="AO23" s="57">
        <f t="shared" ref="AO23:AO46" si="10">$B23*K23+$C23*N23+$D23*Q23+$E23*T23+$F23*W23+$G23*Z23+$H23*AC23+$I23*AF23+$J23*AI23</f>
        <v>0.37445573288566875</v>
      </c>
      <c r="AP23" s="57">
        <f t="shared" si="5"/>
        <v>0.1538461538201292</v>
      </c>
      <c r="AQ23" s="57">
        <f t="shared" si="6"/>
        <v>0.47169811319492783</v>
      </c>
      <c r="AR23" s="57">
        <f t="shared" si="7"/>
        <v>0.99999999990072574</v>
      </c>
    </row>
    <row r="24" spans="1:44" x14ac:dyDescent="0.2">
      <c r="A24" s="12">
        <v>2018</v>
      </c>
      <c r="B24" s="100">
        <f>B23+(B$26-B$23)/3</f>
        <v>3.8703434666666663E-3</v>
      </c>
      <c r="C24" s="183">
        <f>1-B24-SUM(D24:J24)</f>
        <v>0.97542965653333324</v>
      </c>
      <c r="D24" s="66">
        <f t="shared" ref="D24:D25" si="11">D23+(D$26-D$22)/4</f>
        <v>0</v>
      </c>
      <c r="E24" s="66">
        <f t="shared" ref="E24:E25" si="12">E23+(E$26-E$22)/4</f>
        <v>0</v>
      </c>
      <c r="F24" s="66">
        <f t="shared" ref="F24:F25" si="13">F23+(F$26-F$22)/4</f>
        <v>0</v>
      </c>
      <c r="G24" s="66">
        <f>G23+(G$26-G$22)/4</f>
        <v>0</v>
      </c>
      <c r="H24" s="66">
        <v>0</v>
      </c>
      <c r="I24" s="183">
        <v>2.07E-2</v>
      </c>
      <c r="J24" s="66">
        <v>0</v>
      </c>
      <c r="K24" s="69">
        <v>1</v>
      </c>
      <c r="L24" s="149">
        <v>0</v>
      </c>
      <c r="M24" s="149">
        <v>0</v>
      </c>
      <c r="N24" s="69">
        <v>0.4</v>
      </c>
      <c r="O24" s="149">
        <v>0.15</v>
      </c>
      <c r="P24" s="149">
        <v>0.45</v>
      </c>
      <c r="Q24" s="69">
        <v>0</v>
      </c>
      <c r="R24" s="149">
        <v>0</v>
      </c>
      <c r="S24" s="149">
        <v>0</v>
      </c>
      <c r="T24" s="69">
        <v>0.4</v>
      </c>
      <c r="U24" s="149">
        <v>0.25</v>
      </c>
      <c r="V24" s="149">
        <v>0.35</v>
      </c>
      <c r="W24" s="69">
        <v>0</v>
      </c>
      <c r="X24" s="149">
        <v>0</v>
      </c>
      <c r="Y24" s="149">
        <v>1</v>
      </c>
      <c r="Z24" s="69">
        <v>0.5</v>
      </c>
      <c r="AA24" s="149">
        <v>0.4</v>
      </c>
      <c r="AB24" s="149">
        <v>0.1</v>
      </c>
      <c r="AC24" s="69">
        <v>0.5</v>
      </c>
      <c r="AD24" s="149">
        <v>0.4</v>
      </c>
      <c r="AE24" s="149">
        <v>0.1</v>
      </c>
      <c r="AF24" s="69">
        <v>0.25</v>
      </c>
      <c r="AG24" s="149">
        <v>0</v>
      </c>
      <c r="AH24" s="149">
        <v>0.75</v>
      </c>
      <c r="AI24" s="69">
        <v>0</v>
      </c>
      <c r="AJ24" s="149">
        <v>0</v>
      </c>
      <c r="AK24" s="149">
        <v>1</v>
      </c>
      <c r="AL24" s="36">
        <f t="shared" si="8"/>
        <v>1</v>
      </c>
      <c r="AM24" s="36">
        <f t="shared" si="9"/>
        <v>8</v>
      </c>
      <c r="AO24" s="57">
        <f t="shared" si="10"/>
        <v>0.39921720607999994</v>
      </c>
      <c r="AP24" s="57">
        <f t="shared" si="5"/>
        <v>0.14631444847999997</v>
      </c>
      <c r="AQ24" s="57">
        <f t="shared" si="6"/>
        <v>0.45446834543999998</v>
      </c>
      <c r="AR24" s="57">
        <f t="shared" si="7"/>
        <v>1</v>
      </c>
    </row>
    <row r="25" spans="1:44" x14ac:dyDescent="0.2">
      <c r="A25" s="12">
        <v>2019</v>
      </c>
      <c r="B25" s="100">
        <f>B24+(B$26-B$23)/3</f>
        <v>1.9351717333333329E-3</v>
      </c>
      <c r="C25" s="183">
        <f t="shared" ref="C25:C61" si="14">1-B25-SUM(D25:J25)</f>
        <v>0.97506482826666663</v>
      </c>
      <c r="D25" s="66">
        <f t="shared" si="11"/>
        <v>0</v>
      </c>
      <c r="E25" s="66">
        <f t="shared" si="12"/>
        <v>0</v>
      </c>
      <c r="F25" s="66">
        <f t="shared" si="13"/>
        <v>0</v>
      </c>
      <c r="G25" s="66">
        <f>G24+(G$26-G$22)/4</f>
        <v>0</v>
      </c>
      <c r="H25" s="66">
        <v>0</v>
      </c>
      <c r="I25" s="183">
        <v>2.3E-2</v>
      </c>
      <c r="J25" s="66">
        <v>0</v>
      </c>
      <c r="K25" s="69">
        <v>1</v>
      </c>
      <c r="L25" s="149">
        <v>0</v>
      </c>
      <c r="M25" s="149">
        <v>0</v>
      </c>
      <c r="N25" s="69">
        <v>0.4</v>
      </c>
      <c r="O25" s="149">
        <v>0.15</v>
      </c>
      <c r="P25" s="149">
        <v>0.45</v>
      </c>
      <c r="Q25" s="69">
        <v>0</v>
      </c>
      <c r="R25" s="149">
        <v>0</v>
      </c>
      <c r="S25" s="149">
        <v>0</v>
      </c>
      <c r="T25" s="69">
        <v>0.4</v>
      </c>
      <c r="U25" s="149">
        <v>0.25</v>
      </c>
      <c r="V25" s="149">
        <v>0.35</v>
      </c>
      <c r="W25" s="69">
        <v>0</v>
      </c>
      <c r="X25" s="149">
        <v>0</v>
      </c>
      <c r="Y25" s="149">
        <v>1</v>
      </c>
      <c r="Z25" s="69">
        <v>0.5</v>
      </c>
      <c r="AA25" s="149">
        <v>0.4</v>
      </c>
      <c r="AB25" s="149">
        <v>0.1</v>
      </c>
      <c r="AC25" s="69">
        <v>0.5</v>
      </c>
      <c r="AD25" s="149">
        <v>0.4</v>
      </c>
      <c r="AE25" s="149">
        <v>0.1</v>
      </c>
      <c r="AF25" s="69">
        <v>0.25</v>
      </c>
      <c r="AG25" s="149">
        <v>2.5000000000000001E-2</v>
      </c>
      <c r="AH25" s="149">
        <v>0.72499999999999998</v>
      </c>
      <c r="AI25" s="69">
        <v>0</v>
      </c>
      <c r="AJ25" s="149">
        <v>0</v>
      </c>
      <c r="AK25" s="149">
        <v>1</v>
      </c>
      <c r="AL25" s="36">
        <f t="shared" si="8"/>
        <v>1</v>
      </c>
      <c r="AM25" s="36">
        <f t="shared" si="9"/>
        <v>8</v>
      </c>
      <c r="AO25" s="57">
        <f t="shared" si="10"/>
        <v>0.39771110304000001</v>
      </c>
      <c r="AP25" s="57">
        <f t="shared" si="5"/>
        <v>0.14683472423999999</v>
      </c>
      <c r="AQ25" s="57">
        <f t="shared" si="6"/>
        <v>0.45545417271999999</v>
      </c>
      <c r="AR25" s="57">
        <f t="shared" si="7"/>
        <v>1</v>
      </c>
    </row>
    <row r="26" spans="1:44" s="55" customFormat="1" x14ac:dyDescent="0.2">
      <c r="A26" s="51">
        <v>2020</v>
      </c>
      <c r="B26" s="101">
        <v>0</v>
      </c>
      <c r="C26" s="183">
        <f t="shared" si="14"/>
        <v>0.97499999999999998</v>
      </c>
      <c r="D26" s="65">
        <v>0</v>
      </c>
      <c r="E26" s="65">
        <v>0</v>
      </c>
      <c r="F26" s="65">
        <v>0</v>
      </c>
      <c r="G26" s="65">
        <v>0</v>
      </c>
      <c r="H26" s="65">
        <v>0</v>
      </c>
      <c r="I26" s="184">
        <v>2.5000000000000001E-2</v>
      </c>
      <c r="J26" s="74">
        <v>0</v>
      </c>
      <c r="K26" s="71">
        <v>1</v>
      </c>
      <c r="L26" s="68">
        <v>0</v>
      </c>
      <c r="M26" s="68">
        <v>0</v>
      </c>
      <c r="N26" s="151">
        <v>0.4</v>
      </c>
      <c r="O26" s="152">
        <v>0.15</v>
      </c>
      <c r="P26" s="152">
        <v>0.45</v>
      </c>
      <c r="Q26" s="71">
        <v>0</v>
      </c>
      <c r="R26" s="68">
        <v>0</v>
      </c>
      <c r="S26" s="68">
        <v>0</v>
      </c>
      <c r="T26" s="71">
        <v>0.4</v>
      </c>
      <c r="U26" s="68">
        <v>0.25</v>
      </c>
      <c r="V26" s="68">
        <v>0.35</v>
      </c>
      <c r="W26" s="71">
        <v>0</v>
      </c>
      <c r="X26" s="68">
        <v>0</v>
      </c>
      <c r="Y26" s="68">
        <v>1</v>
      </c>
      <c r="Z26" s="71">
        <v>0.5</v>
      </c>
      <c r="AA26" s="68">
        <v>0.4</v>
      </c>
      <c r="AB26" s="68">
        <v>0.1</v>
      </c>
      <c r="AC26" s="71">
        <v>0.5</v>
      </c>
      <c r="AD26" s="68">
        <v>0.4</v>
      </c>
      <c r="AE26" s="68">
        <v>0.1</v>
      </c>
      <c r="AF26" s="151">
        <v>0.25</v>
      </c>
      <c r="AG26" s="152">
        <v>0.05</v>
      </c>
      <c r="AH26" s="152">
        <v>0.7</v>
      </c>
      <c r="AI26" s="71">
        <v>0</v>
      </c>
      <c r="AJ26" s="68">
        <v>0</v>
      </c>
      <c r="AK26" s="152">
        <v>1</v>
      </c>
      <c r="AL26" s="52">
        <f t="shared" si="8"/>
        <v>1</v>
      </c>
      <c r="AM26" s="52">
        <f t="shared" si="9"/>
        <v>8</v>
      </c>
      <c r="AO26" s="62">
        <f t="shared" si="10"/>
        <v>0.39624999999999999</v>
      </c>
      <c r="AP26" s="62">
        <f t="shared" si="5"/>
        <v>0.14749999999999999</v>
      </c>
      <c r="AQ26" s="62">
        <f t="shared" si="6"/>
        <v>0.45624999999999999</v>
      </c>
      <c r="AR26" s="62">
        <f t="shared" si="7"/>
        <v>1</v>
      </c>
    </row>
    <row r="27" spans="1:44" x14ac:dyDescent="0.2">
      <c r="A27" s="12">
        <v>2021</v>
      </c>
      <c r="B27" s="100">
        <f>B26+(B$31-B$26)*0.2</f>
        <v>0</v>
      </c>
      <c r="C27" s="183">
        <f t="shared" si="14"/>
        <v>0.96729872700626673</v>
      </c>
      <c r="D27" s="66">
        <f t="shared" ref="D27:G30" si="15">D26+(D$31-D$26)*0.2</f>
        <v>0</v>
      </c>
      <c r="E27" s="66">
        <f t="shared" si="15"/>
        <v>0</v>
      </c>
      <c r="F27" s="66">
        <f t="shared" si="15"/>
        <v>0</v>
      </c>
      <c r="G27" s="66">
        <f t="shared" si="15"/>
        <v>0</v>
      </c>
      <c r="H27" s="66">
        <v>0</v>
      </c>
      <c r="I27" s="183">
        <v>3.2701272993733287E-2</v>
      </c>
      <c r="J27" s="66">
        <v>0</v>
      </c>
      <c r="K27" s="69">
        <v>1</v>
      </c>
      <c r="L27" s="149">
        <v>0</v>
      </c>
      <c r="M27" s="149">
        <v>0</v>
      </c>
      <c r="N27" s="69">
        <v>0.4</v>
      </c>
      <c r="O27" s="149">
        <v>0.15</v>
      </c>
      <c r="P27" s="149">
        <v>0.45</v>
      </c>
      <c r="Q27" s="69">
        <v>0</v>
      </c>
      <c r="R27" s="149">
        <v>0</v>
      </c>
      <c r="S27" s="149">
        <v>0</v>
      </c>
      <c r="T27" s="69">
        <v>0.4</v>
      </c>
      <c r="U27" s="149">
        <v>0.25</v>
      </c>
      <c r="V27" s="149">
        <v>0.35</v>
      </c>
      <c r="W27" s="69">
        <v>0</v>
      </c>
      <c r="X27" s="149">
        <v>0</v>
      </c>
      <c r="Y27" s="149">
        <v>1</v>
      </c>
      <c r="Z27" s="69">
        <v>0.5</v>
      </c>
      <c r="AA27" s="149">
        <v>0.4</v>
      </c>
      <c r="AB27" s="149">
        <v>0.1</v>
      </c>
      <c r="AC27" s="69">
        <v>0.5</v>
      </c>
      <c r="AD27" s="149">
        <v>0.4</v>
      </c>
      <c r="AE27" s="149">
        <v>0.1</v>
      </c>
      <c r="AF27" s="155">
        <f>AF26+(AF$31-AF$26)/5</f>
        <v>0.26</v>
      </c>
      <c r="AG27" s="156">
        <f t="shared" ref="AG27:AH27" si="16">AG26+(AG$31-AG$26)/5</f>
        <v>6.0000000000000005E-2</v>
      </c>
      <c r="AH27" s="156">
        <f t="shared" si="16"/>
        <v>0.67999999999999994</v>
      </c>
      <c r="AI27" s="69">
        <v>0</v>
      </c>
      <c r="AJ27" s="149">
        <v>0</v>
      </c>
      <c r="AK27" s="149">
        <v>1</v>
      </c>
      <c r="AL27" s="36">
        <f t="shared" si="8"/>
        <v>1</v>
      </c>
      <c r="AM27" s="36">
        <f t="shared" si="9"/>
        <v>7.9999999999999991</v>
      </c>
      <c r="AO27" s="57">
        <f t="shared" si="10"/>
        <v>0.39542182178087737</v>
      </c>
      <c r="AP27" s="57">
        <f t="shared" si="5"/>
        <v>0.147056885430564</v>
      </c>
      <c r="AQ27" s="57">
        <f t="shared" si="6"/>
        <v>0.45752129278855869</v>
      </c>
      <c r="AR27" s="57">
        <f t="shared" si="7"/>
        <v>1</v>
      </c>
    </row>
    <row r="28" spans="1:44" x14ac:dyDescent="0.2">
      <c r="A28" s="12">
        <v>2022</v>
      </c>
      <c r="B28" s="100">
        <f t="shared" ref="B28:B30" si="17">B27+(B$31-B$26)*0.2</f>
        <v>0</v>
      </c>
      <c r="C28" s="183">
        <f t="shared" si="14"/>
        <v>0.94844538489054742</v>
      </c>
      <c r="D28" s="66">
        <f t="shared" si="15"/>
        <v>0</v>
      </c>
      <c r="E28" s="66">
        <f t="shared" si="15"/>
        <v>0</v>
      </c>
      <c r="F28" s="66">
        <f t="shared" si="15"/>
        <v>0</v>
      </c>
      <c r="G28" s="66">
        <f t="shared" si="15"/>
        <v>0</v>
      </c>
      <c r="H28" s="66">
        <v>0</v>
      </c>
      <c r="I28" s="183">
        <v>5.155461510945257E-2</v>
      </c>
      <c r="J28" s="66">
        <v>0</v>
      </c>
      <c r="K28" s="69">
        <v>1</v>
      </c>
      <c r="L28" s="149">
        <v>0</v>
      </c>
      <c r="M28" s="149">
        <v>0</v>
      </c>
      <c r="N28" s="69">
        <v>0.4</v>
      </c>
      <c r="O28" s="149">
        <v>0.15</v>
      </c>
      <c r="P28" s="149">
        <v>0.45</v>
      </c>
      <c r="Q28" s="69">
        <v>0</v>
      </c>
      <c r="R28" s="149">
        <v>0</v>
      </c>
      <c r="S28" s="149">
        <v>0</v>
      </c>
      <c r="T28" s="69">
        <v>0.4</v>
      </c>
      <c r="U28" s="149">
        <v>0.25</v>
      </c>
      <c r="V28" s="149">
        <v>0.35</v>
      </c>
      <c r="W28" s="69">
        <v>0</v>
      </c>
      <c r="X28" s="149">
        <v>0</v>
      </c>
      <c r="Y28" s="149">
        <v>1</v>
      </c>
      <c r="Z28" s="69">
        <v>0.5</v>
      </c>
      <c r="AA28" s="149">
        <v>0.4</v>
      </c>
      <c r="AB28" s="149">
        <v>0.1</v>
      </c>
      <c r="AC28" s="69">
        <v>0.5</v>
      </c>
      <c r="AD28" s="149">
        <v>0.4</v>
      </c>
      <c r="AE28" s="149">
        <v>0.1</v>
      </c>
      <c r="AF28" s="155">
        <f t="shared" ref="AF28:AF30" si="18">AF27+(AF$31-AF$26)/5</f>
        <v>0.27</v>
      </c>
      <c r="AG28" s="156">
        <f t="shared" ref="AG28:AG30" si="19">AG27+(AG$31-AG$26)/5</f>
        <v>7.0000000000000007E-2</v>
      </c>
      <c r="AH28" s="156">
        <f t="shared" ref="AH28:AH30" si="20">AH27+(AH$31-AH$26)/5</f>
        <v>0.65999999999999992</v>
      </c>
      <c r="AI28" s="69">
        <v>0</v>
      </c>
      <c r="AJ28" s="149">
        <v>0</v>
      </c>
      <c r="AK28" s="149">
        <v>1</v>
      </c>
      <c r="AL28" s="36">
        <f t="shared" si="8"/>
        <v>1</v>
      </c>
      <c r="AM28" s="36">
        <f t="shared" si="9"/>
        <v>8</v>
      </c>
      <c r="AO28" s="57">
        <f t="shared" si="10"/>
        <v>0.3932979000357712</v>
      </c>
      <c r="AP28" s="57">
        <f t="shared" si="5"/>
        <v>0.1458756307912438</v>
      </c>
      <c r="AQ28" s="57">
        <f t="shared" si="6"/>
        <v>0.46082646917298503</v>
      </c>
      <c r="AR28" s="57">
        <f t="shared" si="7"/>
        <v>1</v>
      </c>
    </row>
    <row r="29" spans="1:44" x14ac:dyDescent="0.2">
      <c r="A29" s="12">
        <v>2023</v>
      </c>
      <c r="B29" s="100">
        <f t="shared" si="17"/>
        <v>0</v>
      </c>
      <c r="C29" s="183">
        <f t="shared" si="14"/>
        <v>0.92875630791243791</v>
      </c>
      <c r="D29" s="66">
        <f t="shared" si="15"/>
        <v>0</v>
      </c>
      <c r="E29" s="66">
        <f t="shared" si="15"/>
        <v>0</v>
      </c>
      <c r="F29" s="66">
        <f t="shared" si="15"/>
        <v>0</v>
      </c>
      <c r="G29" s="66">
        <f t="shared" si="15"/>
        <v>0</v>
      </c>
      <c r="H29" s="66">
        <v>0</v>
      </c>
      <c r="I29" s="183">
        <v>7.1243692087562052E-2</v>
      </c>
      <c r="J29" s="66">
        <v>0</v>
      </c>
      <c r="K29" s="69">
        <v>1</v>
      </c>
      <c r="L29" s="149">
        <v>0</v>
      </c>
      <c r="M29" s="149">
        <v>0</v>
      </c>
      <c r="N29" s="69">
        <v>0.4</v>
      </c>
      <c r="O29" s="149">
        <v>0.15</v>
      </c>
      <c r="P29" s="149">
        <v>0.45</v>
      </c>
      <c r="Q29" s="69">
        <v>0</v>
      </c>
      <c r="R29" s="149">
        <v>0</v>
      </c>
      <c r="S29" s="149">
        <v>0</v>
      </c>
      <c r="T29" s="69">
        <v>0.4</v>
      </c>
      <c r="U29" s="149">
        <v>0.25</v>
      </c>
      <c r="V29" s="149">
        <v>0.35</v>
      </c>
      <c r="W29" s="69">
        <v>0</v>
      </c>
      <c r="X29" s="149">
        <v>0</v>
      </c>
      <c r="Y29" s="149">
        <v>1</v>
      </c>
      <c r="Z29" s="69">
        <v>0.5</v>
      </c>
      <c r="AA29" s="149">
        <v>0.4</v>
      </c>
      <c r="AB29" s="149">
        <v>0.1</v>
      </c>
      <c r="AC29" s="69">
        <v>0.5</v>
      </c>
      <c r="AD29" s="149">
        <v>0.4</v>
      </c>
      <c r="AE29" s="149">
        <v>0.1</v>
      </c>
      <c r="AF29" s="155">
        <f t="shared" si="18"/>
        <v>0.28000000000000003</v>
      </c>
      <c r="AG29" s="156">
        <f t="shared" si="19"/>
        <v>0.08</v>
      </c>
      <c r="AH29" s="156">
        <f t="shared" si="20"/>
        <v>0.6399999999999999</v>
      </c>
      <c r="AI29" s="69">
        <v>0</v>
      </c>
      <c r="AJ29" s="149">
        <v>0</v>
      </c>
      <c r="AK29" s="149">
        <v>1</v>
      </c>
      <c r="AL29" s="36">
        <f t="shared" si="8"/>
        <v>1</v>
      </c>
      <c r="AM29" s="36">
        <f t="shared" si="9"/>
        <v>8</v>
      </c>
      <c r="AO29" s="57">
        <f t="shared" si="10"/>
        <v>0.39145075694949255</v>
      </c>
      <c r="AP29" s="57">
        <f t="shared" si="5"/>
        <v>0.14501294155387062</v>
      </c>
      <c r="AQ29" s="57">
        <f t="shared" si="6"/>
        <v>0.46353630149663683</v>
      </c>
      <c r="AR29" s="57">
        <f t="shared" si="7"/>
        <v>1</v>
      </c>
    </row>
    <row r="30" spans="1:44" x14ac:dyDescent="0.2">
      <c r="A30" s="12">
        <v>2024</v>
      </c>
      <c r="B30" s="100">
        <f t="shared" si="17"/>
        <v>0</v>
      </c>
      <c r="C30" s="183">
        <f t="shared" si="14"/>
        <v>0.90906723093432851</v>
      </c>
      <c r="D30" s="66">
        <f t="shared" si="15"/>
        <v>0</v>
      </c>
      <c r="E30" s="66">
        <f t="shared" si="15"/>
        <v>0</v>
      </c>
      <c r="F30" s="66">
        <f t="shared" si="15"/>
        <v>0</v>
      </c>
      <c r="G30" s="66">
        <f t="shared" si="15"/>
        <v>0</v>
      </c>
      <c r="H30" s="66">
        <v>0</v>
      </c>
      <c r="I30" s="183">
        <v>9.0932769065671534E-2</v>
      </c>
      <c r="J30" s="66">
        <v>0</v>
      </c>
      <c r="K30" s="69">
        <v>1</v>
      </c>
      <c r="L30" s="149">
        <v>0</v>
      </c>
      <c r="M30" s="149">
        <v>0</v>
      </c>
      <c r="N30" s="69">
        <v>0.4</v>
      </c>
      <c r="O30" s="149">
        <v>0.15</v>
      </c>
      <c r="P30" s="149">
        <v>0.45</v>
      </c>
      <c r="Q30" s="69">
        <v>0</v>
      </c>
      <c r="R30" s="149">
        <v>0</v>
      </c>
      <c r="S30" s="149">
        <v>0</v>
      </c>
      <c r="T30" s="69">
        <v>0.4</v>
      </c>
      <c r="U30" s="149">
        <v>0.25</v>
      </c>
      <c r="V30" s="149">
        <v>0.35</v>
      </c>
      <c r="W30" s="69">
        <v>0</v>
      </c>
      <c r="X30" s="149">
        <v>0</v>
      </c>
      <c r="Y30" s="149">
        <v>1</v>
      </c>
      <c r="Z30" s="69">
        <v>0.5</v>
      </c>
      <c r="AA30" s="149">
        <v>0.4</v>
      </c>
      <c r="AB30" s="149">
        <v>0.1</v>
      </c>
      <c r="AC30" s="69">
        <v>0.5</v>
      </c>
      <c r="AD30" s="149">
        <v>0.4</v>
      </c>
      <c r="AE30" s="149">
        <v>0.1</v>
      </c>
      <c r="AF30" s="155">
        <f t="shared" si="18"/>
        <v>0.29000000000000004</v>
      </c>
      <c r="AG30" s="156">
        <f t="shared" si="19"/>
        <v>0.09</v>
      </c>
      <c r="AH30" s="156">
        <f t="shared" si="20"/>
        <v>0.61999999999999988</v>
      </c>
      <c r="AI30" s="69">
        <v>0</v>
      </c>
      <c r="AJ30" s="149">
        <v>0</v>
      </c>
      <c r="AK30" s="149">
        <v>1</v>
      </c>
      <c r="AL30" s="36">
        <f t="shared" si="8"/>
        <v>1</v>
      </c>
      <c r="AM30" s="36">
        <f t="shared" si="9"/>
        <v>8</v>
      </c>
      <c r="AO30" s="57">
        <f t="shared" si="10"/>
        <v>0.38999739540277617</v>
      </c>
      <c r="AP30" s="57">
        <f t="shared" si="5"/>
        <v>0.14454403385605968</v>
      </c>
      <c r="AQ30" s="57">
        <f t="shared" si="6"/>
        <v>0.46545857074116415</v>
      </c>
      <c r="AR30" s="57">
        <f t="shared" si="7"/>
        <v>1</v>
      </c>
    </row>
    <row r="31" spans="1:44" s="55" customFormat="1" x14ac:dyDescent="0.2">
      <c r="A31" s="51">
        <v>2025</v>
      </c>
      <c r="B31" s="101">
        <v>0</v>
      </c>
      <c r="C31" s="183">
        <f t="shared" si="14"/>
        <v>0.889378153956219</v>
      </c>
      <c r="D31" s="65">
        <v>0</v>
      </c>
      <c r="E31" s="65">
        <v>0</v>
      </c>
      <c r="F31" s="65">
        <v>0</v>
      </c>
      <c r="G31" s="65">
        <v>0</v>
      </c>
      <c r="H31" s="74">
        <v>0</v>
      </c>
      <c r="I31" s="184">
        <v>0.11062184604378102</v>
      </c>
      <c r="J31" s="74">
        <v>0</v>
      </c>
      <c r="K31" s="71">
        <v>1</v>
      </c>
      <c r="L31" s="68">
        <v>0</v>
      </c>
      <c r="M31" s="68">
        <v>0</v>
      </c>
      <c r="N31" s="151">
        <v>0.4</v>
      </c>
      <c r="O31" s="152">
        <v>0.15</v>
      </c>
      <c r="P31" s="152">
        <v>0.45</v>
      </c>
      <c r="Q31" s="71">
        <v>0</v>
      </c>
      <c r="R31" s="68">
        <v>0</v>
      </c>
      <c r="S31" s="68">
        <v>0</v>
      </c>
      <c r="T31" s="71">
        <v>0.4</v>
      </c>
      <c r="U31" s="68">
        <v>0.25</v>
      </c>
      <c r="V31" s="68">
        <v>0.35</v>
      </c>
      <c r="W31" s="71">
        <v>0</v>
      </c>
      <c r="X31" s="68">
        <v>0</v>
      </c>
      <c r="Y31" s="68">
        <v>1</v>
      </c>
      <c r="Z31" s="71">
        <v>0.5</v>
      </c>
      <c r="AA31" s="68">
        <v>0.4</v>
      </c>
      <c r="AB31" s="68">
        <v>0.1</v>
      </c>
      <c r="AC31" s="71">
        <v>0.5</v>
      </c>
      <c r="AD31" s="68">
        <v>0.4</v>
      </c>
      <c r="AE31" s="68">
        <v>0.1</v>
      </c>
      <c r="AF31" s="151">
        <v>0.3</v>
      </c>
      <c r="AG31" s="152">
        <v>0.1</v>
      </c>
      <c r="AH31" s="152">
        <v>0.6</v>
      </c>
      <c r="AI31" s="71">
        <v>0</v>
      </c>
      <c r="AJ31" s="68">
        <v>0</v>
      </c>
      <c r="AK31" s="152">
        <v>1</v>
      </c>
      <c r="AL31" s="52">
        <f t="shared" si="8"/>
        <v>1</v>
      </c>
      <c r="AM31" s="52">
        <f t="shared" si="9"/>
        <v>7.9999999999999991</v>
      </c>
      <c r="AO31" s="62">
        <f t="shared" si="10"/>
        <v>0.38893781539562189</v>
      </c>
      <c r="AP31" s="62">
        <f t="shared" si="5"/>
        <v>0.14446890769781096</v>
      </c>
      <c r="AQ31" s="62">
        <f t="shared" si="6"/>
        <v>0.46659327690656716</v>
      </c>
      <c r="AR31" s="62">
        <f t="shared" si="7"/>
        <v>1</v>
      </c>
    </row>
    <row r="32" spans="1:44" x14ac:dyDescent="0.2">
      <c r="A32" s="12">
        <v>2026</v>
      </c>
      <c r="B32" s="100">
        <f>B31+(B$36-B$31)*0.2</f>
        <v>0</v>
      </c>
      <c r="C32" s="183">
        <f t="shared" si="14"/>
        <v>0.86968907697810949</v>
      </c>
      <c r="D32" s="66">
        <f t="shared" ref="D32:G35" si="21">D31+(D$36-D$31)*0.2</f>
        <v>0</v>
      </c>
      <c r="E32" s="66">
        <f t="shared" si="21"/>
        <v>0</v>
      </c>
      <c r="F32" s="66">
        <f t="shared" si="21"/>
        <v>0</v>
      </c>
      <c r="G32" s="66">
        <f t="shared" si="21"/>
        <v>0</v>
      </c>
      <c r="H32" s="66">
        <v>0</v>
      </c>
      <c r="I32" s="183">
        <v>0.13031092302189051</v>
      </c>
      <c r="J32" s="66">
        <v>0</v>
      </c>
      <c r="K32" s="69">
        <v>1</v>
      </c>
      <c r="L32" s="149">
        <v>0</v>
      </c>
      <c r="M32" s="149">
        <v>0</v>
      </c>
      <c r="N32" s="69">
        <v>0.4</v>
      </c>
      <c r="O32" s="149">
        <v>0.15</v>
      </c>
      <c r="P32" s="149">
        <v>0.45</v>
      </c>
      <c r="Q32" s="69">
        <v>0</v>
      </c>
      <c r="R32" s="149">
        <v>0</v>
      </c>
      <c r="S32" s="149">
        <v>0</v>
      </c>
      <c r="T32" s="69">
        <v>0.4</v>
      </c>
      <c r="U32" s="149">
        <v>0.25</v>
      </c>
      <c r="V32" s="149">
        <v>0.35</v>
      </c>
      <c r="W32" s="69">
        <v>0</v>
      </c>
      <c r="X32" s="149">
        <v>0</v>
      </c>
      <c r="Y32" s="149">
        <v>1</v>
      </c>
      <c r="Z32" s="69">
        <v>0.5</v>
      </c>
      <c r="AA32" s="149">
        <v>0.4</v>
      </c>
      <c r="AB32" s="149">
        <v>0.1</v>
      </c>
      <c r="AC32" s="69">
        <v>0.5</v>
      </c>
      <c r="AD32" s="149">
        <v>0.4</v>
      </c>
      <c r="AE32" s="149">
        <v>0.1</v>
      </c>
      <c r="AF32" s="155">
        <v>0.3</v>
      </c>
      <c r="AG32" s="158">
        <v>0.1</v>
      </c>
      <c r="AH32" s="158">
        <v>0.6</v>
      </c>
      <c r="AI32" s="69">
        <v>0</v>
      </c>
      <c r="AJ32" s="149">
        <v>0</v>
      </c>
      <c r="AK32" s="149">
        <v>1</v>
      </c>
      <c r="AL32" s="36">
        <f t="shared" si="8"/>
        <v>1</v>
      </c>
      <c r="AM32" s="36">
        <f t="shared" si="9"/>
        <v>7.9999999999999991</v>
      </c>
      <c r="AO32" s="57">
        <f t="shared" si="10"/>
        <v>0.386968907697811</v>
      </c>
      <c r="AP32" s="57">
        <f t="shared" si="5"/>
        <v>0.14348445384890546</v>
      </c>
      <c r="AQ32" s="57">
        <f t="shared" si="6"/>
        <v>0.46954663845328359</v>
      </c>
      <c r="AR32" s="57">
        <f t="shared" si="7"/>
        <v>1</v>
      </c>
    </row>
    <row r="33" spans="1:44" x14ac:dyDescent="0.2">
      <c r="A33" s="12">
        <v>2027</v>
      </c>
      <c r="B33" s="100">
        <f t="shared" ref="B33:B35" si="22">B32+(B$36-B$31)*0.2</f>
        <v>0</v>
      </c>
      <c r="C33" s="183">
        <f t="shared" si="14"/>
        <v>0.85</v>
      </c>
      <c r="D33" s="66">
        <f t="shared" si="21"/>
        <v>0</v>
      </c>
      <c r="E33" s="66">
        <f t="shared" si="21"/>
        <v>0</v>
      </c>
      <c r="F33" s="66">
        <f t="shared" si="21"/>
        <v>0</v>
      </c>
      <c r="G33" s="66">
        <f t="shared" si="21"/>
        <v>0</v>
      </c>
      <c r="H33" s="66">
        <v>0</v>
      </c>
      <c r="I33" s="183">
        <v>0.15</v>
      </c>
      <c r="J33" s="66">
        <v>0</v>
      </c>
      <c r="K33" s="69">
        <v>1</v>
      </c>
      <c r="L33" s="149">
        <v>0</v>
      </c>
      <c r="M33" s="149">
        <v>0</v>
      </c>
      <c r="N33" s="69">
        <v>0.4</v>
      </c>
      <c r="O33" s="149">
        <v>0.15</v>
      </c>
      <c r="P33" s="149">
        <v>0.45</v>
      </c>
      <c r="Q33" s="69">
        <v>0</v>
      </c>
      <c r="R33" s="149">
        <v>0</v>
      </c>
      <c r="S33" s="149">
        <v>0</v>
      </c>
      <c r="T33" s="69">
        <v>0.4</v>
      </c>
      <c r="U33" s="149">
        <v>0.25</v>
      </c>
      <c r="V33" s="149">
        <v>0.35</v>
      </c>
      <c r="W33" s="69">
        <v>0</v>
      </c>
      <c r="X33" s="149">
        <v>0</v>
      </c>
      <c r="Y33" s="149">
        <v>1</v>
      </c>
      <c r="Z33" s="69">
        <v>0.5</v>
      </c>
      <c r="AA33" s="149">
        <v>0.4</v>
      </c>
      <c r="AB33" s="149">
        <v>0.1</v>
      </c>
      <c r="AC33" s="69">
        <v>0.5</v>
      </c>
      <c r="AD33" s="149">
        <v>0.4</v>
      </c>
      <c r="AE33" s="149">
        <v>0.1</v>
      </c>
      <c r="AF33" s="155">
        <v>0.3</v>
      </c>
      <c r="AG33" s="158">
        <v>0.1</v>
      </c>
      <c r="AH33" s="158">
        <v>0.6</v>
      </c>
      <c r="AI33" s="69">
        <v>0</v>
      </c>
      <c r="AJ33" s="149">
        <v>0</v>
      </c>
      <c r="AK33" s="149">
        <v>1</v>
      </c>
      <c r="AL33" s="36">
        <f t="shared" si="8"/>
        <v>1</v>
      </c>
      <c r="AM33" s="36">
        <f t="shared" si="9"/>
        <v>7.9999999999999991</v>
      </c>
      <c r="AO33" s="57">
        <f t="shared" si="10"/>
        <v>0.38500000000000001</v>
      </c>
      <c r="AP33" s="57">
        <f t="shared" si="5"/>
        <v>0.14250000000000002</v>
      </c>
      <c r="AQ33" s="57">
        <f t="shared" si="6"/>
        <v>0.47250000000000003</v>
      </c>
      <c r="AR33" s="57">
        <f t="shared" si="7"/>
        <v>1</v>
      </c>
    </row>
    <row r="34" spans="1:44" x14ac:dyDescent="0.2">
      <c r="A34" s="12">
        <v>2028</v>
      </c>
      <c r="B34" s="100">
        <f t="shared" si="22"/>
        <v>0</v>
      </c>
      <c r="C34" s="183">
        <f t="shared" si="14"/>
        <v>0.8</v>
      </c>
      <c r="D34" s="66">
        <f t="shared" si="21"/>
        <v>0</v>
      </c>
      <c r="E34" s="66">
        <f t="shared" si="21"/>
        <v>0</v>
      </c>
      <c r="F34" s="66">
        <f t="shared" si="21"/>
        <v>0</v>
      </c>
      <c r="G34" s="66">
        <f t="shared" si="21"/>
        <v>0</v>
      </c>
      <c r="H34" s="66">
        <v>0</v>
      </c>
      <c r="I34" s="183">
        <v>0.2</v>
      </c>
      <c r="J34" s="66">
        <v>0</v>
      </c>
      <c r="K34" s="69">
        <v>1</v>
      </c>
      <c r="L34" s="149">
        <v>0</v>
      </c>
      <c r="M34" s="149">
        <v>0</v>
      </c>
      <c r="N34" s="69">
        <v>0.4</v>
      </c>
      <c r="O34" s="149">
        <v>0.15</v>
      </c>
      <c r="P34" s="149">
        <v>0.45</v>
      </c>
      <c r="Q34" s="69">
        <v>0</v>
      </c>
      <c r="R34" s="149">
        <v>0</v>
      </c>
      <c r="S34" s="149">
        <v>0</v>
      </c>
      <c r="T34" s="69">
        <v>0.4</v>
      </c>
      <c r="U34" s="149">
        <v>0.25</v>
      </c>
      <c r="V34" s="149">
        <v>0.35</v>
      </c>
      <c r="W34" s="69">
        <v>0</v>
      </c>
      <c r="X34" s="149">
        <v>0</v>
      </c>
      <c r="Y34" s="149">
        <v>1</v>
      </c>
      <c r="Z34" s="69">
        <v>0.5</v>
      </c>
      <c r="AA34" s="149">
        <v>0.4</v>
      </c>
      <c r="AB34" s="149">
        <v>0.1</v>
      </c>
      <c r="AC34" s="69">
        <v>0.5</v>
      </c>
      <c r="AD34" s="149">
        <v>0.4</v>
      </c>
      <c r="AE34" s="149">
        <v>0.1</v>
      </c>
      <c r="AF34" s="155">
        <v>0.3</v>
      </c>
      <c r="AG34" s="158">
        <v>0.1</v>
      </c>
      <c r="AH34" s="158">
        <v>0.6</v>
      </c>
      <c r="AI34" s="69">
        <v>0</v>
      </c>
      <c r="AJ34" s="149">
        <v>0</v>
      </c>
      <c r="AK34" s="149">
        <v>1</v>
      </c>
      <c r="AL34" s="36">
        <f t="shared" si="8"/>
        <v>1</v>
      </c>
      <c r="AM34" s="36">
        <f t="shared" si="9"/>
        <v>7.9999999999999991</v>
      </c>
      <c r="AO34" s="57">
        <f t="shared" si="10"/>
        <v>0.38000000000000006</v>
      </c>
      <c r="AP34" s="57">
        <f t="shared" si="5"/>
        <v>0.14000000000000001</v>
      </c>
      <c r="AQ34" s="57">
        <f t="shared" si="6"/>
        <v>0.48000000000000004</v>
      </c>
      <c r="AR34" s="57">
        <f t="shared" si="7"/>
        <v>1</v>
      </c>
    </row>
    <row r="35" spans="1:44" x14ac:dyDescent="0.2">
      <c r="A35" s="12">
        <v>2029</v>
      </c>
      <c r="B35" s="100">
        <f t="shared" si="22"/>
        <v>0</v>
      </c>
      <c r="C35" s="183">
        <f t="shared" si="14"/>
        <v>0.7</v>
      </c>
      <c r="D35" s="66">
        <f t="shared" si="21"/>
        <v>0</v>
      </c>
      <c r="E35" s="66">
        <f t="shared" si="21"/>
        <v>0</v>
      </c>
      <c r="F35" s="66">
        <f t="shared" si="21"/>
        <v>0</v>
      </c>
      <c r="G35" s="66">
        <f t="shared" si="21"/>
        <v>0</v>
      </c>
      <c r="H35" s="66">
        <v>0</v>
      </c>
      <c r="I35" s="183">
        <v>0.3</v>
      </c>
      <c r="J35" s="66">
        <v>0</v>
      </c>
      <c r="K35" s="69">
        <v>1</v>
      </c>
      <c r="L35" s="149">
        <v>0</v>
      </c>
      <c r="M35" s="149">
        <v>0</v>
      </c>
      <c r="N35" s="69">
        <v>0.4</v>
      </c>
      <c r="O35" s="149">
        <v>0.15</v>
      </c>
      <c r="P35" s="149">
        <v>0.45</v>
      </c>
      <c r="Q35" s="69">
        <v>0</v>
      </c>
      <c r="R35" s="149">
        <v>0</v>
      </c>
      <c r="S35" s="149">
        <v>0</v>
      </c>
      <c r="T35" s="69">
        <v>0.4</v>
      </c>
      <c r="U35" s="149">
        <v>0.25</v>
      </c>
      <c r="V35" s="149">
        <v>0.35</v>
      </c>
      <c r="W35" s="69">
        <v>0</v>
      </c>
      <c r="X35" s="149">
        <v>0</v>
      </c>
      <c r="Y35" s="149">
        <v>1</v>
      </c>
      <c r="Z35" s="69">
        <v>0.5</v>
      </c>
      <c r="AA35" s="149">
        <v>0.4</v>
      </c>
      <c r="AB35" s="149">
        <v>0.1</v>
      </c>
      <c r="AC35" s="69">
        <v>0.5</v>
      </c>
      <c r="AD35" s="149">
        <v>0.4</v>
      </c>
      <c r="AE35" s="149">
        <v>0.1</v>
      </c>
      <c r="AF35" s="155">
        <v>0.3</v>
      </c>
      <c r="AG35" s="158">
        <v>0.1</v>
      </c>
      <c r="AH35" s="158">
        <v>0.6</v>
      </c>
      <c r="AI35" s="69">
        <v>0</v>
      </c>
      <c r="AJ35" s="149">
        <v>0</v>
      </c>
      <c r="AK35" s="149">
        <v>1</v>
      </c>
      <c r="AL35" s="36">
        <f t="shared" si="8"/>
        <v>1</v>
      </c>
      <c r="AM35" s="36">
        <f t="shared" si="9"/>
        <v>7.9999999999999991</v>
      </c>
      <c r="AO35" s="57">
        <f t="shared" si="10"/>
        <v>0.37</v>
      </c>
      <c r="AP35" s="57">
        <f t="shared" si="5"/>
        <v>0.13500000000000001</v>
      </c>
      <c r="AQ35" s="57">
        <f t="shared" si="6"/>
        <v>0.495</v>
      </c>
      <c r="AR35" s="57">
        <f t="shared" si="7"/>
        <v>1</v>
      </c>
    </row>
    <row r="36" spans="1:44" s="55" customFormat="1" x14ac:dyDescent="0.2">
      <c r="A36" s="51">
        <v>2030</v>
      </c>
      <c r="B36" s="101">
        <v>0</v>
      </c>
      <c r="C36" s="183">
        <f t="shared" si="14"/>
        <v>0.84099999999999997</v>
      </c>
      <c r="D36" s="65">
        <v>0</v>
      </c>
      <c r="E36" s="65">
        <v>0</v>
      </c>
      <c r="F36" s="65">
        <v>0</v>
      </c>
      <c r="G36" s="65">
        <v>0</v>
      </c>
      <c r="H36" s="74">
        <v>0</v>
      </c>
      <c r="I36" s="184">
        <v>0.159</v>
      </c>
      <c r="J36" s="74">
        <v>0</v>
      </c>
      <c r="K36" s="71">
        <v>1</v>
      </c>
      <c r="L36" s="68">
        <v>0</v>
      </c>
      <c r="M36" s="68">
        <v>0</v>
      </c>
      <c r="N36" s="151">
        <v>0.4</v>
      </c>
      <c r="O36" s="152">
        <v>0.15</v>
      </c>
      <c r="P36" s="152">
        <v>0.45</v>
      </c>
      <c r="Q36" s="71">
        <v>0</v>
      </c>
      <c r="R36" s="68">
        <v>0</v>
      </c>
      <c r="S36" s="68">
        <v>0</v>
      </c>
      <c r="T36" s="71">
        <v>0.4</v>
      </c>
      <c r="U36" s="68">
        <v>0.25</v>
      </c>
      <c r="V36" s="68">
        <v>0.35</v>
      </c>
      <c r="W36" s="71">
        <v>0</v>
      </c>
      <c r="X36" s="68">
        <v>0</v>
      </c>
      <c r="Y36" s="68">
        <v>1</v>
      </c>
      <c r="Z36" s="71">
        <v>0.5</v>
      </c>
      <c r="AA36" s="68">
        <v>0.4</v>
      </c>
      <c r="AB36" s="68">
        <v>0.1</v>
      </c>
      <c r="AC36" s="71">
        <v>0.5</v>
      </c>
      <c r="AD36" s="68">
        <v>0.4</v>
      </c>
      <c r="AE36" s="68">
        <v>0.1</v>
      </c>
      <c r="AF36" s="151">
        <v>0.3</v>
      </c>
      <c r="AG36" s="152">
        <v>0.1</v>
      </c>
      <c r="AH36" s="152">
        <v>0.6</v>
      </c>
      <c r="AI36" s="71">
        <v>0</v>
      </c>
      <c r="AJ36" s="68">
        <v>0</v>
      </c>
      <c r="AK36" s="152">
        <v>1</v>
      </c>
      <c r="AL36" s="52">
        <f t="shared" si="8"/>
        <v>1</v>
      </c>
      <c r="AM36" s="52">
        <f t="shared" si="9"/>
        <v>7.9999999999999991</v>
      </c>
      <c r="AO36" s="62">
        <f t="shared" si="10"/>
        <v>0.38410000000000005</v>
      </c>
      <c r="AP36" s="62">
        <f t="shared" si="5"/>
        <v>0.14204999999999998</v>
      </c>
      <c r="AQ36" s="62">
        <f t="shared" si="6"/>
        <v>0.47384999999999999</v>
      </c>
      <c r="AR36" s="62">
        <f t="shared" si="7"/>
        <v>1</v>
      </c>
    </row>
    <row r="37" spans="1:44" x14ac:dyDescent="0.2">
      <c r="A37" s="12">
        <v>2031</v>
      </c>
      <c r="B37" s="100">
        <f>B36+(B$41-B$36)*0.2</f>
        <v>0</v>
      </c>
      <c r="C37" s="173">
        <f t="shared" si="14"/>
        <v>0.81496846471399298</v>
      </c>
      <c r="D37" s="66">
        <f t="shared" ref="D37:G40" si="23">D36+(D$41-D$36)*0.2</f>
        <v>0</v>
      </c>
      <c r="E37" s="66">
        <f t="shared" si="23"/>
        <v>0</v>
      </c>
      <c r="F37" s="66">
        <f t="shared" si="23"/>
        <v>0</v>
      </c>
      <c r="G37" s="66">
        <f t="shared" si="23"/>
        <v>0</v>
      </c>
      <c r="H37" s="66">
        <v>0</v>
      </c>
      <c r="I37" s="66">
        <v>0.18503153528600702</v>
      </c>
      <c r="J37" s="66">
        <v>0</v>
      </c>
      <c r="K37" s="69">
        <v>1</v>
      </c>
      <c r="L37" s="149">
        <v>0</v>
      </c>
      <c r="M37" s="149">
        <v>0</v>
      </c>
      <c r="N37" s="69">
        <v>0.4</v>
      </c>
      <c r="O37" s="149">
        <v>0.15</v>
      </c>
      <c r="P37" s="149">
        <v>0.45</v>
      </c>
      <c r="Q37" s="69">
        <v>0</v>
      </c>
      <c r="R37" s="149">
        <v>0</v>
      </c>
      <c r="S37" s="149">
        <v>0</v>
      </c>
      <c r="T37" s="69">
        <v>0.4</v>
      </c>
      <c r="U37" s="149">
        <v>0.25</v>
      </c>
      <c r="V37" s="149">
        <v>0.35</v>
      </c>
      <c r="W37" s="69">
        <v>0</v>
      </c>
      <c r="X37" s="149">
        <v>0</v>
      </c>
      <c r="Y37" s="149">
        <v>1</v>
      </c>
      <c r="Z37" s="69">
        <v>0.5</v>
      </c>
      <c r="AA37" s="149">
        <v>0.4</v>
      </c>
      <c r="AB37" s="149">
        <v>0.1</v>
      </c>
      <c r="AC37" s="69">
        <v>0.5</v>
      </c>
      <c r="AD37" s="149">
        <v>0.4</v>
      </c>
      <c r="AE37" s="149">
        <v>0.1</v>
      </c>
      <c r="AF37" s="155">
        <v>0.3</v>
      </c>
      <c r="AG37" s="158">
        <v>0.1</v>
      </c>
      <c r="AH37" s="158">
        <v>0.6</v>
      </c>
      <c r="AI37" s="69">
        <v>0</v>
      </c>
      <c r="AJ37" s="149">
        <v>0</v>
      </c>
      <c r="AK37" s="149">
        <v>1</v>
      </c>
      <c r="AL37" s="36">
        <f t="shared" si="8"/>
        <v>1</v>
      </c>
      <c r="AM37" s="36">
        <f t="shared" si="9"/>
        <v>7.9999999999999991</v>
      </c>
      <c r="AO37" s="57">
        <f t="shared" si="10"/>
        <v>0.38149684647139931</v>
      </c>
      <c r="AP37" s="57">
        <f t="shared" si="5"/>
        <v>0.14074842323569964</v>
      </c>
      <c r="AQ37" s="57">
        <f t="shared" si="6"/>
        <v>0.47775473029290105</v>
      </c>
      <c r="AR37" s="57">
        <f t="shared" si="7"/>
        <v>1</v>
      </c>
    </row>
    <row r="38" spans="1:44" x14ac:dyDescent="0.2">
      <c r="A38" s="12">
        <v>2032</v>
      </c>
      <c r="B38" s="100">
        <f t="shared" ref="B38:B40" si="24">B37+(B$41-B$36)*0.2</f>
        <v>0</v>
      </c>
      <c r="C38" s="173">
        <f t="shared" si="14"/>
        <v>0.78706761518637414</v>
      </c>
      <c r="D38" s="66">
        <f t="shared" si="23"/>
        <v>0</v>
      </c>
      <c r="E38" s="66">
        <f t="shared" si="23"/>
        <v>0</v>
      </c>
      <c r="F38" s="66">
        <f t="shared" si="23"/>
        <v>0</v>
      </c>
      <c r="G38" s="66">
        <f t="shared" si="23"/>
        <v>0</v>
      </c>
      <c r="H38" s="66">
        <v>0</v>
      </c>
      <c r="I38" s="66">
        <v>0.21293238481362586</v>
      </c>
      <c r="J38" s="66">
        <v>0</v>
      </c>
      <c r="K38" s="69">
        <v>1</v>
      </c>
      <c r="L38" s="149">
        <v>0</v>
      </c>
      <c r="M38" s="149">
        <v>0</v>
      </c>
      <c r="N38" s="69">
        <v>0.4</v>
      </c>
      <c r="O38" s="149">
        <v>0.15</v>
      </c>
      <c r="P38" s="149">
        <v>0.45</v>
      </c>
      <c r="Q38" s="69">
        <v>0</v>
      </c>
      <c r="R38" s="149">
        <v>0</v>
      </c>
      <c r="S38" s="149">
        <v>0</v>
      </c>
      <c r="T38" s="69">
        <v>0.4</v>
      </c>
      <c r="U38" s="149">
        <v>0.25</v>
      </c>
      <c r="V38" s="149">
        <v>0.35</v>
      </c>
      <c r="W38" s="69">
        <v>0</v>
      </c>
      <c r="X38" s="149">
        <v>0</v>
      </c>
      <c r="Y38" s="149">
        <v>1</v>
      </c>
      <c r="Z38" s="69">
        <v>0.5</v>
      </c>
      <c r="AA38" s="149">
        <v>0.4</v>
      </c>
      <c r="AB38" s="149">
        <v>0.1</v>
      </c>
      <c r="AC38" s="69">
        <v>0.5</v>
      </c>
      <c r="AD38" s="149">
        <v>0.4</v>
      </c>
      <c r="AE38" s="149">
        <v>0.1</v>
      </c>
      <c r="AF38" s="155">
        <v>0.3</v>
      </c>
      <c r="AG38" s="158">
        <v>0.1</v>
      </c>
      <c r="AH38" s="158">
        <v>0.6</v>
      </c>
      <c r="AI38" s="69">
        <v>0</v>
      </c>
      <c r="AJ38" s="149">
        <v>0</v>
      </c>
      <c r="AK38" s="149">
        <v>1</v>
      </c>
      <c r="AL38" s="36">
        <f t="shared" si="8"/>
        <v>1</v>
      </c>
      <c r="AM38" s="36">
        <f t="shared" si="9"/>
        <v>7.9999999999999991</v>
      </c>
      <c r="AO38" s="57">
        <f t="shared" si="10"/>
        <v>0.37870676151863747</v>
      </c>
      <c r="AP38" s="57">
        <f t="shared" si="5"/>
        <v>0.13935338075931869</v>
      </c>
      <c r="AQ38" s="57">
        <f t="shared" si="6"/>
        <v>0.48193985772204384</v>
      </c>
      <c r="AR38" s="57">
        <f t="shared" si="7"/>
        <v>1</v>
      </c>
    </row>
    <row r="39" spans="1:44" x14ac:dyDescent="0.2">
      <c r="A39" s="12">
        <v>2033</v>
      </c>
      <c r="B39" s="100">
        <f t="shared" si="24"/>
        <v>0</v>
      </c>
      <c r="C39" s="173">
        <f t="shared" si="14"/>
        <v>0.75569203144684383</v>
      </c>
      <c r="D39" s="66">
        <f t="shared" si="23"/>
        <v>0</v>
      </c>
      <c r="E39" s="66">
        <f t="shared" si="23"/>
        <v>0</v>
      </c>
      <c r="F39" s="66">
        <f t="shared" si="23"/>
        <v>0</v>
      </c>
      <c r="G39" s="66">
        <f t="shared" si="23"/>
        <v>0</v>
      </c>
      <c r="H39" s="66">
        <v>0</v>
      </c>
      <c r="I39" s="66">
        <v>0.24430796855315617</v>
      </c>
      <c r="J39" s="66">
        <v>0</v>
      </c>
      <c r="K39" s="69">
        <v>1</v>
      </c>
      <c r="L39" s="149">
        <v>0</v>
      </c>
      <c r="M39" s="149">
        <v>0</v>
      </c>
      <c r="N39" s="69">
        <v>0.4</v>
      </c>
      <c r="O39" s="149">
        <v>0.15</v>
      </c>
      <c r="P39" s="149">
        <v>0.45</v>
      </c>
      <c r="Q39" s="69">
        <v>0</v>
      </c>
      <c r="R39" s="149">
        <v>0</v>
      </c>
      <c r="S39" s="149">
        <v>0</v>
      </c>
      <c r="T39" s="69">
        <v>0.4</v>
      </c>
      <c r="U39" s="149">
        <v>0.25</v>
      </c>
      <c r="V39" s="149">
        <v>0.35</v>
      </c>
      <c r="W39" s="69">
        <v>0</v>
      </c>
      <c r="X39" s="149">
        <v>0</v>
      </c>
      <c r="Y39" s="149">
        <v>1</v>
      </c>
      <c r="Z39" s="69">
        <v>0.5</v>
      </c>
      <c r="AA39" s="149">
        <v>0.4</v>
      </c>
      <c r="AB39" s="149">
        <v>0.1</v>
      </c>
      <c r="AC39" s="69">
        <v>0.5</v>
      </c>
      <c r="AD39" s="149">
        <v>0.4</v>
      </c>
      <c r="AE39" s="149">
        <v>0.1</v>
      </c>
      <c r="AF39" s="155">
        <v>0.3</v>
      </c>
      <c r="AG39" s="158">
        <v>0.1</v>
      </c>
      <c r="AH39" s="158">
        <v>0.6</v>
      </c>
      <c r="AI39" s="69">
        <v>0</v>
      </c>
      <c r="AJ39" s="149">
        <v>0</v>
      </c>
      <c r="AK39" s="149">
        <v>1</v>
      </c>
      <c r="AL39" s="36">
        <f t="shared" si="8"/>
        <v>1</v>
      </c>
      <c r="AM39" s="36">
        <f t="shared" si="9"/>
        <v>7.9999999999999991</v>
      </c>
      <c r="AO39" s="57">
        <f t="shared" si="10"/>
        <v>0.37556920314468439</v>
      </c>
      <c r="AP39" s="57">
        <f t="shared" si="5"/>
        <v>0.13778460157234218</v>
      </c>
      <c r="AQ39" s="57">
        <f t="shared" si="6"/>
        <v>0.48664619528297337</v>
      </c>
      <c r="AR39" s="57">
        <f t="shared" si="7"/>
        <v>0.99999999999999989</v>
      </c>
    </row>
    <row r="40" spans="1:44" x14ac:dyDescent="0.2">
      <c r="A40" s="12">
        <v>2034</v>
      </c>
      <c r="B40" s="100">
        <f t="shared" si="24"/>
        <v>0</v>
      </c>
      <c r="C40" s="173">
        <f t="shared" si="14"/>
        <v>0.72239315006556359</v>
      </c>
      <c r="D40" s="66">
        <f t="shared" si="23"/>
        <v>0</v>
      </c>
      <c r="E40" s="66">
        <f t="shared" si="23"/>
        <v>0</v>
      </c>
      <c r="F40" s="66">
        <f t="shared" si="23"/>
        <v>0</v>
      </c>
      <c r="G40" s="66">
        <f t="shared" si="23"/>
        <v>0</v>
      </c>
      <c r="H40" s="66">
        <v>0</v>
      </c>
      <c r="I40" s="66">
        <v>0.27760684993443635</v>
      </c>
      <c r="J40" s="66">
        <v>0</v>
      </c>
      <c r="K40" s="69">
        <v>1</v>
      </c>
      <c r="L40" s="149">
        <v>0</v>
      </c>
      <c r="M40" s="149">
        <v>0</v>
      </c>
      <c r="N40" s="69">
        <v>0.4</v>
      </c>
      <c r="O40" s="149">
        <v>0.15</v>
      </c>
      <c r="P40" s="149">
        <v>0.45</v>
      </c>
      <c r="Q40" s="69">
        <v>0</v>
      </c>
      <c r="R40" s="149">
        <v>0</v>
      </c>
      <c r="S40" s="149">
        <v>0</v>
      </c>
      <c r="T40" s="69">
        <v>0.4</v>
      </c>
      <c r="U40" s="149">
        <v>0.25</v>
      </c>
      <c r="V40" s="149">
        <v>0.35</v>
      </c>
      <c r="W40" s="69">
        <v>0</v>
      </c>
      <c r="X40" s="149">
        <v>0</v>
      </c>
      <c r="Y40" s="149">
        <v>1</v>
      </c>
      <c r="Z40" s="69">
        <v>0.5</v>
      </c>
      <c r="AA40" s="149">
        <v>0.4</v>
      </c>
      <c r="AB40" s="149">
        <v>0.1</v>
      </c>
      <c r="AC40" s="69">
        <v>0.5</v>
      </c>
      <c r="AD40" s="149">
        <v>0.4</v>
      </c>
      <c r="AE40" s="149">
        <v>0.1</v>
      </c>
      <c r="AF40" s="155">
        <v>0.3</v>
      </c>
      <c r="AG40" s="158">
        <v>0.1</v>
      </c>
      <c r="AH40" s="158">
        <v>0.6</v>
      </c>
      <c r="AI40" s="69">
        <v>0</v>
      </c>
      <c r="AJ40" s="149">
        <v>0</v>
      </c>
      <c r="AK40" s="149">
        <v>1</v>
      </c>
      <c r="AL40" s="36">
        <f t="shared" si="8"/>
        <v>1</v>
      </c>
      <c r="AM40" s="36">
        <f t="shared" si="9"/>
        <v>7.9999999999999991</v>
      </c>
      <c r="AO40" s="57">
        <f t="shared" si="10"/>
        <v>0.37223931500655638</v>
      </c>
      <c r="AP40" s="57">
        <f t="shared" si="5"/>
        <v>0.13611965750327817</v>
      </c>
      <c r="AQ40" s="57">
        <f t="shared" si="6"/>
        <v>0.49164102749016547</v>
      </c>
      <c r="AR40" s="57">
        <f t="shared" si="7"/>
        <v>1</v>
      </c>
    </row>
    <row r="41" spans="1:44" s="55" customFormat="1" x14ac:dyDescent="0.2">
      <c r="A41" s="51">
        <v>2035</v>
      </c>
      <c r="B41" s="101">
        <v>0</v>
      </c>
      <c r="C41" s="74">
        <f t="shared" si="14"/>
        <v>0.68668092561437977</v>
      </c>
      <c r="D41" s="65">
        <v>0</v>
      </c>
      <c r="E41" s="65">
        <v>0</v>
      </c>
      <c r="F41" s="65">
        <v>0</v>
      </c>
      <c r="G41" s="65">
        <v>0</v>
      </c>
      <c r="H41" s="74">
        <v>0</v>
      </c>
      <c r="I41" s="65">
        <v>0.31331907438562018</v>
      </c>
      <c r="J41" s="74">
        <v>0</v>
      </c>
      <c r="K41" s="71">
        <v>1</v>
      </c>
      <c r="L41" s="68">
        <v>0</v>
      </c>
      <c r="M41" s="68">
        <v>0</v>
      </c>
      <c r="N41" s="151">
        <v>0.4</v>
      </c>
      <c r="O41" s="152">
        <v>0.15</v>
      </c>
      <c r="P41" s="152">
        <v>0.45</v>
      </c>
      <c r="Q41" s="71">
        <v>0</v>
      </c>
      <c r="R41" s="68">
        <v>0</v>
      </c>
      <c r="S41" s="68">
        <v>0</v>
      </c>
      <c r="T41" s="71">
        <v>0.4</v>
      </c>
      <c r="U41" s="68">
        <v>0.25</v>
      </c>
      <c r="V41" s="68">
        <v>0.35</v>
      </c>
      <c r="W41" s="71">
        <v>0</v>
      </c>
      <c r="X41" s="68">
        <v>0</v>
      </c>
      <c r="Y41" s="68">
        <v>1</v>
      </c>
      <c r="Z41" s="71">
        <v>0.5</v>
      </c>
      <c r="AA41" s="68">
        <v>0.4</v>
      </c>
      <c r="AB41" s="68">
        <v>0.1</v>
      </c>
      <c r="AC41" s="71">
        <v>0.5</v>
      </c>
      <c r="AD41" s="68">
        <v>0.4</v>
      </c>
      <c r="AE41" s="68">
        <v>0.1</v>
      </c>
      <c r="AF41" s="151">
        <v>0.3</v>
      </c>
      <c r="AG41" s="152">
        <v>0.1</v>
      </c>
      <c r="AH41" s="152">
        <v>0.6</v>
      </c>
      <c r="AI41" s="71">
        <v>0</v>
      </c>
      <c r="AJ41" s="68">
        <v>0</v>
      </c>
      <c r="AK41" s="152">
        <v>1</v>
      </c>
      <c r="AL41" s="52">
        <f t="shared" si="8"/>
        <v>1</v>
      </c>
      <c r="AM41" s="52">
        <f t="shared" si="9"/>
        <v>7.9999999999999991</v>
      </c>
      <c r="AO41" s="62">
        <f t="shared" si="10"/>
        <v>0.36866809256143795</v>
      </c>
      <c r="AP41" s="62">
        <f t="shared" si="5"/>
        <v>0.13433404628071899</v>
      </c>
      <c r="AQ41" s="62">
        <f t="shared" si="6"/>
        <v>0.49699786115784306</v>
      </c>
      <c r="AR41" s="62">
        <f t="shared" si="7"/>
        <v>1</v>
      </c>
    </row>
    <row r="42" spans="1:44" x14ac:dyDescent="0.2">
      <c r="A42" s="12">
        <v>2036</v>
      </c>
      <c r="B42" s="100">
        <f>B41+(B$46-B$41)*0.2</f>
        <v>0</v>
      </c>
      <c r="C42" s="173">
        <f t="shared" si="14"/>
        <v>0.64785610324144005</v>
      </c>
      <c r="D42" s="66">
        <f t="shared" ref="D42:G45" si="25">D41+(D$46-D$41)*0.2</f>
        <v>0</v>
      </c>
      <c r="E42" s="66">
        <f t="shared" si="25"/>
        <v>0</v>
      </c>
      <c r="F42" s="66">
        <f t="shared" si="25"/>
        <v>0</v>
      </c>
      <c r="G42" s="66">
        <f t="shared" si="25"/>
        <v>0</v>
      </c>
      <c r="H42" s="66">
        <v>0</v>
      </c>
      <c r="I42" s="66">
        <v>0.35214389675855989</v>
      </c>
      <c r="J42" s="66">
        <v>0</v>
      </c>
      <c r="K42" s="69">
        <v>1</v>
      </c>
      <c r="L42" s="149">
        <v>0</v>
      </c>
      <c r="M42" s="149">
        <v>0</v>
      </c>
      <c r="N42" s="69">
        <v>0.4</v>
      </c>
      <c r="O42" s="149">
        <v>0.15</v>
      </c>
      <c r="P42" s="149">
        <v>0.45</v>
      </c>
      <c r="Q42" s="69">
        <v>0</v>
      </c>
      <c r="R42" s="149">
        <v>0</v>
      </c>
      <c r="S42" s="149">
        <v>0</v>
      </c>
      <c r="T42" s="69">
        <v>0.4</v>
      </c>
      <c r="U42" s="149">
        <v>0.25</v>
      </c>
      <c r="V42" s="149">
        <v>0.35</v>
      </c>
      <c r="W42" s="69">
        <v>0</v>
      </c>
      <c r="X42" s="149">
        <v>0</v>
      </c>
      <c r="Y42" s="149">
        <v>1</v>
      </c>
      <c r="Z42" s="69">
        <v>0.5</v>
      </c>
      <c r="AA42" s="149">
        <v>0.4</v>
      </c>
      <c r="AB42" s="149">
        <v>0.1</v>
      </c>
      <c r="AC42" s="69">
        <v>0.5</v>
      </c>
      <c r="AD42" s="149">
        <v>0.4</v>
      </c>
      <c r="AE42" s="149">
        <v>0.1</v>
      </c>
      <c r="AF42" s="155">
        <v>0.3</v>
      </c>
      <c r="AG42" s="158">
        <v>0.1</v>
      </c>
      <c r="AH42" s="158">
        <v>0.6</v>
      </c>
      <c r="AI42" s="69">
        <v>0</v>
      </c>
      <c r="AJ42" s="149">
        <v>0</v>
      </c>
      <c r="AK42" s="149">
        <v>1</v>
      </c>
      <c r="AL42" s="36">
        <f t="shared" si="8"/>
        <v>1</v>
      </c>
      <c r="AM42" s="36">
        <f t="shared" si="9"/>
        <v>7.9999999999999991</v>
      </c>
      <c r="AO42" s="57">
        <f t="shared" si="10"/>
        <v>0.36478561032414403</v>
      </c>
      <c r="AP42" s="57">
        <f t="shared" si="5"/>
        <v>0.132392805162072</v>
      </c>
      <c r="AQ42" s="57">
        <f t="shared" si="6"/>
        <v>0.502821584513784</v>
      </c>
      <c r="AR42" s="57">
        <f t="shared" si="7"/>
        <v>1</v>
      </c>
    </row>
    <row r="43" spans="1:44" x14ac:dyDescent="0.2">
      <c r="A43" s="12">
        <v>2037</v>
      </c>
      <c r="B43" s="100">
        <f t="shared" ref="B43:B45" si="26">B42+(B$46-B$41)*0.2</f>
        <v>0</v>
      </c>
      <c r="C43" s="173">
        <f t="shared" si="14"/>
        <v>0.60715103700774353</v>
      </c>
      <c r="D43" s="66">
        <f t="shared" si="25"/>
        <v>0</v>
      </c>
      <c r="E43" s="66">
        <f t="shared" si="25"/>
        <v>0</v>
      </c>
      <c r="F43" s="66">
        <f t="shared" si="25"/>
        <v>0</v>
      </c>
      <c r="G43" s="66">
        <f t="shared" si="25"/>
        <v>0</v>
      </c>
      <c r="H43" s="66">
        <v>0</v>
      </c>
      <c r="I43" s="66">
        <v>0.39284896299225641</v>
      </c>
      <c r="J43" s="66">
        <v>0</v>
      </c>
      <c r="K43" s="69">
        <v>1</v>
      </c>
      <c r="L43" s="149">
        <v>0</v>
      </c>
      <c r="M43" s="149">
        <v>0</v>
      </c>
      <c r="N43" s="69">
        <v>0.4</v>
      </c>
      <c r="O43" s="149">
        <v>0.15</v>
      </c>
      <c r="P43" s="149">
        <v>0.45</v>
      </c>
      <c r="Q43" s="69">
        <v>0</v>
      </c>
      <c r="R43" s="149">
        <v>0</v>
      </c>
      <c r="S43" s="149">
        <v>0</v>
      </c>
      <c r="T43" s="69">
        <v>0.4</v>
      </c>
      <c r="U43" s="149">
        <v>0.25</v>
      </c>
      <c r="V43" s="149">
        <v>0.35</v>
      </c>
      <c r="W43" s="69">
        <v>0</v>
      </c>
      <c r="X43" s="149">
        <v>0</v>
      </c>
      <c r="Y43" s="149">
        <v>1</v>
      </c>
      <c r="Z43" s="69">
        <v>0.5</v>
      </c>
      <c r="AA43" s="149">
        <v>0.4</v>
      </c>
      <c r="AB43" s="149">
        <v>0.1</v>
      </c>
      <c r="AC43" s="69">
        <v>0.5</v>
      </c>
      <c r="AD43" s="149">
        <v>0.4</v>
      </c>
      <c r="AE43" s="149">
        <v>0.1</v>
      </c>
      <c r="AF43" s="155">
        <v>0.3</v>
      </c>
      <c r="AG43" s="158">
        <v>0.1</v>
      </c>
      <c r="AH43" s="158">
        <v>0.6</v>
      </c>
      <c r="AI43" s="69">
        <v>0</v>
      </c>
      <c r="AJ43" s="149">
        <v>0</v>
      </c>
      <c r="AK43" s="149">
        <v>1</v>
      </c>
      <c r="AL43" s="36">
        <f t="shared" si="8"/>
        <v>1</v>
      </c>
      <c r="AM43" s="36">
        <f t="shared" si="9"/>
        <v>7.9999999999999991</v>
      </c>
      <c r="AO43" s="57">
        <f t="shared" si="10"/>
        <v>0.36071510370077431</v>
      </c>
      <c r="AP43" s="57">
        <f t="shared" si="5"/>
        <v>0.13035755185038717</v>
      </c>
      <c r="AQ43" s="57">
        <f t="shared" si="6"/>
        <v>0.50892734444883847</v>
      </c>
      <c r="AR43" s="57">
        <f t="shared" si="7"/>
        <v>1</v>
      </c>
    </row>
    <row r="44" spans="1:44" x14ac:dyDescent="0.2">
      <c r="A44" s="12">
        <v>2038</v>
      </c>
      <c r="B44" s="100">
        <f t="shared" si="26"/>
        <v>0</v>
      </c>
      <c r="C44" s="173">
        <f t="shared" si="14"/>
        <v>0.56504272878651407</v>
      </c>
      <c r="D44" s="66">
        <f t="shared" si="25"/>
        <v>0</v>
      </c>
      <c r="E44" s="66">
        <f t="shared" si="25"/>
        <v>0</v>
      </c>
      <c r="F44" s="66">
        <f t="shared" si="25"/>
        <v>0</v>
      </c>
      <c r="G44" s="66">
        <f t="shared" si="25"/>
        <v>0</v>
      </c>
      <c r="H44" s="66">
        <v>0</v>
      </c>
      <c r="I44" s="66">
        <v>0.43495727121348599</v>
      </c>
      <c r="J44" s="66">
        <v>0</v>
      </c>
      <c r="K44" s="69">
        <v>1</v>
      </c>
      <c r="L44" s="149">
        <v>0</v>
      </c>
      <c r="M44" s="149">
        <v>0</v>
      </c>
      <c r="N44" s="69">
        <v>0.4</v>
      </c>
      <c r="O44" s="149">
        <v>0.15</v>
      </c>
      <c r="P44" s="149">
        <v>0.45</v>
      </c>
      <c r="Q44" s="69">
        <v>0</v>
      </c>
      <c r="R44" s="149">
        <v>0</v>
      </c>
      <c r="S44" s="149">
        <v>0</v>
      </c>
      <c r="T44" s="69">
        <v>0.4</v>
      </c>
      <c r="U44" s="149">
        <v>0.25</v>
      </c>
      <c r="V44" s="149">
        <v>0.35</v>
      </c>
      <c r="W44" s="69">
        <v>0</v>
      </c>
      <c r="X44" s="149">
        <v>0</v>
      </c>
      <c r="Y44" s="149">
        <v>1</v>
      </c>
      <c r="Z44" s="69">
        <v>0.5</v>
      </c>
      <c r="AA44" s="149">
        <v>0.4</v>
      </c>
      <c r="AB44" s="149">
        <v>0.1</v>
      </c>
      <c r="AC44" s="69">
        <v>0.5</v>
      </c>
      <c r="AD44" s="149">
        <v>0.4</v>
      </c>
      <c r="AE44" s="149">
        <v>0.1</v>
      </c>
      <c r="AF44" s="155">
        <v>0.3</v>
      </c>
      <c r="AG44" s="158">
        <v>0.1</v>
      </c>
      <c r="AH44" s="158">
        <v>0.6</v>
      </c>
      <c r="AI44" s="69">
        <v>0</v>
      </c>
      <c r="AJ44" s="149">
        <v>0</v>
      </c>
      <c r="AK44" s="149">
        <v>1</v>
      </c>
      <c r="AL44" s="36">
        <f t="shared" si="8"/>
        <v>1</v>
      </c>
      <c r="AM44" s="36">
        <f t="shared" si="9"/>
        <v>7.9999999999999991</v>
      </c>
      <c r="AO44" s="57">
        <f t="shared" si="10"/>
        <v>0.35650427287865144</v>
      </c>
      <c r="AP44" s="57">
        <f t="shared" si="5"/>
        <v>0.1282521364393257</v>
      </c>
      <c r="AQ44" s="57">
        <f t="shared" si="6"/>
        <v>0.51524359068202297</v>
      </c>
      <c r="AR44" s="57">
        <f t="shared" si="7"/>
        <v>1</v>
      </c>
    </row>
    <row r="45" spans="1:44" x14ac:dyDescent="0.2">
      <c r="A45" s="12">
        <v>2039</v>
      </c>
      <c r="B45" s="100">
        <f t="shared" si="26"/>
        <v>0</v>
      </c>
      <c r="C45" s="173">
        <f t="shared" si="14"/>
        <v>0.52207327836229123</v>
      </c>
      <c r="D45" s="66">
        <f t="shared" si="25"/>
        <v>0</v>
      </c>
      <c r="E45" s="66">
        <f t="shared" si="25"/>
        <v>0</v>
      </c>
      <c r="F45" s="66">
        <f t="shared" si="25"/>
        <v>0</v>
      </c>
      <c r="G45" s="66">
        <f t="shared" si="25"/>
        <v>0</v>
      </c>
      <c r="H45" s="66">
        <v>0</v>
      </c>
      <c r="I45" s="66">
        <v>0.47792672163770872</v>
      </c>
      <c r="J45" s="66">
        <v>0</v>
      </c>
      <c r="K45" s="69">
        <v>1</v>
      </c>
      <c r="L45" s="149">
        <v>0</v>
      </c>
      <c r="M45" s="149">
        <v>0</v>
      </c>
      <c r="N45" s="69">
        <v>0.4</v>
      </c>
      <c r="O45" s="149">
        <v>0.15</v>
      </c>
      <c r="P45" s="149">
        <v>0.45</v>
      </c>
      <c r="Q45" s="69">
        <v>0</v>
      </c>
      <c r="R45" s="149">
        <v>0</v>
      </c>
      <c r="S45" s="149">
        <v>0</v>
      </c>
      <c r="T45" s="69">
        <v>0.4</v>
      </c>
      <c r="U45" s="149">
        <v>0.25</v>
      </c>
      <c r="V45" s="149">
        <v>0.35</v>
      </c>
      <c r="W45" s="69">
        <v>0</v>
      </c>
      <c r="X45" s="149">
        <v>0</v>
      </c>
      <c r="Y45" s="149">
        <v>1</v>
      </c>
      <c r="Z45" s="69">
        <v>0.5</v>
      </c>
      <c r="AA45" s="149">
        <v>0.4</v>
      </c>
      <c r="AB45" s="149">
        <v>0.1</v>
      </c>
      <c r="AC45" s="69">
        <v>0.5</v>
      </c>
      <c r="AD45" s="149">
        <v>0.4</v>
      </c>
      <c r="AE45" s="149">
        <v>0.1</v>
      </c>
      <c r="AF45" s="155">
        <v>0.3</v>
      </c>
      <c r="AG45" s="158">
        <v>0.1</v>
      </c>
      <c r="AH45" s="158">
        <v>0.6</v>
      </c>
      <c r="AI45" s="69">
        <v>0</v>
      </c>
      <c r="AJ45" s="149">
        <v>0</v>
      </c>
      <c r="AK45" s="149">
        <v>1</v>
      </c>
      <c r="AL45" s="36">
        <f t="shared" si="8"/>
        <v>1</v>
      </c>
      <c r="AM45" s="36">
        <f t="shared" si="9"/>
        <v>7.9999999999999991</v>
      </c>
      <c r="AO45" s="57">
        <f t="shared" si="10"/>
        <v>0.3522073278362291</v>
      </c>
      <c r="AP45" s="57">
        <f t="shared" si="5"/>
        <v>0.12610366391811456</v>
      </c>
      <c r="AQ45" s="57">
        <f t="shared" si="6"/>
        <v>0.52168900824565623</v>
      </c>
      <c r="AR45" s="57">
        <f t="shared" si="7"/>
        <v>0.99999999999999989</v>
      </c>
    </row>
    <row r="46" spans="1:44" s="55" customFormat="1" x14ac:dyDescent="0.2">
      <c r="A46" s="51">
        <v>2040</v>
      </c>
      <c r="B46" s="101">
        <v>0</v>
      </c>
      <c r="C46" s="74">
        <f t="shared" si="14"/>
        <v>0.47882522639256542</v>
      </c>
      <c r="D46" s="65">
        <v>0</v>
      </c>
      <c r="E46" s="65">
        <v>0</v>
      </c>
      <c r="F46" s="65">
        <v>0</v>
      </c>
      <c r="G46" s="65">
        <v>0</v>
      </c>
      <c r="H46" s="74">
        <v>0</v>
      </c>
      <c r="I46" s="65">
        <v>0.52117477360743458</v>
      </c>
      <c r="J46" s="74">
        <v>0</v>
      </c>
      <c r="K46" s="71">
        <v>1</v>
      </c>
      <c r="L46" s="68">
        <v>0</v>
      </c>
      <c r="M46" s="68">
        <v>0</v>
      </c>
      <c r="N46" s="151">
        <v>0.4</v>
      </c>
      <c r="O46" s="152">
        <v>0.15</v>
      </c>
      <c r="P46" s="152">
        <v>0.45</v>
      </c>
      <c r="Q46" s="71">
        <v>0</v>
      </c>
      <c r="R46" s="68">
        <v>0</v>
      </c>
      <c r="S46" s="68">
        <v>0</v>
      </c>
      <c r="T46" s="71">
        <v>0.4</v>
      </c>
      <c r="U46" s="68">
        <v>0.25</v>
      </c>
      <c r="V46" s="68">
        <v>0.35</v>
      </c>
      <c r="W46" s="71">
        <v>0</v>
      </c>
      <c r="X46" s="68">
        <v>0</v>
      </c>
      <c r="Y46" s="68">
        <v>1</v>
      </c>
      <c r="Z46" s="71">
        <v>0.5</v>
      </c>
      <c r="AA46" s="68">
        <v>0.4</v>
      </c>
      <c r="AB46" s="68">
        <v>0.1</v>
      </c>
      <c r="AC46" s="71">
        <v>0.5</v>
      </c>
      <c r="AD46" s="68">
        <v>0.4</v>
      </c>
      <c r="AE46" s="68">
        <v>0.1</v>
      </c>
      <c r="AF46" s="151">
        <v>0.3</v>
      </c>
      <c r="AG46" s="152">
        <v>0.1</v>
      </c>
      <c r="AH46" s="152">
        <v>0.6</v>
      </c>
      <c r="AI46" s="71">
        <v>0</v>
      </c>
      <c r="AJ46" s="68">
        <v>0</v>
      </c>
      <c r="AK46" s="152">
        <v>1</v>
      </c>
      <c r="AL46" s="52">
        <f t="shared" si="8"/>
        <v>1</v>
      </c>
      <c r="AM46" s="52">
        <f t="shared" si="9"/>
        <v>7.9999999999999991</v>
      </c>
      <c r="AO46" s="62">
        <f t="shared" si="10"/>
        <v>0.34788252263925656</v>
      </c>
      <c r="AP46" s="62">
        <f t="shared" si="5"/>
        <v>0.12394126131962827</v>
      </c>
      <c r="AQ46" s="62">
        <f t="shared" si="6"/>
        <v>0.5281762160411152</v>
      </c>
      <c r="AR46" s="62">
        <f t="shared" si="7"/>
        <v>1</v>
      </c>
    </row>
    <row r="47" spans="1:44" s="38" customFormat="1" x14ac:dyDescent="0.2">
      <c r="A47" s="12">
        <v>2041</v>
      </c>
      <c r="B47" s="100">
        <f t="shared" ref="B47:G61" si="27">MAX(B46+(B$46-B$41)*0.2,0)</f>
        <v>0</v>
      </c>
      <c r="C47" s="173">
        <f t="shared" si="14"/>
        <v>0.44650013109420705</v>
      </c>
      <c r="D47" s="66">
        <f t="shared" si="27"/>
        <v>0</v>
      </c>
      <c r="E47" s="66">
        <f t="shared" si="27"/>
        <v>0</v>
      </c>
      <c r="F47" s="66">
        <f t="shared" si="27"/>
        <v>0</v>
      </c>
      <c r="G47" s="66">
        <f t="shared" si="27"/>
        <v>0</v>
      </c>
      <c r="H47" s="66">
        <v>0</v>
      </c>
      <c r="I47" s="66">
        <v>0.55349986890579295</v>
      </c>
      <c r="J47" s="66">
        <v>0</v>
      </c>
      <c r="K47" s="69">
        <v>1</v>
      </c>
      <c r="L47" s="149">
        <v>0</v>
      </c>
      <c r="M47" s="149">
        <v>0</v>
      </c>
      <c r="N47" s="69">
        <v>0.4</v>
      </c>
      <c r="O47" s="149">
        <v>0.15</v>
      </c>
      <c r="P47" s="149">
        <v>0.45</v>
      </c>
      <c r="Q47" s="69">
        <v>0</v>
      </c>
      <c r="R47" s="149">
        <v>0</v>
      </c>
      <c r="S47" s="149">
        <v>0</v>
      </c>
      <c r="T47" s="69">
        <v>0.4</v>
      </c>
      <c r="U47" s="149">
        <v>0.25</v>
      </c>
      <c r="V47" s="149">
        <v>0.35</v>
      </c>
      <c r="W47" s="69">
        <v>0</v>
      </c>
      <c r="X47" s="149">
        <v>0</v>
      </c>
      <c r="Y47" s="149">
        <v>1</v>
      </c>
      <c r="Z47" s="69">
        <v>0.5</v>
      </c>
      <c r="AA47" s="149">
        <v>0.4</v>
      </c>
      <c r="AB47" s="149">
        <v>0.1</v>
      </c>
      <c r="AC47" s="69">
        <v>0.5</v>
      </c>
      <c r="AD47" s="149">
        <v>0.4</v>
      </c>
      <c r="AE47" s="149">
        <v>0.1</v>
      </c>
      <c r="AF47" s="155">
        <v>0.3</v>
      </c>
      <c r="AG47" s="158">
        <v>0.1</v>
      </c>
      <c r="AH47" s="158">
        <v>0.6</v>
      </c>
      <c r="AI47" s="69">
        <v>0</v>
      </c>
      <c r="AJ47" s="149">
        <v>0</v>
      </c>
      <c r="AK47" s="149">
        <v>1</v>
      </c>
      <c r="AL47" s="36">
        <f t="shared" ref="AL47:AL61" si="28">SUM(B47:J47)</f>
        <v>1</v>
      </c>
      <c r="AM47" s="36">
        <f t="shared" ref="AM47:AM61" si="29">SUM(K47:AK47)</f>
        <v>7.9999999999999991</v>
      </c>
      <c r="AO47" s="87"/>
      <c r="AP47" s="87"/>
      <c r="AQ47" s="87"/>
      <c r="AR47" s="87"/>
    </row>
    <row r="48" spans="1:44" s="38" customFormat="1" x14ac:dyDescent="0.2">
      <c r="A48" s="12">
        <v>2042</v>
      </c>
      <c r="B48" s="100">
        <f t="shared" si="27"/>
        <v>0</v>
      </c>
      <c r="C48" s="173">
        <f t="shared" si="14"/>
        <v>0.41455316887196891</v>
      </c>
      <c r="D48" s="66">
        <f t="shared" si="27"/>
        <v>0</v>
      </c>
      <c r="E48" s="66">
        <f t="shared" si="27"/>
        <v>0</v>
      </c>
      <c r="F48" s="66">
        <f t="shared" si="27"/>
        <v>0</v>
      </c>
      <c r="G48" s="66">
        <f t="shared" si="27"/>
        <v>0</v>
      </c>
      <c r="H48" s="66">
        <v>0</v>
      </c>
      <c r="I48" s="66">
        <v>0.58544683112803109</v>
      </c>
      <c r="J48" s="66">
        <v>0</v>
      </c>
      <c r="K48" s="69">
        <v>1</v>
      </c>
      <c r="L48" s="149">
        <v>0</v>
      </c>
      <c r="M48" s="149">
        <v>0</v>
      </c>
      <c r="N48" s="69">
        <v>0.4</v>
      </c>
      <c r="O48" s="149">
        <v>0.15</v>
      </c>
      <c r="P48" s="149">
        <v>0.45</v>
      </c>
      <c r="Q48" s="69">
        <v>0</v>
      </c>
      <c r="R48" s="149">
        <v>0</v>
      </c>
      <c r="S48" s="149">
        <v>0</v>
      </c>
      <c r="T48" s="69">
        <v>0.4</v>
      </c>
      <c r="U48" s="149">
        <v>0.25</v>
      </c>
      <c r="V48" s="149">
        <v>0.35</v>
      </c>
      <c r="W48" s="69">
        <v>0</v>
      </c>
      <c r="X48" s="149">
        <v>0</v>
      </c>
      <c r="Y48" s="149">
        <v>1</v>
      </c>
      <c r="Z48" s="69">
        <v>0.5</v>
      </c>
      <c r="AA48" s="149">
        <v>0.4</v>
      </c>
      <c r="AB48" s="149">
        <v>0.1</v>
      </c>
      <c r="AC48" s="69">
        <v>0.5</v>
      </c>
      <c r="AD48" s="149">
        <v>0.4</v>
      </c>
      <c r="AE48" s="149">
        <v>0.1</v>
      </c>
      <c r="AF48" s="155">
        <v>0.3</v>
      </c>
      <c r="AG48" s="158">
        <v>0.1</v>
      </c>
      <c r="AH48" s="158">
        <v>0.6</v>
      </c>
      <c r="AI48" s="69">
        <v>0</v>
      </c>
      <c r="AJ48" s="149">
        <v>0</v>
      </c>
      <c r="AK48" s="149">
        <v>1</v>
      </c>
      <c r="AL48" s="36">
        <f t="shared" si="28"/>
        <v>1</v>
      </c>
      <c r="AM48" s="36">
        <f t="shared" si="29"/>
        <v>7.9999999999999991</v>
      </c>
      <c r="AO48" s="87"/>
      <c r="AP48" s="87"/>
      <c r="AQ48" s="87"/>
      <c r="AR48" s="87"/>
    </row>
    <row r="49" spans="1:44" s="38" customFormat="1" x14ac:dyDescent="0.2">
      <c r="A49" s="12">
        <v>2043</v>
      </c>
      <c r="B49" s="100">
        <f t="shared" si="27"/>
        <v>0</v>
      </c>
      <c r="C49" s="173">
        <f t="shared" si="14"/>
        <v>0.38321279558806021</v>
      </c>
      <c r="D49" s="66">
        <f t="shared" si="27"/>
        <v>0</v>
      </c>
      <c r="E49" s="66">
        <f t="shared" si="27"/>
        <v>0</v>
      </c>
      <c r="F49" s="66">
        <f t="shared" si="27"/>
        <v>0</v>
      </c>
      <c r="G49" s="66">
        <f t="shared" si="27"/>
        <v>0</v>
      </c>
      <c r="H49" s="66">
        <v>0</v>
      </c>
      <c r="I49" s="66">
        <v>0.61678720441193979</v>
      </c>
      <c r="J49" s="66">
        <v>0</v>
      </c>
      <c r="K49" s="69">
        <v>1</v>
      </c>
      <c r="L49" s="149">
        <v>0</v>
      </c>
      <c r="M49" s="149">
        <v>0</v>
      </c>
      <c r="N49" s="69">
        <v>0.4</v>
      </c>
      <c r="O49" s="149">
        <v>0.15</v>
      </c>
      <c r="P49" s="149">
        <v>0.45</v>
      </c>
      <c r="Q49" s="69">
        <v>0</v>
      </c>
      <c r="R49" s="149">
        <v>0</v>
      </c>
      <c r="S49" s="149">
        <v>0</v>
      </c>
      <c r="T49" s="69">
        <v>0.4</v>
      </c>
      <c r="U49" s="149">
        <v>0.25</v>
      </c>
      <c r="V49" s="149">
        <v>0.35</v>
      </c>
      <c r="W49" s="69">
        <v>0</v>
      </c>
      <c r="X49" s="149">
        <v>0</v>
      </c>
      <c r="Y49" s="149">
        <v>1</v>
      </c>
      <c r="Z49" s="69">
        <v>0.5</v>
      </c>
      <c r="AA49" s="149">
        <v>0.4</v>
      </c>
      <c r="AB49" s="149">
        <v>0.1</v>
      </c>
      <c r="AC49" s="69">
        <v>0.5</v>
      </c>
      <c r="AD49" s="149">
        <v>0.4</v>
      </c>
      <c r="AE49" s="149">
        <v>0.1</v>
      </c>
      <c r="AF49" s="155">
        <v>0.3</v>
      </c>
      <c r="AG49" s="158">
        <v>0.1</v>
      </c>
      <c r="AH49" s="158">
        <v>0.6</v>
      </c>
      <c r="AI49" s="69">
        <v>0</v>
      </c>
      <c r="AJ49" s="149">
        <v>0</v>
      </c>
      <c r="AK49" s="149">
        <v>1</v>
      </c>
      <c r="AL49" s="36">
        <f t="shared" si="28"/>
        <v>1</v>
      </c>
      <c r="AM49" s="36">
        <f t="shared" si="29"/>
        <v>7.9999999999999991</v>
      </c>
      <c r="AO49" s="87"/>
      <c r="AP49" s="87"/>
      <c r="AQ49" s="87"/>
      <c r="AR49" s="87"/>
    </row>
    <row r="50" spans="1:44" s="38" customFormat="1" x14ac:dyDescent="0.2">
      <c r="A50" s="12">
        <v>2044</v>
      </c>
      <c r="B50" s="100">
        <f t="shared" si="27"/>
        <v>0</v>
      </c>
      <c r="C50" s="173">
        <f t="shared" si="14"/>
        <v>0.35269133273084685</v>
      </c>
      <c r="D50" s="66">
        <f t="shared" si="27"/>
        <v>0</v>
      </c>
      <c r="E50" s="66">
        <f t="shared" si="27"/>
        <v>0</v>
      </c>
      <c r="F50" s="66">
        <f t="shared" si="27"/>
        <v>0</v>
      </c>
      <c r="G50" s="66">
        <f t="shared" si="27"/>
        <v>0</v>
      </c>
      <c r="H50" s="66">
        <v>0</v>
      </c>
      <c r="I50" s="66">
        <v>0.64730866726915315</v>
      </c>
      <c r="J50" s="66">
        <v>0</v>
      </c>
      <c r="K50" s="69">
        <v>1</v>
      </c>
      <c r="L50" s="149">
        <v>0</v>
      </c>
      <c r="M50" s="149">
        <v>0</v>
      </c>
      <c r="N50" s="69">
        <v>0.4</v>
      </c>
      <c r="O50" s="149">
        <v>0.15</v>
      </c>
      <c r="P50" s="149">
        <v>0.45</v>
      </c>
      <c r="Q50" s="69">
        <v>0</v>
      </c>
      <c r="R50" s="149">
        <v>0</v>
      </c>
      <c r="S50" s="149">
        <v>0</v>
      </c>
      <c r="T50" s="69">
        <v>0.4</v>
      </c>
      <c r="U50" s="149">
        <v>0.25</v>
      </c>
      <c r="V50" s="149">
        <v>0.35</v>
      </c>
      <c r="W50" s="69">
        <v>0</v>
      </c>
      <c r="X50" s="149">
        <v>0</v>
      </c>
      <c r="Y50" s="149">
        <v>1</v>
      </c>
      <c r="Z50" s="69">
        <v>0.5</v>
      </c>
      <c r="AA50" s="149">
        <v>0.4</v>
      </c>
      <c r="AB50" s="149">
        <v>0.1</v>
      </c>
      <c r="AC50" s="69">
        <v>0.5</v>
      </c>
      <c r="AD50" s="149">
        <v>0.4</v>
      </c>
      <c r="AE50" s="149">
        <v>0.1</v>
      </c>
      <c r="AF50" s="155">
        <v>0.3</v>
      </c>
      <c r="AG50" s="158">
        <v>0.1</v>
      </c>
      <c r="AH50" s="158">
        <v>0.6</v>
      </c>
      <c r="AI50" s="69">
        <v>0</v>
      </c>
      <c r="AJ50" s="149">
        <v>0</v>
      </c>
      <c r="AK50" s="149">
        <v>1</v>
      </c>
      <c r="AL50" s="36">
        <f t="shared" si="28"/>
        <v>1</v>
      </c>
      <c r="AM50" s="36">
        <f t="shared" si="29"/>
        <v>7.9999999999999991</v>
      </c>
      <c r="AO50" s="87"/>
      <c r="AP50" s="87"/>
      <c r="AQ50" s="87"/>
      <c r="AR50" s="87"/>
    </row>
    <row r="51" spans="1:44" s="38" customFormat="1" x14ac:dyDescent="0.2">
      <c r="A51" s="51">
        <v>2045</v>
      </c>
      <c r="B51" s="101">
        <f t="shared" si="27"/>
        <v>0</v>
      </c>
      <c r="C51" s="74">
        <f t="shared" si="14"/>
        <v>0.32318051730577391</v>
      </c>
      <c r="D51" s="74">
        <f t="shared" si="27"/>
        <v>0</v>
      </c>
      <c r="E51" s="74">
        <f t="shared" si="27"/>
        <v>0</v>
      </c>
      <c r="F51" s="74">
        <f t="shared" si="27"/>
        <v>0</v>
      </c>
      <c r="G51" s="74">
        <f t="shared" si="27"/>
        <v>0</v>
      </c>
      <c r="H51" s="74">
        <v>0</v>
      </c>
      <c r="I51" s="74">
        <v>0.67681948269422609</v>
      </c>
      <c r="J51" s="74">
        <v>0</v>
      </c>
      <c r="K51" s="71">
        <v>1</v>
      </c>
      <c r="L51" s="68">
        <v>0</v>
      </c>
      <c r="M51" s="68">
        <v>0</v>
      </c>
      <c r="N51" s="151">
        <v>0.4</v>
      </c>
      <c r="O51" s="152">
        <v>0.15</v>
      </c>
      <c r="P51" s="152">
        <v>0.45</v>
      </c>
      <c r="Q51" s="71">
        <v>0</v>
      </c>
      <c r="R51" s="68">
        <v>0</v>
      </c>
      <c r="S51" s="68">
        <v>0</v>
      </c>
      <c r="T51" s="71">
        <v>0.4</v>
      </c>
      <c r="U51" s="68">
        <v>0.25</v>
      </c>
      <c r="V51" s="68">
        <v>0.35</v>
      </c>
      <c r="W51" s="71">
        <v>0</v>
      </c>
      <c r="X51" s="68">
        <v>0</v>
      </c>
      <c r="Y51" s="68">
        <v>1</v>
      </c>
      <c r="Z51" s="71">
        <v>0.5</v>
      </c>
      <c r="AA51" s="68">
        <v>0.4</v>
      </c>
      <c r="AB51" s="68">
        <v>0.1</v>
      </c>
      <c r="AC51" s="71">
        <v>0.5</v>
      </c>
      <c r="AD51" s="68">
        <v>0.4</v>
      </c>
      <c r="AE51" s="68">
        <v>0.1</v>
      </c>
      <c r="AF51" s="151">
        <v>0.3</v>
      </c>
      <c r="AG51" s="152">
        <v>0.1</v>
      </c>
      <c r="AH51" s="152">
        <v>0.6</v>
      </c>
      <c r="AI51" s="71">
        <v>0</v>
      </c>
      <c r="AJ51" s="68">
        <v>0</v>
      </c>
      <c r="AK51" s="152">
        <v>1</v>
      </c>
      <c r="AL51" s="52">
        <f t="shared" si="28"/>
        <v>1</v>
      </c>
      <c r="AM51" s="52">
        <f t="shared" si="29"/>
        <v>7.9999999999999991</v>
      </c>
      <c r="AO51" s="87"/>
      <c r="AP51" s="87"/>
      <c r="AQ51" s="87"/>
      <c r="AR51" s="87"/>
    </row>
    <row r="52" spans="1:44" s="38" customFormat="1" x14ac:dyDescent="0.2">
      <c r="A52" s="12">
        <v>2046</v>
      </c>
      <c r="B52" s="100">
        <f t="shared" si="27"/>
        <v>0</v>
      </c>
      <c r="C52" s="173">
        <f t="shared" si="14"/>
        <v>0.2980539968757332</v>
      </c>
      <c r="D52" s="66">
        <f t="shared" si="27"/>
        <v>0</v>
      </c>
      <c r="E52" s="66">
        <f t="shared" si="27"/>
        <v>0</v>
      </c>
      <c r="F52" s="66">
        <f t="shared" si="27"/>
        <v>0</v>
      </c>
      <c r="G52" s="66">
        <f t="shared" si="27"/>
        <v>0</v>
      </c>
      <c r="H52" s="66">
        <v>0</v>
      </c>
      <c r="I52" s="66">
        <v>0.7019460031242668</v>
      </c>
      <c r="J52" s="66">
        <v>0</v>
      </c>
      <c r="K52" s="69">
        <v>1</v>
      </c>
      <c r="L52" s="149">
        <v>0</v>
      </c>
      <c r="M52" s="149">
        <v>0</v>
      </c>
      <c r="N52" s="69">
        <v>0.4</v>
      </c>
      <c r="O52" s="149">
        <v>0.15</v>
      </c>
      <c r="P52" s="149">
        <v>0.45</v>
      </c>
      <c r="Q52" s="69">
        <v>0</v>
      </c>
      <c r="R52" s="149">
        <v>0</v>
      </c>
      <c r="S52" s="149">
        <v>0</v>
      </c>
      <c r="T52" s="69">
        <v>0.4</v>
      </c>
      <c r="U52" s="149">
        <v>0.25</v>
      </c>
      <c r="V52" s="149">
        <v>0.35</v>
      </c>
      <c r="W52" s="69">
        <v>0</v>
      </c>
      <c r="X52" s="149">
        <v>0</v>
      </c>
      <c r="Y52" s="149">
        <v>1</v>
      </c>
      <c r="Z52" s="69">
        <v>0.5</v>
      </c>
      <c r="AA52" s="149">
        <v>0.4</v>
      </c>
      <c r="AB52" s="149">
        <v>0.1</v>
      </c>
      <c r="AC52" s="69">
        <v>0.5</v>
      </c>
      <c r="AD52" s="149">
        <v>0.4</v>
      </c>
      <c r="AE52" s="149">
        <v>0.1</v>
      </c>
      <c r="AF52" s="155">
        <v>0.3</v>
      </c>
      <c r="AG52" s="158">
        <v>0.1</v>
      </c>
      <c r="AH52" s="158">
        <v>0.6</v>
      </c>
      <c r="AI52" s="69">
        <v>0</v>
      </c>
      <c r="AJ52" s="149">
        <v>0</v>
      </c>
      <c r="AK52" s="149">
        <v>1</v>
      </c>
      <c r="AL52" s="36">
        <f t="shared" si="28"/>
        <v>1</v>
      </c>
      <c r="AM52" s="36">
        <f t="shared" si="29"/>
        <v>7.9999999999999991</v>
      </c>
      <c r="AO52" s="87"/>
      <c r="AP52" s="87"/>
      <c r="AQ52" s="87"/>
      <c r="AR52" s="87"/>
    </row>
    <row r="53" spans="1:44" s="38" customFormat="1" x14ac:dyDescent="0.2">
      <c r="A53" s="12">
        <v>2047</v>
      </c>
      <c r="B53" s="100">
        <f t="shared" si="27"/>
        <v>0</v>
      </c>
      <c r="C53" s="173">
        <f t="shared" si="14"/>
        <v>0.27503983663605658</v>
      </c>
      <c r="D53" s="66">
        <f t="shared" si="27"/>
        <v>0</v>
      </c>
      <c r="E53" s="66">
        <f t="shared" si="27"/>
        <v>0</v>
      </c>
      <c r="F53" s="66">
        <f t="shared" si="27"/>
        <v>0</v>
      </c>
      <c r="G53" s="66">
        <f t="shared" si="27"/>
        <v>0</v>
      </c>
      <c r="H53" s="66">
        <v>0</v>
      </c>
      <c r="I53" s="66">
        <v>0.72496016336394342</v>
      </c>
      <c r="J53" s="66">
        <v>0</v>
      </c>
      <c r="K53" s="69">
        <v>1</v>
      </c>
      <c r="L53" s="149">
        <v>0</v>
      </c>
      <c r="M53" s="149">
        <v>0</v>
      </c>
      <c r="N53" s="69">
        <v>0.4</v>
      </c>
      <c r="O53" s="149">
        <v>0.15</v>
      </c>
      <c r="P53" s="149">
        <v>0.45</v>
      </c>
      <c r="Q53" s="69">
        <v>0</v>
      </c>
      <c r="R53" s="149">
        <v>0</v>
      </c>
      <c r="S53" s="149">
        <v>0</v>
      </c>
      <c r="T53" s="69">
        <v>0.4</v>
      </c>
      <c r="U53" s="149">
        <v>0.25</v>
      </c>
      <c r="V53" s="149">
        <v>0.35</v>
      </c>
      <c r="W53" s="69">
        <v>0</v>
      </c>
      <c r="X53" s="149">
        <v>0</v>
      </c>
      <c r="Y53" s="149">
        <v>1</v>
      </c>
      <c r="Z53" s="69">
        <v>0.5</v>
      </c>
      <c r="AA53" s="149">
        <v>0.4</v>
      </c>
      <c r="AB53" s="149">
        <v>0.1</v>
      </c>
      <c r="AC53" s="69">
        <v>0.5</v>
      </c>
      <c r="AD53" s="149">
        <v>0.4</v>
      </c>
      <c r="AE53" s="149">
        <v>0.1</v>
      </c>
      <c r="AF53" s="155">
        <v>0.3</v>
      </c>
      <c r="AG53" s="158">
        <v>0.1</v>
      </c>
      <c r="AH53" s="158">
        <v>0.6</v>
      </c>
      <c r="AI53" s="69">
        <v>0</v>
      </c>
      <c r="AJ53" s="149">
        <v>0</v>
      </c>
      <c r="AK53" s="149">
        <v>1</v>
      </c>
      <c r="AL53" s="36">
        <f t="shared" si="28"/>
        <v>1</v>
      </c>
      <c r="AM53" s="36">
        <f t="shared" si="29"/>
        <v>7.9999999999999991</v>
      </c>
      <c r="AO53" s="87"/>
      <c r="AP53" s="87"/>
      <c r="AQ53" s="87"/>
      <c r="AR53" s="87"/>
    </row>
    <row r="54" spans="1:44" s="38" customFormat="1" x14ac:dyDescent="0.2">
      <c r="A54" s="12">
        <v>2048</v>
      </c>
      <c r="B54" s="100">
        <f t="shared" si="27"/>
        <v>0</v>
      </c>
      <c r="C54" s="173">
        <f t="shared" si="14"/>
        <v>0.24912906092717602</v>
      </c>
      <c r="D54" s="66">
        <f t="shared" si="27"/>
        <v>0</v>
      </c>
      <c r="E54" s="66">
        <f t="shared" si="27"/>
        <v>0</v>
      </c>
      <c r="F54" s="66">
        <f t="shared" si="27"/>
        <v>0</v>
      </c>
      <c r="G54" s="66">
        <f t="shared" si="27"/>
        <v>0</v>
      </c>
      <c r="H54" s="66">
        <v>0</v>
      </c>
      <c r="I54" s="66">
        <v>0.75087093907282398</v>
      </c>
      <c r="J54" s="66">
        <v>0</v>
      </c>
      <c r="K54" s="69">
        <v>1</v>
      </c>
      <c r="L54" s="149">
        <v>0</v>
      </c>
      <c r="M54" s="149">
        <v>0</v>
      </c>
      <c r="N54" s="69">
        <v>0.4</v>
      </c>
      <c r="O54" s="149">
        <v>0.15</v>
      </c>
      <c r="P54" s="149">
        <v>0.45</v>
      </c>
      <c r="Q54" s="69">
        <v>0</v>
      </c>
      <c r="R54" s="149">
        <v>0</v>
      </c>
      <c r="S54" s="149">
        <v>0</v>
      </c>
      <c r="T54" s="69">
        <v>0.4</v>
      </c>
      <c r="U54" s="149">
        <v>0.25</v>
      </c>
      <c r="V54" s="149">
        <v>0.35</v>
      </c>
      <c r="W54" s="69">
        <v>0</v>
      </c>
      <c r="X54" s="149">
        <v>0</v>
      </c>
      <c r="Y54" s="149">
        <v>1</v>
      </c>
      <c r="Z54" s="69">
        <v>0.5</v>
      </c>
      <c r="AA54" s="149">
        <v>0.4</v>
      </c>
      <c r="AB54" s="149">
        <v>0.1</v>
      </c>
      <c r="AC54" s="69">
        <v>0.5</v>
      </c>
      <c r="AD54" s="149">
        <v>0.4</v>
      </c>
      <c r="AE54" s="149">
        <v>0.1</v>
      </c>
      <c r="AF54" s="155">
        <v>0.3</v>
      </c>
      <c r="AG54" s="158">
        <v>0.1</v>
      </c>
      <c r="AH54" s="158">
        <v>0.6</v>
      </c>
      <c r="AI54" s="69">
        <v>0</v>
      </c>
      <c r="AJ54" s="149">
        <v>0</v>
      </c>
      <c r="AK54" s="149">
        <v>1</v>
      </c>
      <c r="AL54" s="36">
        <f t="shared" si="28"/>
        <v>1</v>
      </c>
      <c r="AM54" s="36">
        <f t="shared" si="29"/>
        <v>7.9999999999999991</v>
      </c>
      <c r="AO54" s="87"/>
      <c r="AP54" s="87"/>
      <c r="AQ54" s="87"/>
      <c r="AR54" s="87"/>
    </row>
    <row r="55" spans="1:44" s="38" customFormat="1" x14ac:dyDescent="0.2">
      <c r="A55" s="12">
        <v>2049</v>
      </c>
      <c r="B55" s="100">
        <f t="shared" si="27"/>
        <v>0</v>
      </c>
      <c r="C55" s="173">
        <f t="shared" si="14"/>
        <v>0.22470231236126537</v>
      </c>
      <c r="D55" s="66">
        <f t="shared" si="27"/>
        <v>0</v>
      </c>
      <c r="E55" s="66">
        <f t="shared" si="27"/>
        <v>0</v>
      </c>
      <c r="F55" s="66">
        <f t="shared" si="27"/>
        <v>0</v>
      </c>
      <c r="G55" s="66">
        <f t="shared" si="27"/>
        <v>0</v>
      </c>
      <c r="H55" s="66">
        <v>0</v>
      </c>
      <c r="I55" s="66">
        <v>0.77529768763873463</v>
      </c>
      <c r="J55" s="66">
        <v>0</v>
      </c>
      <c r="K55" s="69">
        <v>1</v>
      </c>
      <c r="L55" s="149">
        <v>0</v>
      </c>
      <c r="M55" s="149">
        <v>0</v>
      </c>
      <c r="N55" s="69">
        <v>0.4</v>
      </c>
      <c r="O55" s="149">
        <v>0.15</v>
      </c>
      <c r="P55" s="149">
        <v>0.45</v>
      </c>
      <c r="Q55" s="69">
        <v>0</v>
      </c>
      <c r="R55" s="149">
        <v>0</v>
      </c>
      <c r="S55" s="149">
        <v>0</v>
      </c>
      <c r="T55" s="69">
        <v>0.4</v>
      </c>
      <c r="U55" s="149">
        <v>0.25</v>
      </c>
      <c r="V55" s="149">
        <v>0.35</v>
      </c>
      <c r="W55" s="69">
        <v>0</v>
      </c>
      <c r="X55" s="149">
        <v>0</v>
      </c>
      <c r="Y55" s="149">
        <v>1</v>
      </c>
      <c r="Z55" s="69">
        <v>0.5</v>
      </c>
      <c r="AA55" s="149">
        <v>0.4</v>
      </c>
      <c r="AB55" s="149">
        <v>0.1</v>
      </c>
      <c r="AC55" s="69">
        <v>0.5</v>
      </c>
      <c r="AD55" s="149">
        <v>0.4</v>
      </c>
      <c r="AE55" s="149">
        <v>0.1</v>
      </c>
      <c r="AF55" s="155">
        <v>0.3</v>
      </c>
      <c r="AG55" s="158">
        <v>0.1</v>
      </c>
      <c r="AH55" s="158">
        <v>0.6</v>
      </c>
      <c r="AI55" s="69">
        <v>0</v>
      </c>
      <c r="AJ55" s="149">
        <v>0</v>
      </c>
      <c r="AK55" s="149">
        <v>1</v>
      </c>
      <c r="AL55" s="36">
        <f t="shared" si="28"/>
        <v>1</v>
      </c>
      <c r="AM55" s="36">
        <f t="shared" si="29"/>
        <v>7.9999999999999991</v>
      </c>
      <c r="AO55" s="87"/>
      <c r="AP55" s="87"/>
      <c r="AQ55" s="87"/>
      <c r="AR55" s="87"/>
    </row>
    <row r="56" spans="1:44" s="38" customFormat="1" x14ac:dyDescent="0.2">
      <c r="A56" s="51">
        <v>2050</v>
      </c>
      <c r="B56" s="101">
        <f t="shared" si="27"/>
        <v>0</v>
      </c>
      <c r="C56" s="74">
        <f t="shared" si="14"/>
        <v>0.20182345029524817</v>
      </c>
      <c r="D56" s="74">
        <f t="shared" si="27"/>
        <v>0</v>
      </c>
      <c r="E56" s="74">
        <f t="shared" si="27"/>
        <v>0</v>
      </c>
      <c r="F56" s="74">
        <f t="shared" si="27"/>
        <v>0</v>
      </c>
      <c r="G56" s="74">
        <f t="shared" si="27"/>
        <v>0</v>
      </c>
      <c r="H56" s="74">
        <v>0</v>
      </c>
      <c r="I56" s="74">
        <v>0.79817654970475183</v>
      </c>
      <c r="J56" s="74">
        <v>0</v>
      </c>
      <c r="K56" s="71">
        <v>1</v>
      </c>
      <c r="L56" s="68">
        <v>0</v>
      </c>
      <c r="M56" s="68">
        <v>0</v>
      </c>
      <c r="N56" s="151">
        <v>0.4</v>
      </c>
      <c r="O56" s="152">
        <v>0.15</v>
      </c>
      <c r="P56" s="152">
        <v>0.45</v>
      </c>
      <c r="Q56" s="71">
        <v>0</v>
      </c>
      <c r="R56" s="68">
        <v>0</v>
      </c>
      <c r="S56" s="68">
        <v>0</v>
      </c>
      <c r="T56" s="71">
        <v>0.4</v>
      </c>
      <c r="U56" s="68">
        <v>0.25</v>
      </c>
      <c r="V56" s="68">
        <v>0.35</v>
      </c>
      <c r="W56" s="71">
        <v>0</v>
      </c>
      <c r="X56" s="68">
        <v>0</v>
      </c>
      <c r="Y56" s="68">
        <v>1</v>
      </c>
      <c r="Z56" s="71">
        <v>0.5</v>
      </c>
      <c r="AA56" s="68">
        <v>0.4</v>
      </c>
      <c r="AB56" s="68">
        <v>0.1</v>
      </c>
      <c r="AC56" s="71">
        <v>0.5</v>
      </c>
      <c r="AD56" s="68">
        <v>0.4</v>
      </c>
      <c r="AE56" s="68">
        <v>0.1</v>
      </c>
      <c r="AF56" s="151">
        <v>0.3</v>
      </c>
      <c r="AG56" s="152">
        <v>0.1</v>
      </c>
      <c r="AH56" s="152">
        <v>0.6</v>
      </c>
      <c r="AI56" s="71">
        <v>0</v>
      </c>
      <c r="AJ56" s="68">
        <v>0</v>
      </c>
      <c r="AK56" s="152">
        <v>1</v>
      </c>
      <c r="AL56" s="52">
        <f t="shared" si="28"/>
        <v>1</v>
      </c>
      <c r="AM56" s="52">
        <f t="shared" si="29"/>
        <v>7.9999999999999991</v>
      </c>
      <c r="AO56" s="87"/>
      <c r="AP56" s="87"/>
      <c r="AQ56" s="87"/>
      <c r="AR56" s="87"/>
    </row>
    <row r="57" spans="1:44" s="38" customFormat="1" x14ac:dyDescent="0.2">
      <c r="A57" s="12">
        <v>2051</v>
      </c>
      <c r="B57" s="100">
        <f t="shared" si="27"/>
        <v>0</v>
      </c>
      <c r="C57" s="173">
        <f t="shared" si="14"/>
        <v>0.18051097616842171</v>
      </c>
      <c r="D57" s="66">
        <f t="shared" si="27"/>
        <v>0</v>
      </c>
      <c r="E57" s="66">
        <f t="shared" si="27"/>
        <v>0</v>
      </c>
      <c r="F57" s="66">
        <f t="shared" si="27"/>
        <v>0</v>
      </c>
      <c r="G57" s="66">
        <f t="shared" si="27"/>
        <v>0</v>
      </c>
      <c r="H57" s="66">
        <v>0</v>
      </c>
      <c r="I57" s="66">
        <v>0.81948902383157829</v>
      </c>
      <c r="J57" s="66">
        <v>0</v>
      </c>
      <c r="K57" s="69">
        <v>1</v>
      </c>
      <c r="L57" s="149">
        <v>0</v>
      </c>
      <c r="M57" s="149">
        <v>0</v>
      </c>
      <c r="N57" s="69">
        <v>0.4</v>
      </c>
      <c r="O57" s="149">
        <v>0.15</v>
      </c>
      <c r="P57" s="149">
        <v>0.45</v>
      </c>
      <c r="Q57" s="69">
        <v>0</v>
      </c>
      <c r="R57" s="149">
        <v>0</v>
      </c>
      <c r="S57" s="149">
        <v>0</v>
      </c>
      <c r="T57" s="69">
        <v>0.4</v>
      </c>
      <c r="U57" s="149">
        <v>0.25</v>
      </c>
      <c r="V57" s="149">
        <v>0.35</v>
      </c>
      <c r="W57" s="69">
        <v>0</v>
      </c>
      <c r="X57" s="149">
        <v>0</v>
      </c>
      <c r="Y57" s="149">
        <v>1</v>
      </c>
      <c r="Z57" s="69">
        <v>0.5</v>
      </c>
      <c r="AA57" s="149">
        <v>0.4</v>
      </c>
      <c r="AB57" s="149">
        <v>0.1</v>
      </c>
      <c r="AC57" s="69">
        <v>0.5</v>
      </c>
      <c r="AD57" s="149">
        <v>0.4</v>
      </c>
      <c r="AE57" s="149">
        <v>0.1</v>
      </c>
      <c r="AF57" s="155">
        <v>0.3</v>
      </c>
      <c r="AG57" s="158">
        <v>0.1</v>
      </c>
      <c r="AH57" s="158">
        <v>0.6</v>
      </c>
      <c r="AI57" s="69">
        <v>0</v>
      </c>
      <c r="AJ57" s="149">
        <v>0</v>
      </c>
      <c r="AK57" s="149">
        <v>1</v>
      </c>
      <c r="AL57" s="36">
        <f t="shared" si="28"/>
        <v>1</v>
      </c>
      <c r="AM57" s="36">
        <f t="shared" si="29"/>
        <v>7.9999999999999991</v>
      </c>
      <c r="AO57" s="87"/>
      <c r="AP57" s="87"/>
      <c r="AQ57" s="87"/>
      <c r="AR57" s="87"/>
    </row>
    <row r="58" spans="1:44" s="38" customFormat="1" x14ac:dyDescent="0.2">
      <c r="A58" s="12">
        <v>2052</v>
      </c>
      <c r="B58" s="100">
        <f t="shared" si="27"/>
        <v>0</v>
      </c>
      <c r="C58" s="173">
        <f t="shared" si="14"/>
        <v>0.16079821487047286</v>
      </c>
      <c r="D58" s="66">
        <f t="shared" si="27"/>
        <v>0</v>
      </c>
      <c r="E58" s="66">
        <f t="shared" si="27"/>
        <v>0</v>
      </c>
      <c r="F58" s="66">
        <f t="shared" si="27"/>
        <v>0</v>
      </c>
      <c r="G58" s="66">
        <f t="shared" si="27"/>
        <v>0</v>
      </c>
      <c r="H58" s="66">
        <v>0</v>
      </c>
      <c r="I58" s="66">
        <v>0.83920178512952714</v>
      </c>
      <c r="J58" s="66">
        <v>0</v>
      </c>
      <c r="K58" s="69">
        <v>1</v>
      </c>
      <c r="L58" s="149">
        <v>0</v>
      </c>
      <c r="M58" s="149">
        <v>0</v>
      </c>
      <c r="N58" s="69">
        <v>0.4</v>
      </c>
      <c r="O58" s="149">
        <v>0.15</v>
      </c>
      <c r="P58" s="149">
        <v>0.45</v>
      </c>
      <c r="Q58" s="69">
        <v>0</v>
      </c>
      <c r="R58" s="149">
        <v>0</v>
      </c>
      <c r="S58" s="149">
        <v>0</v>
      </c>
      <c r="T58" s="69">
        <v>0.4</v>
      </c>
      <c r="U58" s="149">
        <v>0.25</v>
      </c>
      <c r="V58" s="149">
        <v>0.35</v>
      </c>
      <c r="W58" s="69">
        <v>0</v>
      </c>
      <c r="X58" s="149">
        <v>0</v>
      </c>
      <c r="Y58" s="149">
        <v>1</v>
      </c>
      <c r="Z58" s="69">
        <v>0.5</v>
      </c>
      <c r="AA58" s="149">
        <v>0.4</v>
      </c>
      <c r="AB58" s="149">
        <v>0.1</v>
      </c>
      <c r="AC58" s="69">
        <v>0.5</v>
      </c>
      <c r="AD58" s="149">
        <v>0.4</v>
      </c>
      <c r="AE58" s="149">
        <v>0.1</v>
      </c>
      <c r="AF58" s="155">
        <v>0.3</v>
      </c>
      <c r="AG58" s="158">
        <v>0.1</v>
      </c>
      <c r="AH58" s="158">
        <v>0.6</v>
      </c>
      <c r="AI58" s="69">
        <v>0</v>
      </c>
      <c r="AJ58" s="149">
        <v>0</v>
      </c>
      <c r="AK58" s="149">
        <v>1</v>
      </c>
      <c r="AL58" s="36">
        <f t="shared" si="28"/>
        <v>1</v>
      </c>
      <c r="AM58" s="36">
        <f t="shared" si="29"/>
        <v>7.9999999999999991</v>
      </c>
      <c r="AO58" s="87"/>
      <c r="AP58" s="87"/>
      <c r="AQ58" s="87"/>
      <c r="AR58" s="87"/>
    </row>
    <row r="59" spans="1:44" s="38" customFormat="1" x14ac:dyDescent="0.2">
      <c r="A59" s="12">
        <v>2053</v>
      </c>
      <c r="B59" s="100">
        <f t="shared" si="27"/>
        <v>0</v>
      </c>
      <c r="C59" s="173">
        <f t="shared" si="14"/>
        <v>0.1426733132216611</v>
      </c>
      <c r="D59" s="66">
        <f t="shared" si="27"/>
        <v>0</v>
      </c>
      <c r="E59" s="66">
        <f t="shared" si="27"/>
        <v>0</v>
      </c>
      <c r="F59" s="66">
        <f t="shared" si="27"/>
        <v>0</v>
      </c>
      <c r="G59" s="66">
        <f t="shared" si="27"/>
        <v>0</v>
      </c>
      <c r="H59" s="66">
        <v>0</v>
      </c>
      <c r="I59" s="66">
        <v>0.8573266867783389</v>
      </c>
      <c r="J59" s="66">
        <v>0</v>
      </c>
      <c r="K59" s="69">
        <v>1</v>
      </c>
      <c r="L59" s="149">
        <v>0</v>
      </c>
      <c r="M59" s="149">
        <v>0</v>
      </c>
      <c r="N59" s="69">
        <v>0.4</v>
      </c>
      <c r="O59" s="149">
        <v>0.15</v>
      </c>
      <c r="P59" s="149">
        <v>0.45</v>
      </c>
      <c r="Q59" s="69">
        <v>0</v>
      </c>
      <c r="R59" s="149">
        <v>0</v>
      </c>
      <c r="S59" s="149">
        <v>0</v>
      </c>
      <c r="T59" s="69">
        <v>0.4</v>
      </c>
      <c r="U59" s="149">
        <v>0.25</v>
      </c>
      <c r="V59" s="149">
        <v>0.35</v>
      </c>
      <c r="W59" s="69">
        <v>0</v>
      </c>
      <c r="X59" s="149">
        <v>0</v>
      </c>
      <c r="Y59" s="149">
        <v>1</v>
      </c>
      <c r="Z59" s="69">
        <v>0.5</v>
      </c>
      <c r="AA59" s="149">
        <v>0.4</v>
      </c>
      <c r="AB59" s="149">
        <v>0.1</v>
      </c>
      <c r="AC59" s="69">
        <v>0.5</v>
      </c>
      <c r="AD59" s="149">
        <v>0.4</v>
      </c>
      <c r="AE59" s="149">
        <v>0.1</v>
      </c>
      <c r="AF59" s="155">
        <v>0.3</v>
      </c>
      <c r="AG59" s="158">
        <v>0.1</v>
      </c>
      <c r="AH59" s="158">
        <v>0.6</v>
      </c>
      <c r="AI59" s="69">
        <v>0</v>
      </c>
      <c r="AJ59" s="149">
        <v>0</v>
      </c>
      <c r="AK59" s="149">
        <v>1</v>
      </c>
      <c r="AL59" s="36">
        <f t="shared" si="28"/>
        <v>1</v>
      </c>
      <c r="AM59" s="36">
        <f t="shared" si="29"/>
        <v>7.9999999999999991</v>
      </c>
      <c r="AO59" s="87"/>
      <c r="AP59" s="87"/>
      <c r="AQ59" s="87"/>
      <c r="AR59" s="87"/>
    </row>
    <row r="60" spans="1:44" s="38" customFormat="1" x14ac:dyDescent="0.2">
      <c r="A60" s="12">
        <v>2054</v>
      </c>
      <c r="B60" s="100">
        <f t="shared" si="27"/>
        <v>0</v>
      </c>
      <c r="C60" s="173">
        <f t="shared" si="14"/>
        <v>0.12610392652743707</v>
      </c>
      <c r="D60" s="66">
        <f t="shared" si="27"/>
        <v>0</v>
      </c>
      <c r="E60" s="66">
        <f t="shared" si="27"/>
        <v>0</v>
      </c>
      <c r="F60" s="66">
        <f t="shared" si="27"/>
        <v>0</v>
      </c>
      <c r="G60" s="66">
        <f t="shared" si="27"/>
        <v>0</v>
      </c>
      <c r="H60" s="66">
        <v>0</v>
      </c>
      <c r="I60" s="66">
        <v>0.87389607347256293</v>
      </c>
      <c r="J60" s="66">
        <v>0</v>
      </c>
      <c r="K60" s="69">
        <v>1</v>
      </c>
      <c r="L60" s="149">
        <v>0</v>
      </c>
      <c r="M60" s="149">
        <v>0</v>
      </c>
      <c r="N60" s="69">
        <v>0.4</v>
      </c>
      <c r="O60" s="149">
        <v>0.15</v>
      </c>
      <c r="P60" s="149">
        <v>0.45</v>
      </c>
      <c r="Q60" s="69">
        <v>0</v>
      </c>
      <c r="R60" s="149">
        <v>0</v>
      </c>
      <c r="S60" s="149">
        <v>0</v>
      </c>
      <c r="T60" s="69">
        <v>0.4</v>
      </c>
      <c r="U60" s="149">
        <v>0.25</v>
      </c>
      <c r="V60" s="149">
        <v>0.35</v>
      </c>
      <c r="W60" s="69">
        <v>0</v>
      </c>
      <c r="X60" s="149">
        <v>0</v>
      </c>
      <c r="Y60" s="149">
        <v>1</v>
      </c>
      <c r="Z60" s="69">
        <v>0.5</v>
      </c>
      <c r="AA60" s="149">
        <v>0.4</v>
      </c>
      <c r="AB60" s="149">
        <v>0.1</v>
      </c>
      <c r="AC60" s="69">
        <v>0.5</v>
      </c>
      <c r="AD60" s="149">
        <v>0.4</v>
      </c>
      <c r="AE60" s="149">
        <v>0.1</v>
      </c>
      <c r="AF60" s="155">
        <v>0.3</v>
      </c>
      <c r="AG60" s="158">
        <v>0.1</v>
      </c>
      <c r="AH60" s="158">
        <v>0.6</v>
      </c>
      <c r="AI60" s="69">
        <v>0</v>
      </c>
      <c r="AJ60" s="149">
        <v>0</v>
      </c>
      <c r="AK60" s="149">
        <v>1</v>
      </c>
      <c r="AL60" s="36">
        <f t="shared" si="28"/>
        <v>1</v>
      </c>
      <c r="AM60" s="36">
        <f t="shared" si="29"/>
        <v>7.9999999999999991</v>
      </c>
      <c r="AO60" s="87"/>
      <c r="AP60" s="87"/>
      <c r="AQ60" s="87"/>
      <c r="AR60" s="87"/>
    </row>
    <row r="61" spans="1:44" s="38" customFormat="1" x14ac:dyDescent="0.2">
      <c r="A61" s="51">
        <v>2055</v>
      </c>
      <c r="B61" s="101">
        <f t="shared" si="27"/>
        <v>0</v>
      </c>
      <c r="C61" s="74">
        <f t="shared" si="14"/>
        <v>0.11104025165618703</v>
      </c>
      <c r="D61" s="74">
        <f t="shared" si="27"/>
        <v>0</v>
      </c>
      <c r="E61" s="74">
        <f t="shared" si="27"/>
        <v>0</v>
      </c>
      <c r="F61" s="74">
        <f t="shared" si="27"/>
        <v>0</v>
      </c>
      <c r="G61" s="74">
        <f t="shared" si="27"/>
        <v>0</v>
      </c>
      <c r="H61" s="74">
        <v>0</v>
      </c>
      <c r="I61" s="74">
        <v>0.88895974834381297</v>
      </c>
      <c r="J61" s="74">
        <v>0</v>
      </c>
      <c r="K61" s="71">
        <v>1</v>
      </c>
      <c r="L61" s="68">
        <v>0</v>
      </c>
      <c r="M61" s="68">
        <v>0</v>
      </c>
      <c r="N61" s="151">
        <v>0.4</v>
      </c>
      <c r="O61" s="152">
        <v>0.15</v>
      </c>
      <c r="P61" s="152">
        <v>0.45</v>
      </c>
      <c r="Q61" s="71">
        <v>0</v>
      </c>
      <c r="R61" s="68">
        <v>0</v>
      </c>
      <c r="S61" s="68">
        <v>0</v>
      </c>
      <c r="T61" s="71">
        <v>0.4</v>
      </c>
      <c r="U61" s="68">
        <v>0.25</v>
      </c>
      <c r="V61" s="68">
        <v>0.35</v>
      </c>
      <c r="W61" s="71">
        <v>0</v>
      </c>
      <c r="X61" s="68">
        <v>0</v>
      </c>
      <c r="Y61" s="68">
        <v>1</v>
      </c>
      <c r="Z61" s="71">
        <v>0.5</v>
      </c>
      <c r="AA61" s="68">
        <v>0.4</v>
      </c>
      <c r="AB61" s="68">
        <v>0.1</v>
      </c>
      <c r="AC61" s="71">
        <v>0.5</v>
      </c>
      <c r="AD61" s="68">
        <v>0.4</v>
      </c>
      <c r="AE61" s="68">
        <v>0.1</v>
      </c>
      <c r="AF61" s="151">
        <v>0.3</v>
      </c>
      <c r="AG61" s="152">
        <v>0.1</v>
      </c>
      <c r="AH61" s="152">
        <v>0.6</v>
      </c>
      <c r="AI61" s="71">
        <v>0</v>
      </c>
      <c r="AJ61" s="68">
        <v>0</v>
      </c>
      <c r="AK61" s="152">
        <v>1</v>
      </c>
      <c r="AL61" s="52">
        <f t="shared" si="28"/>
        <v>1</v>
      </c>
      <c r="AM61" s="52">
        <f t="shared" si="29"/>
        <v>7.9999999999999991</v>
      </c>
      <c r="AO61" s="87"/>
      <c r="AP61" s="87"/>
      <c r="AQ61" s="87"/>
      <c r="AR61" s="87"/>
    </row>
    <row r="62" spans="1:44" s="38" customFormat="1" x14ac:dyDescent="0.2">
      <c r="A62" s="79"/>
      <c r="B62" s="84"/>
      <c r="C62" s="85"/>
      <c r="D62" s="85"/>
      <c r="E62" s="85"/>
      <c r="F62" s="85"/>
      <c r="G62" s="85"/>
      <c r="H62" s="85"/>
      <c r="I62" s="85"/>
      <c r="J62" s="85"/>
      <c r="K62" s="84"/>
      <c r="L62" s="85"/>
      <c r="M62" s="85"/>
      <c r="N62" s="84"/>
      <c r="O62" s="85"/>
      <c r="P62" s="85"/>
      <c r="Q62" s="84"/>
      <c r="R62" s="85"/>
      <c r="S62" s="85"/>
      <c r="T62" s="84"/>
      <c r="U62" s="85"/>
      <c r="V62" s="85"/>
      <c r="W62" s="84"/>
      <c r="X62" s="85"/>
      <c r="Y62" s="85"/>
      <c r="Z62" s="84"/>
      <c r="AA62" s="85"/>
      <c r="AB62" s="85"/>
      <c r="AC62" s="84"/>
      <c r="AD62" s="85"/>
      <c r="AE62" s="85"/>
      <c r="AF62" s="84"/>
      <c r="AG62" s="85"/>
      <c r="AH62" s="85"/>
      <c r="AI62" s="84"/>
      <c r="AJ62" s="85"/>
      <c r="AK62" s="85"/>
      <c r="AL62" s="86"/>
      <c r="AM62" s="86"/>
      <c r="AO62" s="87"/>
      <c r="AP62" s="87"/>
      <c r="AQ62" s="87"/>
      <c r="AR62" s="87"/>
    </row>
    <row r="63" spans="1:44" s="93" customFormat="1" x14ac:dyDescent="0.2">
      <c r="I63" s="90">
        <f>A6</f>
        <v>2000</v>
      </c>
      <c r="J63" s="92">
        <f>SUM(B6:J6)</f>
        <v>1</v>
      </c>
      <c r="AL63" s="94"/>
      <c r="AM63" s="90"/>
      <c r="AR63" s="90"/>
    </row>
    <row r="64" spans="1:44" x14ac:dyDescent="0.2">
      <c r="I64" s="90">
        <f t="shared" ref="I64:I118" si="30">A7</f>
        <v>2001</v>
      </c>
      <c r="J64" s="92">
        <f t="shared" ref="J64:J118" si="31">SUM(B7:J7)</f>
        <v>0.99999999989999988</v>
      </c>
    </row>
    <row r="65" spans="9:14" x14ac:dyDescent="0.2">
      <c r="I65" s="90">
        <f t="shared" si="30"/>
        <v>2002</v>
      </c>
      <c r="J65" s="92">
        <f t="shared" si="31"/>
        <v>1</v>
      </c>
    </row>
    <row r="66" spans="9:14" x14ac:dyDescent="0.2">
      <c r="I66" s="90">
        <f t="shared" si="30"/>
        <v>2003</v>
      </c>
      <c r="J66" s="92">
        <f t="shared" si="31"/>
        <v>1</v>
      </c>
      <c r="N66" s="75">
        <f>B21*K21+C21*SUM(N21:P21)</f>
        <v>1</v>
      </c>
    </row>
    <row r="67" spans="9:14" x14ac:dyDescent="0.2">
      <c r="I67" s="90">
        <f t="shared" si="30"/>
        <v>2004</v>
      </c>
      <c r="J67" s="92">
        <f t="shared" si="31"/>
        <v>1</v>
      </c>
    </row>
    <row r="68" spans="9:14" x14ac:dyDescent="0.2">
      <c r="I68" s="90">
        <f t="shared" si="30"/>
        <v>2005</v>
      </c>
      <c r="J68" s="92">
        <f t="shared" si="31"/>
        <v>0.99999999989999999</v>
      </c>
    </row>
    <row r="69" spans="9:14" x14ac:dyDescent="0.2">
      <c r="I69" s="90">
        <f t="shared" si="30"/>
        <v>2006</v>
      </c>
      <c r="J69" s="92">
        <f t="shared" si="31"/>
        <v>1</v>
      </c>
    </row>
    <row r="70" spans="9:14" x14ac:dyDescent="0.2">
      <c r="I70" s="90">
        <f t="shared" si="30"/>
        <v>2007</v>
      </c>
      <c r="J70" s="92">
        <f t="shared" si="31"/>
        <v>0.99999999989999999</v>
      </c>
    </row>
    <row r="71" spans="9:14" x14ac:dyDescent="0.2">
      <c r="I71" s="90">
        <f t="shared" si="30"/>
        <v>2008</v>
      </c>
      <c r="J71" s="92">
        <f t="shared" si="31"/>
        <v>1</v>
      </c>
    </row>
    <row r="72" spans="9:14" x14ac:dyDescent="0.2">
      <c r="I72" s="90">
        <f t="shared" si="30"/>
        <v>2009</v>
      </c>
      <c r="J72" s="92">
        <f t="shared" si="31"/>
        <v>1</v>
      </c>
    </row>
    <row r="73" spans="9:14" x14ac:dyDescent="0.2">
      <c r="I73" s="90">
        <f t="shared" si="30"/>
        <v>2010</v>
      </c>
      <c r="J73" s="92">
        <f t="shared" si="31"/>
        <v>1</v>
      </c>
    </row>
    <row r="74" spans="9:14" x14ac:dyDescent="0.2">
      <c r="I74" s="90">
        <f t="shared" si="30"/>
        <v>2011</v>
      </c>
      <c r="J74" s="92">
        <f t="shared" si="31"/>
        <v>1</v>
      </c>
    </row>
    <row r="75" spans="9:14" x14ac:dyDescent="0.2">
      <c r="I75" s="90">
        <f t="shared" si="30"/>
        <v>2012</v>
      </c>
      <c r="J75" s="92">
        <f t="shared" si="31"/>
        <v>1</v>
      </c>
    </row>
    <row r="76" spans="9:14" x14ac:dyDescent="0.2">
      <c r="I76" s="90">
        <f t="shared" si="30"/>
        <v>2013</v>
      </c>
      <c r="J76" s="92">
        <f t="shared" si="31"/>
        <v>1</v>
      </c>
    </row>
    <row r="77" spans="9:14" x14ac:dyDescent="0.2">
      <c r="I77" s="90">
        <f t="shared" si="30"/>
        <v>2014</v>
      </c>
      <c r="J77" s="92">
        <f t="shared" si="31"/>
        <v>1</v>
      </c>
    </row>
    <row r="78" spans="9:14" x14ac:dyDescent="0.2">
      <c r="I78" s="90">
        <f t="shared" si="30"/>
        <v>2015</v>
      </c>
      <c r="J78" s="92">
        <f t="shared" si="31"/>
        <v>1</v>
      </c>
    </row>
    <row r="79" spans="9:14" x14ac:dyDescent="0.2">
      <c r="I79" s="90">
        <f t="shared" si="30"/>
        <v>2016</v>
      </c>
      <c r="J79" s="92">
        <f t="shared" si="31"/>
        <v>1</v>
      </c>
    </row>
    <row r="80" spans="9:14" x14ac:dyDescent="0.2">
      <c r="I80" s="90">
        <f t="shared" si="30"/>
        <v>2017</v>
      </c>
      <c r="J80" s="92">
        <f t="shared" si="31"/>
        <v>1</v>
      </c>
    </row>
    <row r="81" spans="9:10" x14ac:dyDescent="0.2">
      <c r="I81" s="90">
        <f t="shared" si="30"/>
        <v>2018</v>
      </c>
      <c r="J81" s="92">
        <f t="shared" si="31"/>
        <v>1</v>
      </c>
    </row>
    <row r="82" spans="9:10" x14ac:dyDescent="0.2">
      <c r="I82" s="90">
        <f t="shared" si="30"/>
        <v>2019</v>
      </c>
      <c r="J82" s="92">
        <f t="shared" si="31"/>
        <v>1</v>
      </c>
    </row>
    <row r="83" spans="9:10" x14ac:dyDescent="0.2">
      <c r="I83" s="90">
        <f t="shared" si="30"/>
        <v>2020</v>
      </c>
      <c r="J83" s="92">
        <f t="shared" si="31"/>
        <v>1</v>
      </c>
    </row>
    <row r="84" spans="9:10" x14ac:dyDescent="0.2">
      <c r="I84" s="90">
        <f t="shared" si="30"/>
        <v>2021</v>
      </c>
      <c r="J84" s="92">
        <f t="shared" si="31"/>
        <v>1</v>
      </c>
    </row>
    <row r="85" spans="9:10" x14ac:dyDescent="0.2">
      <c r="I85" s="90">
        <f t="shared" si="30"/>
        <v>2022</v>
      </c>
      <c r="J85" s="92">
        <f t="shared" si="31"/>
        <v>1</v>
      </c>
    </row>
    <row r="86" spans="9:10" x14ac:dyDescent="0.2">
      <c r="I86" s="90">
        <f t="shared" si="30"/>
        <v>2023</v>
      </c>
      <c r="J86" s="92">
        <f t="shared" si="31"/>
        <v>1</v>
      </c>
    </row>
    <row r="87" spans="9:10" x14ac:dyDescent="0.2">
      <c r="I87" s="90">
        <f t="shared" si="30"/>
        <v>2024</v>
      </c>
      <c r="J87" s="92">
        <f t="shared" si="31"/>
        <v>1</v>
      </c>
    </row>
    <row r="88" spans="9:10" x14ac:dyDescent="0.2">
      <c r="I88" s="90">
        <f t="shared" si="30"/>
        <v>2025</v>
      </c>
      <c r="J88" s="92">
        <f t="shared" si="31"/>
        <v>1</v>
      </c>
    </row>
    <row r="89" spans="9:10" x14ac:dyDescent="0.2">
      <c r="I89" s="90">
        <f t="shared" si="30"/>
        <v>2026</v>
      </c>
      <c r="J89" s="92">
        <f t="shared" si="31"/>
        <v>1</v>
      </c>
    </row>
    <row r="90" spans="9:10" x14ac:dyDescent="0.2">
      <c r="I90" s="90">
        <f t="shared" si="30"/>
        <v>2027</v>
      </c>
      <c r="J90" s="92">
        <f t="shared" si="31"/>
        <v>1</v>
      </c>
    </row>
    <row r="91" spans="9:10" x14ac:dyDescent="0.2">
      <c r="I91" s="90">
        <f t="shared" si="30"/>
        <v>2028</v>
      </c>
      <c r="J91" s="92">
        <f t="shared" si="31"/>
        <v>1</v>
      </c>
    </row>
    <row r="92" spans="9:10" x14ac:dyDescent="0.2">
      <c r="I92" s="90">
        <f t="shared" si="30"/>
        <v>2029</v>
      </c>
      <c r="J92" s="92">
        <f t="shared" si="31"/>
        <v>1</v>
      </c>
    </row>
    <row r="93" spans="9:10" x14ac:dyDescent="0.2">
      <c r="I93" s="90">
        <f t="shared" si="30"/>
        <v>2030</v>
      </c>
      <c r="J93" s="92">
        <f t="shared" si="31"/>
        <v>1</v>
      </c>
    </row>
    <row r="94" spans="9:10" x14ac:dyDescent="0.2">
      <c r="I94" s="90">
        <f t="shared" si="30"/>
        <v>2031</v>
      </c>
      <c r="J94" s="92">
        <f t="shared" si="31"/>
        <v>1</v>
      </c>
    </row>
    <row r="95" spans="9:10" x14ac:dyDescent="0.2">
      <c r="I95" s="90">
        <f t="shared" si="30"/>
        <v>2032</v>
      </c>
      <c r="J95" s="92">
        <f t="shared" si="31"/>
        <v>1</v>
      </c>
    </row>
    <row r="96" spans="9:10" x14ac:dyDescent="0.2">
      <c r="I96" s="90">
        <f t="shared" si="30"/>
        <v>2033</v>
      </c>
      <c r="J96" s="92">
        <f t="shared" si="31"/>
        <v>1</v>
      </c>
    </row>
    <row r="97" spans="9:10" x14ac:dyDescent="0.2">
      <c r="I97" s="90">
        <f t="shared" si="30"/>
        <v>2034</v>
      </c>
      <c r="J97" s="92">
        <f t="shared" si="31"/>
        <v>1</v>
      </c>
    </row>
    <row r="98" spans="9:10" x14ac:dyDescent="0.2">
      <c r="I98" s="90">
        <f t="shared" si="30"/>
        <v>2035</v>
      </c>
      <c r="J98" s="92">
        <f t="shared" si="31"/>
        <v>1</v>
      </c>
    </row>
    <row r="99" spans="9:10" x14ac:dyDescent="0.2">
      <c r="I99" s="90">
        <f t="shared" si="30"/>
        <v>2036</v>
      </c>
      <c r="J99" s="92">
        <f t="shared" si="31"/>
        <v>1</v>
      </c>
    </row>
    <row r="100" spans="9:10" x14ac:dyDescent="0.2">
      <c r="I100" s="90">
        <f t="shared" si="30"/>
        <v>2037</v>
      </c>
      <c r="J100" s="92">
        <f t="shared" si="31"/>
        <v>1</v>
      </c>
    </row>
    <row r="101" spans="9:10" x14ac:dyDescent="0.2">
      <c r="I101" s="90">
        <f t="shared" si="30"/>
        <v>2038</v>
      </c>
      <c r="J101" s="92">
        <f t="shared" si="31"/>
        <v>1</v>
      </c>
    </row>
    <row r="102" spans="9:10" x14ac:dyDescent="0.2">
      <c r="I102" s="90">
        <f t="shared" si="30"/>
        <v>2039</v>
      </c>
      <c r="J102" s="92">
        <f t="shared" si="31"/>
        <v>1</v>
      </c>
    </row>
    <row r="103" spans="9:10" x14ac:dyDescent="0.2">
      <c r="I103" s="90">
        <f t="shared" si="30"/>
        <v>2040</v>
      </c>
      <c r="J103" s="92">
        <f t="shared" si="31"/>
        <v>1</v>
      </c>
    </row>
    <row r="104" spans="9:10" x14ac:dyDescent="0.2">
      <c r="I104" s="90">
        <f t="shared" si="30"/>
        <v>2041</v>
      </c>
      <c r="J104" s="92">
        <f t="shared" si="31"/>
        <v>1</v>
      </c>
    </row>
    <row r="105" spans="9:10" x14ac:dyDescent="0.2">
      <c r="I105" s="90">
        <f t="shared" si="30"/>
        <v>2042</v>
      </c>
      <c r="J105" s="92">
        <f t="shared" si="31"/>
        <v>1</v>
      </c>
    </row>
    <row r="106" spans="9:10" x14ac:dyDescent="0.2">
      <c r="I106" s="90">
        <f t="shared" si="30"/>
        <v>2043</v>
      </c>
      <c r="J106" s="92">
        <f t="shared" si="31"/>
        <v>1</v>
      </c>
    </row>
    <row r="107" spans="9:10" x14ac:dyDescent="0.2">
      <c r="I107" s="90">
        <f t="shared" si="30"/>
        <v>2044</v>
      </c>
      <c r="J107" s="92">
        <f t="shared" si="31"/>
        <v>1</v>
      </c>
    </row>
    <row r="108" spans="9:10" x14ac:dyDescent="0.2">
      <c r="I108" s="90">
        <f t="shared" si="30"/>
        <v>2045</v>
      </c>
      <c r="J108" s="92">
        <f t="shared" si="31"/>
        <v>1</v>
      </c>
    </row>
    <row r="109" spans="9:10" x14ac:dyDescent="0.2">
      <c r="I109" s="90">
        <f t="shared" si="30"/>
        <v>2046</v>
      </c>
      <c r="J109" s="92">
        <f t="shared" si="31"/>
        <v>1</v>
      </c>
    </row>
    <row r="110" spans="9:10" x14ac:dyDescent="0.2">
      <c r="I110" s="90">
        <f t="shared" si="30"/>
        <v>2047</v>
      </c>
      <c r="J110" s="92">
        <f t="shared" si="31"/>
        <v>1</v>
      </c>
    </row>
    <row r="111" spans="9:10" x14ac:dyDescent="0.2">
      <c r="I111" s="90">
        <f t="shared" si="30"/>
        <v>2048</v>
      </c>
      <c r="J111" s="92">
        <f t="shared" si="31"/>
        <v>1</v>
      </c>
    </row>
    <row r="112" spans="9:10" x14ac:dyDescent="0.2">
      <c r="I112" s="90">
        <f t="shared" si="30"/>
        <v>2049</v>
      </c>
      <c r="J112" s="92">
        <f t="shared" si="31"/>
        <v>1</v>
      </c>
    </row>
    <row r="113" spans="9:10" x14ac:dyDescent="0.2">
      <c r="I113" s="90">
        <f t="shared" si="30"/>
        <v>2050</v>
      </c>
      <c r="J113" s="92">
        <f t="shared" si="31"/>
        <v>1</v>
      </c>
    </row>
    <row r="114" spans="9:10" x14ac:dyDescent="0.2">
      <c r="I114" s="90">
        <f t="shared" si="30"/>
        <v>2051</v>
      </c>
      <c r="J114" s="92">
        <f t="shared" si="31"/>
        <v>1</v>
      </c>
    </row>
    <row r="115" spans="9:10" x14ac:dyDescent="0.2">
      <c r="I115" s="90">
        <f t="shared" si="30"/>
        <v>2052</v>
      </c>
      <c r="J115" s="92">
        <f t="shared" si="31"/>
        <v>1</v>
      </c>
    </row>
    <row r="116" spans="9:10" x14ac:dyDescent="0.2">
      <c r="I116" s="90">
        <f t="shared" si="30"/>
        <v>2053</v>
      </c>
      <c r="J116" s="92">
        <f t="shared" si="31"/>
        <v>1</v>
      </c>
    </row>
    <row r="117" spans="9:10" x14ac:dyDescent="0.2">
      <c r="I117" s="90">
        <f t="shared" si="30"/>
        <v>2054</v>
      </c>
      <c r="J117" s="92">
        <f t="shared" si="31"/>
        <v>1</v>
      </c>
    </row>
    <row r="118" spans="9:10" x14ac:dyDescent="0.2">
      <c r="I118" s="90">
        <f t="shared" si="30"/>
        <v>2055</v>
      </c>
      <c r="J118" s="92">
        <f t="shared" si="31"/>
        <v>1</v>
      </c>
    </row>
    <row r="119" spans="9:10" x14ac:dyDescent="0.2">
      <c r="I119" s="1"/>
    </row>
    <row r="120" spans="9:10" x14ac:dyDescent="0.2">
      <c r="I120" s="1"/>
    </row>
    <row r="121" spans="9:10" x14ac:dyDescent="0.2">
      <c r="I121" s="1"/>
    </row>
    <row r="122" spans="9:10" x14ac:dyDescent="0.2">
      <c r="I122" s="1"/>
    </row>
    <row r="123" spans="9:10" x14ac:dyDescent="0.2">
      <c r="I123" s="1"/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AR123"/>
  <sheetViews>
    <sheetView topLeftCell="A25" workbookViewId="0">
      <selection activeCell="A3" sqref="A3"/>
    </sheetView>
  </sheetViews>
  <sheetFormatPr defaultRowHeight="12.75" x14ac:dyDescent="0.2"/>
  <cols>
    <col min="2" max="2" width="8.5703125" customWidth="1"/>
    <col min="3" max="5" width="8" customWidth="1"/>
    <col min="6" max="7" width="7.140625" customWidth="1"/>
    <col min="8" max="9" width="8" customWidth="1"/>
    <col min="10" max="10" width="9.140625" customWidth="1"/>
    <col min="11" max="12" width="8.85546875" customWidth="1"/>
    <col min="13" max="13" width="8" customWidth="1"/>
    <col min="14" max="14" width="10" customWidth="1"/>
    <col min="15" max="16" width="8" customWidth="1"/>
    <col min="17" max="17" width="8.85546875" customWidth="1"/>
    <col min="18" max="19" width="7.140625" customWidth="1"/>
    <col min="20" max="21" width="8" customWidth="1"/>
    <col min="22" max="25" width="8.85546875" customWidth="1"/>
    <col min="26" max="28" width="7.140625" customWidth="1"/>
    <col min="29" max="33" width="8" customWidth="1"/>
    <col min="34" max="34" width="8.85546875" customWidth="1"/>
    <col min="35" max="37" width="7.140625" customWidth="1"/>
    <col min="41" max="41" width="9.140625" customWidth="1"/>
  </cols>
  <sheetData>
    <row r="1" spans="1:44" ht="22.5" customHeight="1" x14ac:dyDescent="0.2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20"/>
      <c r="AH1" s="20"/>
      <c r="AI1" s="19"/>
      <c r="AJ1" s="19"/>
      <c r="AK1" s="19"/>
      <c r="AL1" s="31"/>
    </row>
    <row r="2" spans="1:44" x14ac:dyDescent="0.2">
      <c r="A2" s="6"/>
      <c r="B2" s="29" t="s">
        <v>11</v>
      </c>
      <c r="C2" s="3"/>
      <c r="D2" s="3"/>
      <c r="E2" s="3"/>
      <c r="F2" s="3"/>
      <c r="G2" s="3"/>
      <c r="H2" s="3"/>
      <c r="I2" s="3"/>
      <c r="J2" s="3"/>
      <c r="K2" s="30" t="s">
        <v>10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8"/>
      <c r="AH2" s="8"/>
      <c r="AI2" s="7"/>
      <c r="AJ2" s="7"/>
      <c r="AK2" s="7"/>
      <c r="AL2" s="21"/>
    </row>
    <row r="3" spans="1:44" x14ac:dyDescent="0.2">
      <c r="A3" s="1"/>
      <c r="B3" s="17"/>
      <c r="C3" s="16"/>
      <c r="D3" s="16"/>
      <c r="E3" s="16"/>
      <c r="F3" s="16"/>
      <c r="G3" s="16"/>
      <c r="H3" s="16"/>
      <c r="I3" s="16"/>
      <c r="J3" s="16"/>
      <c r="K3" s="9" t="s">
        <v>0</v>
      </c>
      <c r="L3" s="10"/>
      <c r="M3" s="10"/>
      <c r="N3" s="9" t="s">
        <v>1</v>
      </c>
      <c r="O3" s="10"/>
      <c r="P3" s="10"/>
      <c r="Q3" s="9" t="s">
        <v>3</v>
      </c>
      <c r="R3" s="10"/>
      <c r="S3" s="10"/>
      <c r="T3" s="9" t="s">
        <v>4</v>
      </c>
      <c r="U3" s="10"/>
      <c r="V3" s="10"/>
      <c r="W3" s="9" t="s">
        <v>5</v>
      </c>
      <c r="X3" s="10"/>
      <c r="Y3" s="10"/>
      <c r="Z3" s="9" t="s">
        <v>6</v>
      </c>
      <c r="AA3" s="10"/>
      <c r="AB3" s="10"/>
      <c r="AC3" s="9" t="s">
        <v>7</v>
      </c>
      <c r="AD3" s="10"/>
      <c r="AE3" s="10"/>
      <c r="AF3" s="9" t="s">
        <v>2</v>
      </c>
      <c r="AG3" s="11"/>
      <c r="AH3" s="11"/>
      <c r="AI3" s="9" t="s">
        <v>8</v>
      </c>
      <c r="AJ3" s="10"/>
      <c r="AK3" s="10"/>
      <c r="AL3" s="22"/>
    </row>
    <row r="4" spans="1:44" ht="100.5" x14ac:dyDescent="0.2">
      <c r="A4" s="24"/>
      <c r="B4" s="25" t="s">
        <v>0</v>
      </c>
      <c r="C4" s="26" t="s">
        <v>1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2</v>
      </c>
      <c r="J4" s="26" t="s">
        <v>8</v>
      </c>
      <c r="K4" s="27" t="s">
        <v>80</v>
      </c>
      <c r="L4" s="28" t="s">
        <v>142</v>
      </c>
      <c r="M4" s="28" t="s">
        <v>143</v>
      </c>
      <c r="N4" s="27" t="s">
        <v>87</v>
      </c>
      <c r="O4" s="28" t="s">
        <v>144</v>
      </c>
      <c r="P4" s="28" t="s">
        <v>145</v>
      </c>
      <c r="Q4" s="27" t="s">
        <v>94</v>
      </c>
      <c r="R4" s="28" t="s">
        <v>146</v>
      </c>
      <c r="S4" s="28" t="s">
        <v>147</v>
      </c>
      <c r="T4" s="27" t="s">
        <v>101</v>
      </c>
      <c r="U4" s="28" t="s">
        <v>148</v>
      </c>
      <c r="V4" s="28" t="s">
        <v>149</v>
      </c>
      <c r="W4" s="27" t="s">
        <v>108</v>
      </c>
      <c r="X4" s="28" t="s">
        <v>150</v>
      </c>
      <c r="Y4" s="28" t="s">
        <v>151</v>
      </c>
      <c r="Z4" s="27" t="s">
        <v>115</v>
      </c>
      <c r="AA4" s="28" t="s">
        <v>152</v>
      </c>
      <c r="AB4" s="28" t="s">
        <v>153</v>
      </c>
      <c r="AC4" s="27" t="s">
        <v>122</v>
      </c>
      <c r="AD4" s="28" t="s">
        <v>154</v>
      </c>
      <c r="AE4" s="28" t="s">
        <v>155</v>
      </c>
      <c r="AF4" s="27" t="s">
        <v>129</v>
      </c>
      <c r="AG4" s="28" t="s">
        <v>156</v>
      </c>
      <c r="AH4" s="28" t="s">
        <v>157</v>
      </c>
      <c r="AI4" s="27" t="s">
        <v>136</v>
      </c>
      <c r="AJ4" s="28" t="s">
        <v>158</v>
      </c>
      <c r="AK4" s="28" t="s">
        <v>159</v>
      </c>
      <c r="AL4" s="35" t="s">
        <v>15</v>
      </c>
      <c r="AM4" s="35" t="s">
        <v>16</v>
      </c>
      <c r="AO4" s="27" t="s">
        <v>236</v>
      </c>
      <c r="AP4" s="28" t="s">
        <v>238</v>
      </c>
      <c r="AQ4" s="28" t="s">
        <v>239</v>
      </c>
    </row>
    <row r="5" spans="1:44" x14ac:dyDescent="0.2">
      <c r="A5" s="42" t="s">
        <v>60</v>
      </c>
      <c r="B5" s="43" t="s">
        <v>163</v>
      </c>
      <c r="C5" s="44" t="s">
        <v>164</v>
      </c>
      <c r="D5" s="44" t="s">
        <v>165</v>
      </c>
      <c r="E5" s="44" t="s">
        <v>166</v>
      </c>
      <c r="F5" s="44" t="s">
        <v>167</v>
      </c>
      <c r="G5" s="44" t="s">
        <v>168</v>
      </c>
      <c r="H5" s="44" t="s">
        <v>169</v>
      </c>
      <c r="I5" s="44" t="s">
        <v>170</v>
      </c>
      <c r="J5" s="44" t="s">
        <v>171</v>
      </c>
      <c r="K5" s="45" t="s">
        <v>172</v>
      </c>
      <c r="L5" s="46" t="s">
        <v>173</v>
      </c>
      <c r="M5" s="46" t="s">
        <v>174</v>
      </c>
      <c r="N5" s="45" t="s">
        <v>177</v>
      </c>
      <c r="O5" s="46" t="s">
        <v>178</v>
      </c>
      <c r="P5" s="46" t="s">
        <v>179</v>
      </c>
      <c r="Q5" s="45" t="s">
        <v>182</v>
      </c>
      <c r="R5" s="46" t="s">
        <v>183</v>
      </c>
      <c r="S5" s="46" t="s">
        <v>184</v>
      </c>
      <c r="T5" s="45" t="s">
        <v>187</v>
      </c>
      <c r="U5" s="46" t="s">
        <v>188</v>
      </c>
      <c r="V5" s="46" t="s">
        <v>189</v>
      </c>
      <c r="W5" s="45" t="s">
        <v>192</v>
      </c>
      <c r="X5" s="46" t="s">
        <v>193</v>
      </c>
      <c r="Y5" s="46" t="s">
        <v>194</v>
      </c>
      <c r="Z5" s="45" t="s">
        <v>197</v>
      </c>
      <c r="AA5" s="46" t="s">
        <v>198</v>
      </c>
      <c r="AB5" s="46" t="s">
        <v>199</v>
      </c>
      <c r="AC5" s="45" t="s">
        <v>202</v>
      </c>
      <c r="AD5" s="46" t="s">
        <v>203</v>
      </c>
      <c r="AE5" s="46" t="s">
        <v>204</v>
      </c>
      <c r="AF5" s="45" t="s">
        <v>207</v>
      </c>
      <c r="AG5" s="46" t="s">
        <v>208</v>
      </c>
      <c r="AH5" s="46" t="s">
        <v>209</v>
      </c>
      <c r="AI5" s="45" t="s">
        <v>212</v>
      </c>
      <c r="AJ5" s="46" t="s">
        <v>213</v>
      </c>
      <c r="AK5" s="46" t="s">
        <v>214</v>
      </c>
      <c r="AL5" s="41"/>
      <c r="AM5" s="41"/>
    </row>
    <row r="6" spans="1:44" x14ac:dyDescent="0.2">
      <c r="A6" s="2">
        <v>2000</v>
      </c>
      <c r="B6" s="95">
        <f>feedin_bus!B6</f>
        <v>0</v>
      </c>
      <c r="C6" s="80">
        <f>feedin_bus!C6</f>
        <v>0.9961832061</v>
      </c>
      <c r="D6" s="80">
        <f>feedin_bus!D6</f>
        <v>0</v>
      </c>
      <c r="E6" s="80">
        <f>feedin_bus!E6</f>
        <v>0</v>
      </c>
      <c r="F6" s="80">
        <f>feedin_bus!F6</f>
        <v>3.8167939000000001E-3</v>
      </c>
      <c r="G6" s="80">
        <f>feedin_bus!G6</f>
        <v>0</v>
      </c>
      <c r="H6" s="80">
        <f>feedin_bus!H6</f>
        <v>0</v>
      </c>
      <c r="I6" s="80">
        <f>feedin_bus!I6</f>
        <v>0</v>
      </c>
      <c r="J6" s="80">
        <f>feedin_bus!J6</f>
        <v>0</v>
      </c>
      <c r="K6" s="81">
        <f>feedin_bus!K6</f>
        <v>0</v>
      </c>
      <c r="L6" s="98">
        <f>feedin_bus!L6</f>
        <v>0</v>
      </c>
      <c r="M6" s="98">
        <f>feedin_bus!M6</f>
        <v>0</v>
      </c>
      <c r="N6" s="81">
        <f>feedin_bus!N6</f>
        <v>0.19157088119999999</v>
      </c>
      <c r="O6" s="98">
        <f>feedin_bus!O6</f>
        <v>0.29885057469999998</v>
      </c>
      <c r="P6" s="98">
        <f>feedin_bus!P6</f>
        <v>0.50957854410000003</v>
      </c>
      <c r="Q6" s="81">
        <f>feedin_bus!Q6</f>
        <v>0</v>
      </c>
      <c r="R6" s="98">
        <f>feedin_bus!R6</f>
        <v>0</v>
      </c>
      <c r="S6" s="98">
        <f>feedin_bus!S6</f>
        <v>0</v>
      </c>
      <c r="T6" s="81">
        <f>feedin_bus!T6</f>
        <v>0</v>
      </c>
      <c r="U6" s="98">
        <f>feedin_bus!U6</f>
        <v>0</v>
      </c>
      <c r="V6" s="98">
        <f>feedin_bus!V6</f>
        <v>0</v>
      </c>
      <c r="W6" s="81">
        <f>feedin_bus!W6</f>
        <v>0</v>
      </c>
      <c r="X6" s="98">
        <f>feedin_bus!X6</f>
        <v>1</v>
      </c>
      <c r="Y6" s="98">
        <f>feedin_bus!Y6</f>
        <v>0</v>
      </c>
      <c r="Z6" s="81">
        <f>feedin_bus!Z6</f>
        <v>0</v>
      </c>
      <c r="AA6" s="98">
        <f>feedin_bus!AA6</f>
        <v>0</v>
      </c>
      <c r="AB6" s="98">
        <f>feedin_bus!AB6</f>
        <v>0</v>
      </c>
      <c r="AC6" s="81">
        <f>feedin_bus!AC6</f>
        <v>0</v>
      </c>
      <c r="AD6" s="98">
        <f>feedin_bus!AD6</f>
        <v>0</v>
      </c>
      <c r="AE6" s="98">
        <f>feedin_bus!AE6</f>
        <v>0</v>
      </c>
      <c r="AF6" s="81">
        <f>feedin_bus!AF6</f>
        <v>0</v>
      </c>
      <c r="AG6" s="98">
        <f>feedin_bus!AG6</f>
        <v>0</v>
      </c>
      <c r="AH6" s="98">
        <f>feedin_bus!AH6</f>
        <v>0</v>
      </c>
      <c r="AI6" s="81">
        <f>feedin_bus!AI6</f>
        <v>0</v>
      </c>
      <c r="AJ6" s="98">
        <f>feedin_bus!AJ6</f>
        <v>0</v>
      </c>
      <c r="AK6" s="98">
        <f>feedin_bus!AK6</f>
        <v>0</v>
      </c>
      <c r="AL6" s="36">
        <v>0</v>
      </c>
      <c r="AM6" s="36">
        <f t="shared" ref="AM6:AM61" si="0">SUM(K6:AK6)</f>
        <v>2</v>
      </c>
      <c r="AO6" s="57">
        <f t="shared" ref="AO6:AQ21" si="1">$B6*K6+$C6*N6+$D6*Q6+$E6*T6+$F6*W6+$G6*Z6+$H6*AC6+$I6*AF6+$J6*AI6</f>
        <v>0.19083969462921821</v>
      </c>
      <c r="AP6" s="57">
        <f t="shared" si="1"/>
        <v>0.30152671754947352</v>
      </c>
      <c r="AQ6" s="57">
        <f t="shared" si="1"/>
        <v>0.5076335878213083</v>
      </c>
      <c r="AR6" s="57">
        <f t="shared" ref="AR6:AR46" si="2">SUM(AO6:AQ6)</f>
        <v>1</v>
      </c>
    </row>
    <row r="7" spans="1:44" x14ac:dyDescent="0.2">
      <c r="A7" s="2">
        <v>2001</v>
      </c>
      <c r="B7" s="95">
        <f>feedin_bus!B7</f>
        <v>7.9365079000000005E-3</v>
      </c>
      <c r="C7" s="80">
        <f>feedin_bus!C7</f>
        <v>0.98677248679999996</v>
      </c>
      <c r="D7" s="80">
        <f>feedin_bus!D7</f>
        <v>0</v>
      </c>
      <c r="E7" s="80">
        <f>feedin_bus!E7</f>
        <v>0</v>
      </c>
      <c r="F7" s="80">
        <f>feedin_bus!F7</f>
        <v>2.6455025999999999E-3</v>
      </c>
      <c r="G7" s="80">
        <f>feedin_bus!G7</f>
        <v>0</v>
      </c>
      <c r="H7" s="80">
        <f>feedin_bus!H7</f>
        <v>0</v>
      </c>
      <c r="I7" s="80">
        <f>feedin_bus!I7</f>
        <v>2.6455025999999999E-3</v>
      </c>
      <c r="J7" s="80">
        <f>feedin_bus!J7</f>
        <v>0</v>
      </c>
      <c r="K7" s="81">
        <f>feedin_bus!K7</f>
        <v>0.66666666669999997</v>
      </c>
      <c r="L7" s="98">
        <f>feedin_bus!L7</f>
        <v>0.33333333329999998</v>
      </c>
      <c r="M7" s="98">
        <f>feedin_bus!M7</f>
        <v>0</v>
      </c>
      <c r="N7" s="81">
        <f>feedin_bus!N7</f>
        <v>0.1206434316</v>
      </c>
      <c r="O7" s="98">
        <f>feedin_bus!O7</f>
        <v>0.34316353890000001</v>
      </c>
      <c r="P7" s="98">
        <f>feedin_bus!P7</f>
        <v>0.53619302950000003</v>
      </c>
      <c r="Q7" s="81">
        <f>feedin_bus!Q7</f>
        <v>0</v>
      </c>
      <c r="R7" s="98">
        <f>feedin_bus!R7</f>
        <v>0</v>
      </c>
      <c r="S7" s="98">
        <f>feedin_bus!S7</f>
        <v>0</v>
      </c>
      <c r="T7" s="81">
        <f>feedin_bus!T7</f>
        <v>0</v>
      </c>
      <c r="U7" s="98">
        <f>feedin_bus!U7</f>
        <v>0</v>
      </c>
      <c r="V7" s="98">
        <f>feedin_bus!V7</f>
        <v>0</v>
      </c>
      <c r="W7" s="81">
        <f>feedin_bus!W7</f>
        <v>1</v>
      </c>
      <c r="X7" s="98">
        <f>feedin_bus!X7</f>
        <v>0</v>
      </c>
      <c r="Y7" s="98">
        <f>feedin_bus!Y7</f>
        <v>0</v>
      </c>
      <c r="Z7" s="81">
        <f>feedin_bus!Z7</f>
        <v>0</v>
      </c>
      <c r="AA7" s="98">
        <f>feedin_bus!AA7</f>
        <v>0</v>
      </c>
      <c r="AB7" s="98">
        <f>feedin_bus!AB7</f>
        <v>0</v>
      </c>
      <c r="AC7" s="81">
        <f>feedin_bus!AC7</f>
        <v>0</v>
      </c>
      <c r="AD7" s="98">
        <f>feedin_bus!AD7</f>
        <v>0</v>
      </c>
      <c r="AE7" s="98">
        <f>feedin_bus!AE7</f>
        <v>0</v>
      </c>
      <c r="AF7" s="81">
        <f>feedin_bus!AF7</f>
        <v>0</v>
      </c>
      <c r="AG7" s="98">
        <f>feedin_bus!AG7</f>
        <v>0</v>
      </c>
      <c r="AH7" s="98">
        <f>feedin_bus!AH7</f>
        <v>1</v>
      </c>
      <c r="AI7" s="81">
        <f>feedin_bus!AI7</f>
        <v>0</v>
      </c>
      <c r="AJ7" s="98">
        <f>feedin_bus!AJ7</f>
        <v>0</v>
      </c>
      <c r="AK7" s="98">
        <f>feedin_bus!AK7</f>
        <v>0</v>
      </c>
      <c r="AL7" s="36">
        <v>0</v>
      </c>
      <c r="AM7" s="36">
        <f t="shared" si="0"/>
        <v>4</v>
      </c>
      <c r="AO7" s="57">
        <f t="shared" si="1"/>
        <v>0.12698412688294891</v>
      </c>
      <c r="AP7" s="57">
        <f t="shared" si="1"/>
        <v>0.34126984129251031</v>
      </c>
      <c r="AQ7" s="57">
        <f t="shared" si="1"/>
        <v>0.53174603172454071</v>
      </c>
      <c r="AR7" s="57">
        <f t="shared" si="2"/>
        <v>0.99999999989999999</v>
      </c>
    </row>
    <row r="8" spans="1:44" x14ac:dyDescent="0.2">
      <c r="A8" s="2">
        <v>2002</v>
      </c>
      <c r="B8" s="95">
        <f>feedin_bus!B8</f>
        <v>5.6074766000000003E-3</v>
      </c>
      <c r="C8" s="80">
        <f>feedin_bus!C8</f>
        <v>0.99065420559999995</v>
      </c>
      <c r="D8" s="80">
        <f>feedin_bus!D8</f>
        <v>0</v>
      </c>
      <c r="E8" s="80">
        <f>feedin_bus!E8</f>
        <v>0</v>
      </c>
      <c r="F8" s="80">
        <f>feedin_bus!F8</f>
        <v>3.7383178E-3</v>
      </c>
      <c r="G8" s="80">
        <f>feedin_bus!G8</f>
        <v>0</v>
      </c>
      <c r="H8" s="80">
        <f>feedin_bus!H8</f>
        <v>0</v>
      </c>
      <c r="I8" s="80">
        <f>feedin_bus!I8</f>
        <v>0</v>
      </c>
      <c r="J8" s="80">
        <f>feedin_bus!J8</f>
        <v>0</v>
      </c>
      <c r="K8" s="81">
        <f>feedin_bus!K8</f>
        <v>0</v>
      </c>
      <c r="L8" s="98">
        <f>feedin_bus!L8</f>
        <v>1</v>
      </c>
      <c r="M8" s="98">
        <f>feedin_bus!M8</f>
        <v>0</v>
      </c>
      <c r="N8" s="81">
        <f>feedin_bus!N8</f>
        <v>0.18679245280000001</v>
      </c>
      <c r="O8" s="98">
        <f>feedin_bus!O8</f>
        <v>0.26226415089999999</v>
      </c>
      <c r="P8" s="98">
        <f>feedin_bus!P8</f>
        <v>0.55094339619999999</v>
      </c>
      <c r="Q8" s="81">
        <f>feedin_bus!Q8</f>
        <v>0</v>
      </c>
      <c r="R8" s="98">
        <f>feedin_bus!R8</f>
        <v>0</v>
      </c>
      <c r="S8" s="98">
        <f>feedin_bus!S8</f>
        <v>0</v>
      </c>
      <c r="T8" s="81">
        <f>feedin_bus!T8</f>
        <v>0</v>
      </c>
      <c r="U8" s="98">
        <f>feedin_bus!U8</f>
        <v>0</v>
      </c>
      <c r="V8" s="98">
        <f>feedin_bus!V8</f>
        <v>0</v>
      </c>
      <c r="W8" s="81">
        <f>feedin_bus!W8</f>
        <v>0</v>
      </c>
      <c r="X8" s="98">
        <f>feedin_bus!X8</f>
        <v>1</v>
      </c>
      <c r="Y8" s="98">
        <f>feedin_bus!Y8</f>
        <v>0</v>
      </c>
      <c r="Z8" s="81">
        <f>feedin_bus!Z8</f>
        <v>0</v>
      </c>
      <c r="AA8" s="98">
        <f>feedin_bus!AA8</f>
        <v>0</v>
      </c>
      <c r="AB8" s="98">
        <f>feedin_bus!AB8</f>
        <v>0</v>
      </c>
      <c r="AC8" s="81">
        <f>feedin_bus!AC8</f>
        <v>0</v>
      </c>
      <c r="AD8" s="98">
        <f>feedin_bus!AD8</f>
        <v>0</v>
      </c>
      <c r="AE8" s="98">
        <f>feedin_bus!AE8</f>
        <v>0</v>
      </c>
      <c r="AF8" s="81">
        <f>feedin_bus!AF8</f>
        <v>0</v>
      </c>
      <c r="AG8" s="98">
        <f>feedin_bus!AG8</f>
        <v>0</v>
      </c>
      <c r="AH8" s="98">
        <f>feedin_bus!AH8</f>
        <v>0</v>
      </c>
      <c r="AI8" s="81">
        <f>feedin_bus!AI8</f>
        <v>0</v>
      </c>
      <c r="AJ8" s="98">
        <f>feedin_bus!AJ8</f>
        <v>0</v>
      </c>
      <c r="AK8" s="98">
        <f>feedin_bus!AK8</f>
        <v>0</v>
      </c>
      <c r="AL8" s="36">
        <v>0</v>
      </c>
      <c r="AM8" s="36">
        <f t="shared" si="0"/>
        <v>2.9999999999</v>
      </c>
      <c r="AO8" s="57">
        <f t="shared" si="1"/>
        <v>0.18504672894065949</v>
      </c>
      <c r="AP8" s="57">
        <f t="shared" si="1"/>
        <v>0.26915887846719799</v>
      </c>
      <c r="AQ8" s="57">
        <f t="shared" si="1"/>
        <v>0.54579439249307704</v>
      </c>
      <c r="AR8" s="57">
        <f t="shared" si="2"/>
        <v>0.99999999990093458</v>
      </c>
    </row>
    <row r="9" spans="1:44" x14ac:dyDescent="0.2">
      <c r="A9" s="2">
        <v>2003</v>
      </c>
      <c r="B9" s="95">
        <f>feedin_bus!B9</f>
        <v>0</v>
      </c>
      <c r="C9" s="80">
        <f>feedin_bus!C9</f>
        <v>0.98852772470000005</v>
      </c>
      <c r="D9" s="80">
        <f>feedin_bus!D9</f>
        <v>0</v>
      </c>
      <c r="E9" s="80">
        <f>feedin_bus!E9</f>
        <v>0</v>
      </c>
      <c r="F9" s="80">
        <f>feedin_bus!F9</f>
        <v>1.9120458999999999E-3</v>
      </c>
      <c r="G9" s="80">
        <f>feedin_bus!G9</f>
        <v>0</v>
      </c>
      <c r="H9" s="80">
        <f>feedin_bus!H9</f>
        <v>0</v>
      </c>
      <c r="I9" s="80">
        <f>feedin_bus!I9</f>
        <v>9.5602294000000001E-3</v>
      </c>
      <c r="J9" s="80">
        <f>feedin_bus!J9</f>
        <v>0</v>
      </c>
      <c r="K9" s="81">
        <f>feedin_bus!K9</f>
        <v>0</v>
      </c>
      <c r="L9" s="98">
        <f>feedin_bus!L9</f>
        <v>0</v>
      </c>
      <c r="M9" s="98">
        <f>feedin_bus!M9</f>
        <v>0</v>
      </c>
      <c r="N9" s="81">
        <f>feedin_bus!N9</f>
        <v>0.18568665379999999</v>
      </c>
      <c r="O9" s="98">
        <f>feedin_bus!O9</f>
        <v>0.21276595740000001</v>
      </c>
      <c r="P9" s="98">
        <f>feedin_bus!P9</f>
        <v>0.60154738880000003</v>
      </c>
      <c r="Q9" s="81">
        <f>feedin_bus!Q9</f>
        <v>0</v>
      </c>
      <c r="R9" s="98">
        <f>feedin_bus!R9</f>
        <v>0</v>
      </c>
      <c r="S9" s="98">
        <f>feedin_bus!S9</f>
        <v>0</v>
      </c>
      <c r="T9" s="81">
        <f>feedin_bus!T9</f>
        <v>0</v>
      </c>
      <c r="U9" s="98">
        <f>feedin_bus!U9</f>
        <v>0</v>
      </c>
      <c r="V9" s="98">
        <f>feedin_bus!V9</f>
        <v>0</v>
      </c>
      <c r="W9" s="81">
        <f>feedin_bus!W9</f>
        <v>1</v>
      </c>
      <c r="X9" s="98">
        <f>feedin_bus!X9</f>
        <v>0</v>
      </c>
      <c r="Y9" s="98">
        <f>feedin_bus!Y9</f>
        <v>0</v>
      </c>
      <c r="Z9" s="81">
        <f>feedin_bus!Z9</f>
        <v>0</v>
      </c>
      <c r="AA9" s="98">
        <f>feedin_bus!AA9</f>
        <v>0</v>
      </c>
      <c r="AB9" s="98">
        <f>feedin_bus!AB9</f>
        <v>0</v>
      </c>
      <c r="AC9" s="81">
        <f>feedin_bus!AC9</f>
        <v>0</v>
      </c>
      <c r="AD9" s="98">
        <f>feedin_bus!AD9</f>
        <v>0</v>
      </c>
      <c r="AE9" s="98">
        <f>feedin_bus!AE9</f>
        <v>0</v>
      </c>
      <c r="AF9" s="81">
        <f>feedin_bus!AF9</f>
        <v>0</v>
      </c>
      <c r="AG9" s="98">
        <f>feedin_bus!AG9</f>
        <v>0</v>
      </c>
      <c r="AH9" s="98">
        <f>feedin_bus!AH9</f>
        <v>1</v>
      </c>
      <c r="AI9" s="81">
        <f>feedin_bus!AI9</f>
        <v>0</v>
      </c>
      <c r="AJ9" s="98">
        <f>feedin_bus!AJ9</f>
        <v>0</v>
      </c>
      <c r="AK9" s="98">
        <f>feedin_bus!AK9</f>
        <v>0</v>
      </c>
      <c r="AL9" s="36">
        <v>0</v>
      </c>
      <c r="AM9" s="36">
        <f t="shared" si="0"/>
        <v>3</v>
      </c>
      <c r="AO9" s="57">
        <f t="shared" si="1"/>
        <v>0.1854684512880706</v>
      </c>
      <c r="AP9" s="57">
        <f t="shared" si="1"/>
        <v>0.21032504776223915</v>
      </c>
      <c r="AQ9" s="57">
        <f t="shared" si="1"/>
        <v>0.60420650094969031</v>
      </c>
      <c r="AR9" s="57">
        <f t="shared" si="2"/>
        <v>1</v>
      </c>
    </row>
    <row r="10" spans="1:44" x14ac:dyDescent="0.2">
      <c r="A10" s="2">
        <v>2004</v>
      </c>
      <c r="B10" s="95">
        <f>feedin_bus!B10</f>
        <v>3.5211268000000001E-3</v>
      </c>
      <c r="C10" s="80">
        <f>feedin_bus!C10</f>
        <v>0.99647887319999995</v>
      </c>
      <c r="D10" s="80">
        <f>feedin_bus!D10</f>
        <v>0</v>
      </c>
      <c r="E10" s="80">
        <f>feedin_bus!E10</f>
        <v>0</v>
      </c>
      <c r="F10" s="80">
        <f>feedin_bus!F10</f>
        <v>0</v>
      </c>
      <c r="G10" s="80">
        <f>feedin_bus!G10</f>
        <v>0</v>
      </c>
      <c r="H10" s="80">
        <f>feedin_bus!H10</f>
        <v>0</v>
      </c>
      <c r="I10" s="80">
        <f>feedin_bus!I10</f>
        <v>0</v>
      </c>
      <c r="J10" s="80">
        <f>feedin_bus!J10</f>
        <v>0</v>
      </c>
      <c r="K10" s="81">
        <f>feedin_bus!K10</f>
        <v>0</v>
      </c>
      <c r="L10" s="98">
        <f>feedin_bus!L10</f>
        <v>1</v>
      </c>
      <c r="M10" s="98">
        <f>feedin_bus!M10</f>
        <v>0</v>
      </c>
      <c r="N10" s="81">
        <f>feedin_bus!N10</f>
        <v>0.22261484100000001</v>
      </c>
      <c r="O10" s="98">
        <f>feedin_bus!O10</f>
        <v>0.16607773849999999</v>
      </c>
      <c r="P10" s="98">
        <f>feedin_bus!P10</f>
        <v>0.61130742049999998</v>
      </c>
      <c r="Q10" s="81">
        <f>feedin_bus!Q10</f>
        <v>0</v>
      </c>
      <c r="R10" s="98">
        <f>feedin_bus!R10</f>
        <v>0</v>
      </c>
      <c r="S10" s="98">
        <f>feedin_bus!S10</f>
        <v>0</v>
      </c>
      <c r="T10" s="81">
        <f>feedin_bus!T10</f>
        <v>0</v>
      </c>
      <c r="U10" s="98">
        <f>feedin_bus!U10</f>
        <v>0</v>
      </c>
      <c r="V10" s="98">
        <f>feedin_bus!V10</f>
        <v>0</v>
      </c>
      <c r="W10" s="81">
        <f>feedin_bus!W10</f>
        <v>0</v>
      </c>
      <c r="X10" s="98">
        <f>feedin_bus!X10</f>
        <v>0</v>
      </c>
      <c r="Y10" s="98">
        <f>feedin_bus!Y10</f>
        <v>0</v>
      </c>
      <c r="Z10" s="81">
        <f>feedin_bus!Z10</f>
        <v>0</v>
      </c>
      <c r="AA10" s="98">
        <f>feedin_bus!AA10</f>
        <v>0</v>
      </c>
      <c r="AB10" s="98">
        <f>feedin_bus!AB10</f>
        <v>0</v>
      </c>
      <c r="AC10" s="81">
        <f>feedin_bus!AC10</f>
        <v>0</v>
      </c>
      <c r="AD10" s="98">
        <f>feedin_bus!AD10</f>
        <v>0</v>
      </c>
      <c r="AE10" s="98">
        <f>feedin_bus!AE10</f>
        <v>0</v>
      </c>
      <c r="AF10" s="81">
        <f>feedin_bus!AF10</f>
        <v>0</v>
      </c>
      <c r="AG10" s="98">
        <f>feedin_bus!AG10</f>
        <v>0</v>
      </c>
      <c r="AH10" s="98">
        <f>feedin_bus!AH10</f>
        <v>0</v>
      </c>
      <c r="AI10" s="81">
        <f>feedin_bus!AI10</f>
        <v>0</v>
      </c>
      <c r="AJ10" s="98">
        <f>feedin_bus!AJ10</f>
        <v>0</v>
      </c>
      <c r="AK10" s="98">
        <f>feedin_bus!AK10</f>
        <v>0</v>
      </c>
      <c r="AL10" s="36">
        <v>0</v>
      </c>
      <c r="AM10" s="36">
        <f t="shared" si="0"/>
        <v>2</v>
      </c>
      <c r="AO10" s="57">
        <f t="shared" si="1"/>
        <v>0.22183098591727715</v>
      </c>
      <c r="AP10" s="57">
        <f t="shared" si="1"/>
        <v>0.16901408452408423</v>
      </c>
      <c r="AQ10" s="57">
        <f t="shared" si="1"/>
        <v>0.60915492955863848</v>
      </c>
      <c r="AR10" s="57">
        <f t="shared" si="2"/>
        <v>0.99999999999999989</v>
      </c>
    </row>
    <row r="11" spans="1:44" x14ac:dyDescent="0.2">
      <c r="A11" s="2">
        <v>2005</v>
      </c>
      <c r="B11" s="95">
        <f>feedin_bus!B11</f>
        <v>1.0460251E-2</v>
      </c>
      <c r="C11" s="80">
        <f>feedin_bus!C11</f>
        <v>0.98535564850000001</v>
      </c>
      <c r="D11" s="80">
        <f>feedin_bus!D11</f>
        <v>0</v>
      </c>
      <c r="E11" s="80">
        <f>feedin_bus!E11</f>
        <v>0</v>
      </c>
      <c r="F11" s="80">
        <f>feedin_bus!F11</f>
        <v>0</v>
      </c>
      <c r="G11" s="80">
        <f>feedin_bus!G11</f>
        <v>0</v>
      </c>
      <c r="H11" s="80">
        <f>feedin_bus!H11</f>
        <v>0</v>
      </c>
      <c r="I11" s="80">
        <f>feedin_bus!I11</f>
        <v>4.1841003999999998E-3</v>
      </c>
      <c r="J11" s="80">
        <f>feedin_bus!J11</f>
        <v>0</v>
      </c>
      <c r="K11" s="81">
        <f>feedin_bus!K11</f>
        <v>1</v>
      </c>
      <c r="L11" s="98">
        <f>feedin_bus!L11</f>
        <v>0</v>
      </c>
      <c r="M11" s="98">
        <f>feedin_bus!M11</f>
        <v>0</v>
      </c>
      <c r="N11" s="81">
        <f>feedin_bus!N11</f>
        <v>0.19532908700000001</v>
      </c>
      <c r="O11" s="98">
        <f>feedin_bus!O11</f>
        <v>0.11889596600000001</v>
      </c>
      <c r="P11" s="98">
        <f>feedin_bus!P11</f>
        <v>0.68577494689999996</v>
      </c>
      <c r="Q11" s="81">
        <f>feedin_bus!Q11</f>
        <v>0</v>
      </c>
      <c r="R11" s="98">
        <f>feedin_bus!R11</f>
        <v>0</v>
      </c>
      <c r="S11" s="98">
        <f>feedin_bus!S11</f>
        <v>0</v>
      </c>
      <c r="T11" s="81">
        <f>feedin_bus!T11</f>
        <v>0</v>
      </c>
      <c r="U11" s="98">
        <f>feedin_bus!U11</f>
        <v>0</v>
      </c>
      <c r="V11" s="98">
        <f>feedin_bus!V11</f>
        <v>0</v>
      </c>
      <c r="W11" s="81">
        <f>feedin_bus!W11</f>
        <v>0</v>
      </c>
      <c r="X11" s="98">
        <f>feedin_bus!X11</f>
        <v>0</v>
      </c>
      <c r="Y11" s="98">
        <f>feedin_bus!Y11</f>
        <v>0</v>
      </c>
      <c r="Z11" s="81">
        <f>feedin_bus!Z11</f>
        <v>0</v>
      </c>
      <c r="AA11" s="98">
        <f>feedin_bus!AA11</f>
        <v>0</v>
      </c>
      <c r="AB11" s="98">
        <f>feedin_bus!AB11</f>
        <v>0</v>
      </c>
      <c r="AC11" s="81">
        <f>feedin_bus!AC11</f>
        <v>0</v>
      </c>
      <c r="AD11" s="98">
        <f>feedin_bus!AD11</f>
        <v>0</v>
      </c>
      <c r="AE11" s="98">
        <f>feedin_bus!AE11</f>
        <v>0</v>
      </c>
      <c r="AF11" s="81">
        <f>feedin_bus!AF11</f>
        <v>0</v>
      </c>
      <c r="AG11" s="98">
        <f>feedin_bus!AG11</f>
        <v>0</v>
      </c>
      <c r="AH11" s="98">
        <f>feedin_bus!AH11</f>
        <v>1</v>
      </c>
      <c r="AI11" s="81">
        <f>feedin_bus!AI11</f>
        <v>0</v>
      </c>
      <c r="AJ11" s="98">
        <f>feedin_bus!AJ11</f>
        <v>0</v>
      </c>
      <c r="AK11" s="98">
        <f>feedin_bus!AK11</f>
        <v>0</v>
      </c>
      <c r="AL11" s="36">
        <v>0</v>
      </c>
      <c r="AM11" s="36">
        <f t="shared" si="0"/>
        <v>2.9999999999</v>
      </c>
      <c r="AO11" s="57">
        <f t="shared" si="1"/>
        <v>0.20292887019179795</v>
      </c>
      <c r="AP11" s="57">
        <f t="shared" si="1"/>
        <v>0.11715481168196396</v>
      </c>
      <c r="AQ11" s="57">
        <f t="shared" si="1"/>
        <v>0.67991631792770246</v>
      </c>
      <c r="AR11" s="57">
        <f t="shared" si="2"/>
        <v>0.99999999980146437</v>
      </c>
    </row>
    <row r="12" spans="1:44" x14ac:dyDescent="0.2">
      <c r="A12" s="2">
        <v>2006</v>
      </c>
      <c r="B12" s="95">
        <f>feedin_bus!B12</f>
        <v>1.95599022E-2</v>
      </c>
      <c r="C12" s="80">
        <f>feedin_bus!C12</f>
        <v>0.97799510999999995</v>
      </c>
      <c r="D12" s="80">
        <f>feedin_bus!D12</f>
        <v>0</v>
      </c>
      <c r="E12" s="80">
        <f>feedin_bus!E12</f>
        <v>0</v>
      </c>
      <c r="F12" s="80">
        <f>feedin_bus!F12</f>
        <v>2.4449877999999999E-3</v>
      </c>
      <c r="G12" s="80">
        <f>feedin_bus!G12</f>
        <v>0</v>
      </c>
      <c r="H12" s="80">
        <f>feedin_bus!H12</f>
        <v>0</v>
      </c>
      <c r="I12" s="80">
        <f>feedin_bus!I12</f>
        <v>0</v>
      </c>
      <c r="J12" s="80">
        <f>feedin_bus!J12</f>
        <v>0</v>
      </c>
      <c r="K12" s="81">
        <f>feedin_bus!K12</f>
        <v>1</v>
      </c>
      <c r="L12" s="98">
        <f>feedin_bus!L12</f>
        <v>0</v>
      </c>
      <c r="M12" s="98">
        <f>feedin_bus!M12</f>
        <v>0</v>
      </c>
      <c r="N12" s="81">
        <f>feedin_bus!N12</f>
        <v>0.28249999999999997</v>
      </c>
      <c r="O12" s="98">
        <f>feedin_bus!O12</f>
        <v>0.14749999999999999</v>
      </c>
      <c r="P12" s="98">
        <f>feedin_bus!P12</f>
        <v>0.56999999999999995</v>
      </c>
      <c r="Q12" s="81">
        <f>feedin_bus!Q12</f>
        <v>0</v>
      </c>
      <c r="R12" s="98">
        <f>feedin_bus!R12</f>
        <v>0</v>
      </c>
      <c r="S12" s="98">
        <f>feedin_bus!S12</f>
        <v>0</v>
      </c>
      <c r="T12" s="81">
        <f>feedin_bus!T12</f>
        <v>0</v>
      </c>
      <c r="U12" s="98">
        <f>feedin_bus!U12</f>
        <v>0</v>
      </c>
      <c r="V12" s="98">
        <f>feedin_bus!V12</f>
        <v>0</v>
      </c>
      <c r="W12" s="81">
        <f>feedin_bus!W12</f>
        <v>0</v>
      </c>
      <c r="X12" s="98">
        <f>feedin_bus!X12</f>
        <v>0</v>
      </c>
      <c r="Y12" s="98">
        <f>feedin_bus!Y12</f>
        <v>1</v>
      </c>
      <c r="Z12" s="81">
        <f>feedin_bus!Z12</f>
        <v>0</v>
      </c>
      <c r="AA12" s="98">
        <f>feedin_bus!AA12</f>
        <v>0</v>
      </c>
      <c r="AB12" s="98">
        <f>feedin_bus!AB12</f>
        <v>0</v>
      </c>
      <c r="AC12" s="81">
        <f>feedin_bus!AC12</f>
        <v>0</v>
      </c>
      <c r="AD12" s="98">
        <f>feedin_bus!AD12</f>
        <v>0</v>
      </c>
      <c r="AE12" s="98">
        <f>feedin_bus!AE12</f>
        <v>0</v>
      </c>
      <c r="AF12" s="81">
        <f>feedin_bus!AF12</f>
        <v>0</v>
      </c>
      <c r="AG12" s="98">
        <f>feedin_bus!AG12</f>
        <v>0</v>
      </c>
      <c r="AH12" s="98">
        <f>feedin_bus!AH12</f>
        <v>0</v>
      </c>
      <c r="AI12" s="81">
        <f>feedin_bus!AI12</f>
        <v>0</v>
      </c>
      <c r="AJ12" s="98">
        <f>feedin_bus!AJ12</f>
        <v>0</v>
      </c>
      <c r="AK12" s="98">
        <f>feedin_bus!AK12</f>
        <v>0</v>
      </c>
      <c r="AL12" s="36">
        <v>0</v>
      </c>
      <c r="AM12" s="36">
        <f t="shared" si="0"/>
        <v>3</v>
      </c>
      <c r="AO12" s="57">
        <f t="shared" si="1"/>
        <v>0.29584352077499992</v>
      </c>
      <c r="AP12" s="57">
        <f t="shared" si="1"/>
        <v>0.14425427872499999</v>
      </c>
      <c r="AQ12" s="57">
        <f t="shared" si="1"/>
        <v>0.55990220049999995</v>
      </c>
      <c r="AR12" s="57">
        <f t="shared" si="2"/>
        <v>0.99999999999999989</v>
      </c>
    </row>
    <row r="13" spans="1:44" x14ac:dyDescent="0.2">
      <c r="A13" s="2">
        <v>2007</v>
      </c>
      <c r="B13" s="95">
        <f>feedin_bus!B13</f>
        <v>7.7399380999999996E-3</v>
      </c>
      <c r="C13" s="80">
        <f>feedin_bus!C13</f>
        <v>0.98452012379999998</v>
      </c>
      <c r="D13" s="80">
        <f>feedin_bus!D13</f>
        <v>0</v>
      </c>
      <c r="E13" s="80">
        <f>feedin_bus!E13</f>
        <v>0</v>
      </c>
      <c r="F13" s="80">
        <f>feedin_bus!F13</f>
        <v>4.6439628E-3</v>
      </c>
      <c r="G13" s="80">
        <f>feedin_bus!G13</f>
        <v>0</v>
      </c>
      <c r="H13" s="80">
        <f>feedin_bus!H13</f>
        <v>0</v>
      </c>
      <c r="I13" s="80">
        <f>feedin_bus!I13</f>
        <v>3.0959752E-3</v>
      </c>
      <c r="J13" s="80">
        <f>feedin_bus!J13</f>
        <v>0</v>
      </c>
      <c r="K13" s="81">
        <f>feedin_bus!K13</f>
        <v>1</v>
      </c>
      <c r="L13" s="98">
        <f>feedin_bus!L13</f>
        <v>0</v>
      </c>
      <c r="M13" s="98">
        <f>feedin_bus!M13</f>
        <v>0</v>
      </c>
      <c r="N13" s="81">
        <f>feedin_bus!N13</f>
        <v>0.2248427673</v>
      </c>
      <c r="O13" s="98">
        <f>feedin_bus!O13</f>
        <v>0.1540880503</v>
      </c>
      <c r="P13" s="98">
        <f>feedin_bus!P13</f>
        <v>0.62106918239999997</v>
      </c>
      <c r="Q13" s="81">
        <f>feedin_bus!Q13</f>
        <v>0</v>
      </c>
      <c r="R13" s="98">
        <f>feedin_bus!R13</f>
        <v>0</v>
      </c>
      <c r="S13" s="98">
        <f>feedin_bus!S13</f>
        <v>0</v>
      </c>
      <c r="T13" s="81">
        <f>feedin_bus!T13</f>
        <v>0</v>
      </c>
      <c r="U13" s="98">
        <f>feedin_bus!U13</f>
        <v>0</v>
      </c>
      <c r="V13" s="98">
        <f>feedin_bus!V13</f>
        <v>0</v>
      </c>
      <c r="W13" s="81">
        <f>feedin_bus!W13</f>
        <v>0</v>
      </c>
      <c r="X13" s="98">
        <f>feedin_bus!X13</f>
        <v>0</v>
      </c>
      <c r="Y13" s="98">
        <f>feedin_bus!Y13</f>
        <v>1</v>
      </c>
      <c r="Z13" s="81">
        <f>feedin_bus!Z13</f>
        <v>0</v>
      </c>
      <c r="AA13" s="98">
        <f>feedin_bus!AA13</f>
        <v>0</v>
      </c>
      <c r="AB13" s="98">
        <f>feedin_bus!AB13</f>
        <v>0</v>
      </c>
      <c r="AC13" s="81">
        <f>feedin_bus!AC13</f>
        <v>0</v>
      </c>
      <c r="AD13" s="98">
        <f>feedin_bus!AD13</f>
        <v>0</v>
      </c>
      <c r="AE13" s="98">
        <f>feedin_bus!AE13</f>
        <v>0</v>
      </c>
      <c r="AF13" s="81">
        <f>feedin_bus!AF13</f>
        <v>0</v>
      </c>
      <c r="AG13" s="98">
        <f>feedin_bus!AG13</f>
        <v>0</v>
      </c>
      <c r="AH13" s="98">
        <f>feedin_bus!AH13</f>
        <v>1</v>
      </c>
      <c r="AI13" s="81">
        <f>feedin_bus!AI13</f>
        <v>0</v>
      </c>
      <c r="AJ13" s="98">
        <f>feedin_bus!AJ13</f>
        <v>0</v>
      </c>
      <c r="AK13" s="98">
        <f>feedin_bus!AK13</f>
        <v>0</v>
      </c>
      <c r="AL13" s="36">
        <v>0</v>
      </c>
      <c r="AM13" s="36">
        <f t="shared" si="0"/>
        <v>4</v>
      </c>
      <c r="AO13" s="57">
        <f t="shared" si="1"/>
        <v>0.22910216719773061</v>
      </c>
      <c r="AP13" s="57">
        <f t="shared" si="1"/>
        <v>0.15170278635745663</v>
      </c>
      <c r="AQ13" s="57">
        <f t="shared" si="1"/>
        <v>0.61919504634481282</v>
      </c>
      <c r="AR13" s="57">
        <f t="shared" si="2"/>
        <v>0.99999999989999999</v>
      </c>
    </row>
    <row r="14" spans="1:44" x14ac:dyDescent="0.2">
      <c r="A14" s="2">
        <v>2008</v>
      </c>
      <c r="B14" s="95">
        <f>feedin_bus!B14</f>
        <v>5.1880674000000003E-3</v>
      </c>
      <c r="C14" s="80">
        <f>feedin_bus!C14</f>
        <v>0.95201037610000006</v>
      </c>
      <c r="D14" s="80">
        <f>feedin_bus!D14</f>
        <v>1.2970169000000001E-3</v>
      </c>
      <c r="E14" s="80">
        <f>feedin_bus!E14</f>
        <v>0</v>
      </c>
      <c r="F14" s="80">
        <f>feedin_bus!F14</f>
        <v>0</v>
      </c>
      <c r="G14" s="80">
        <f>feedin_bus!G14</f>
        <v>0</v>
      </c>
      <c r="H14" s="80">
        <f>feedin_bus!H14</f>
        <v>0</v>
      </c>
      <c r="I14" s="80">
        <f>feedin_bus!I14</f>
        <v>4.1504539600000001E-2</v>
      </c>
      <c r="J14" s="80">
        <f>feedin_bus!J14</f>
        <v>0</v>
      </c>
      <c r="K14" s="81">
        <f>feedin_bus!K14</f>
        <v>0.75</v>
      </c>
      <c r="L14" s="98">
        <f>feedin_bus!L14</f>
        <v>0</v>
      </c>
      <c r="M14" s="98">
        <f>feedin_bus!M14</f>
        <v>0.25</v>
      </c>
      <c r="N14" s="81">
        <f>feedin_bus!N14</f>
        <v>0.310626703</v>
      </c>
      <c r="O14" s="98">
        <f>feedin_bus!O14</f>
        <v>0.15258855590000001</v>
      </c>
      <c r="P14" s="98">
        <f>feedin_bus!P14</f>
        <v>0.53678474109999996</v>
      </c>
      <c r="Q14" s="81">
        <f>feedin_bus!Q14</f>
        <v>1</v>
      </c>
      <c r="R14" s="98">
        <f>feedin_bus!R14</f>
        <v>0</v>
      </c>
      <c r="S14" s="98">
        <f>feedin_bus!S14</f>
        <v>0</v>
      </c>
      <c r="T14" s="81">
        <f>feedin_bus!T14</f>
        <v>0</v>
      </c>
      <c r="U14" s="98">
        <f>feedin_bus!U14</f>
        <v>0</v>
      </c>
      <c r="V14" s="98">
        <f>feedin_bus!V14</f>
        <v>0</v>
      </c>
      <c r="W14" s="81">
        <f>feedin_bus!W14</f>
        <v>0</v>
      </c>
      <c r="X14" s="98">
        <f>feedin_bus!X14</f>
        <v>0</v>
      </c>
      <c r="Y14" s="98">
        <f>feedin_bus!Y14</f>
        <v>0</v>
      </c>
      <c r="Z14" s="81">
        <f>feedin_bus!Z14</f>
        <v>0</v>
      </c>
      <c r="AA14" s="98">
        <f>feedin_bus!AA14</f>
        <v>0</v>
      </c>
      <c r="AB14" s="98">
        <f>feedin_bus!AB14</f>
        <v>0</v>
      </c>
      <c r="AC14" s="81">
        <f>feedin_bus!AC14</f>
        <v>0</v>
      </c>
      <c r="AD14" s="98">
        <f>feedin_bus!AD14</f>
        <v>0</v>
      </c>
      <c r="AE14" s="98">
        <f>feedin_bus!AE14</f>
        <v>0</v>
      </c>
      <c r="AF14" s="81">
        <f>feedin_bus!AF14</f>
        <v>0</v>
      </c>
      <c r="AG14" s="98">
        <f>feedin_bus!AG14</f>
        <v>0</v>
      </c>
      <c r="AH14" s="98">
        <f>feedin_bus!AH14</f>
        <v>1</v>
      </c>
      <c r="AI14" s="81">
        <f>feedin_bus!AI14</f>
        <v>0</v>
      </c>
      <c r="AJ14" s="98">
        <f>feedin_bus!AJ14</f>
        <v>0</v>
      </c>
      <c r="AK14" s="98">
        <f>feedin_bus!AK14</f>
        <v>0</v>
      </c>
      <c r="AL14" s="36">
        <v>0</v>
      </c>
      <c r="AM14" s="36">
        <f t="shared" si="0"/>
        <v>4</v>
      </c>
      <c r="AO14" s="57">
        <f t="shared" si="1"/>
        <v>0.30090791179973303</v>
      </c>
      <c r="AP14" s="57">
        <f t="shared" si="1"/>
        <v>0.1452658884909149</v>
      </c>
      <c r="AQ14" s="57">
        <f t="shared" si="1"/>
        <v>0.55382619970935221</v>
      </c>
      <c r="AR14" s="57">
        <f t="shared" si="2"/>
        <v>1</v>
      </c>
    </row>
    <row r="15" spans="1:44" x14ac:dyDescent="0.2">
      <c r="A15" s="2">
        <v>2009</v>
      </c>
      <c r="B15" s="95">
        <f>feedin_bus!B15</f>
        <v>0</v>
      </c>
      <c r="C15" s="80">
        <f>feedin_bus!C15</f>
        <v>0.95053763440000005</v>
      </c>
      <c r="D15" s="80">
        <f>feedin_bus!D15</f>
        <v>0</v>
      </c>
      <c r="E15" s="80">
        <f>feedin_bus!E15</f>
        <v>0</v>
      </c>
      <c r="F15" s="80">
        <f>feedin_bus!F15</f>
        <v>0</v>
      </c>
      <c r="G15" s="80">
        <f>feedin_bus!G15</f>
        <v>0</v>
      </c>
      <c r="H15" s="80">
        <f>feedin_bus!H15</f>
        <v>0</v>
      </c>
      <c r="I15" s="80">
        <f>feedin_bus!I15</f>
        <v>4.9462365600000002E-2</v>
      </c>
      <c r="J15" s="80">
        <f>feedin_bus!J15</f>
        <v>0</v>
      </c>
      <c r="K15" s="81">
        <f>feedin_bus!K15</f>
        <v>0</v>
      </c>
      <c r="L15" s="98">
        <f>feedin_bus!L15</f>
        <v>0</v>
      </c>
      <c r="M15" s="98">
        <f>feedin_bus!M15</f>
        <v>0</v>
      </c>
      <c r="N15" s="81">
        <f>feedin_bus!N15</f>
        <v>0.35294117650000001</v>
      </c>
      <c r="O15" s="98">
        <f>feedin_bus!O15</f>
        <v>7.9185520400000001E-2</v>
      </c>
      <c r="P15" s="98">
        <f>feedin_bus!P15</f>
        <v>0.56787330319999996</v>
      </c>
      <c r="Q15" s="81">
        <f>feedin_bus!Q15</f>
        <v>0</v>
      </c>
      <c r="R15" s="98">
        <f>feedin_bus!R15</f>
        <v>0</v>
      </c>
      <c r="S15" s="98">
        <f>feedin_bus!S15</f>
        <v>0</v>
      </c>
      <c r="T15" s="81">
        <f>feedin_bus!T15</f>
        <v>0</v>
      </c>
      <c r="U15" s="98">
        <f>feedin_bus!U15</f>
        <v>0</v>
      </c>
      <c r="V15" s="98">
        <f>feedin_bus!V15</f>
        <v>0</v>
      </c>
      <c r="W15" s="81">
        <f>feedin_bus!W15</f>
        <v>0</v>
      </c>
      <c r="X15" s="98">
        <f>feedin_bus!X15</f>
        <v>0</v>
      </c>
      <c r="Y15" s="98">
        <f>feedin_bus!Y15</f>
        <v>0</v>
      </c>
      <c r="Z15" s="81">
        <f>feedin_bus!Z15</f>
        <v>0</v>
      </c>
      <c r="AA15" s="98">
        <f>feedin_bus!AA15</f>
        <v>0</v>
      </c>
      <c r="AB15" s="98">
        <f>feedin_bus!AB15</f>
        <v>0</v>
      </c>
      <c r="AC15" s="81">
        <f>feedin_bus!AC15</f>
        <v>0</v>
      </c>
      <c r="AD15" s="98">
        <f>feedin_bus!AD15</f>
        <v>0</v>
      </c>
      <c r="AE15" s="98">
        <f>feedin_bus!AE15</f>
        <v>0</v>
      </c>
      <c r="AF15" s="81">
        <f>feedin_bus!AF15</f>
        <v>0</v>
      </c>
      <c r="AG15" s="98">
        <f>feedin_bus!AG15</f>
        <v>0</v>
      </c>
      <c r="AH15" s="98">
        <f>feedin_bus!AH15</f>
        <v>1</v>
      </c>
      <c r="AI15" s="81">
        <f>feedin_bus!AI15</f>
        <v>0</v>
      </c>
      <c r="AJ15" s="98">
        <f>feedin_bus!AJ15</f>
        <v>0</v>
      </c>
      <c r="AK15" s="98">
        <f>feedin_bus!AK15</f>
        <v>0</v>
      </c>
      <c r="AL15" s="36">
        <v>0</v>
      </c>
      <c r="AM15" s="36">
        <f t="shared" si="0"/>
        <v>2.0000000001</v>
      </c>
      <c r="AO15" s="57">
        <f t="shared" si="1"/>
        <v>0.33548387099266291</v>
      </c>
      <c r="AP15" s="57">
        <f t="shared" si="1"/>
        <v>7.5268817239748945E-2</v>
      </c>
      <c r="AQ15" s="57">
        <f t="shared" si="1"/>
        <v>0.58924731186264201</v>
      </c>
      <c r="AR15" s="57">
        <f t="shared" si="2"/>
        <v>1.0000000000950537</v>
      </c>
    </row>
    <row r="16" spans="1:44" x14ac:dyDescent="0.2">
      <c r="A16" s="2">
        <v>2010</v>
      </c>
      <c r="B16" s="95">
        <f>feedin_bus!B16</f>
        <v>3.4129693000000002E-3</v>
      </c>
      <c r="C16" s="80">
        <f>feedin_bus!C16</f>
        <v>0.99658703069999999</v>
      </c>
      <c r="D16" s="80">
        <f>feedin_bus!D16</f>
        <v>0</v>
      </c>
      <c r="E16" s="80">
        <f>feedin_bus!E16</f>
        <v>0</v>
      </c>
      <c r="F16" s="80">
        <f>feedin_bus!F16</f>
        <v>0</v>
      </c>
      <c r="G16" s="80">
        <f>feedin_bus!G16</f>
        <v>0</v>
      </c>
      <c r="H16" s="80">
        <f>feedin_bus!H16</f>
        <v>0</v>
      </c>
      <c r="I16" s="80">
        <f>feedin_bus!I16</f>
        <v>0</v>
      </c>
      <c r="J16" s="80">
        <f>feedin_bus!J16</f>
        <v>0</v>
      </c>
      <c r="K16" s="81">
        <f>feedin_bus!K16</f>
        <v>1</v>
      </c>
      <c r="L16" s="98">
        <f>feedin_bus!L16</f>
        <v>0</v>
      </c>
      <c r="M16" s="98">
        <f>feedin_bus!M16</f>
        <v>0</v>
      </c>
      <c r="N16" s="81">
        <f>feedin_bus!N16</f>
        <v>0.35273972599999998</v>
      </c>
      <c r="O16" s="98">
        <f>feedin_bus!O16</f>
        <v>0.1678082192</v>
      </c>
      <c r="P16" s="98">
        <f>feedin_bus!P16</f>
        <v>0.47945205480000003</v>
      </c>
      <c r="Q16" s="81">
        <f>feedin_bus!Q16</f>
        <v>0</v>
      </c>
      <c r="R16" s="98">
        <f>feedin_bus!R16</f>
        <v>0</v>
      </c>
      <c r="S16" s="98">
        <f>feedin_bus!S16</f>
        <v>0</v>
      </c>
      <c r="T16" s="81">
        <f>feedin_bus!T16</f>
        <v>0</v>
      </c>
      <c r="U16" s="98">
        <f>feedin_bus!U16</f>
        <v>0</v>
      </c>
      <c r="V16" s="98">
        <f>feedin_bus!V16</f>
        <v>0</v>
      </c>
      <c r="W16" s="81">
        <f>feedin_bus!W16</f>
        <v>0</v>
      </c>
      <c r="X16" s="98">
        <f>feedin_bus!X16</f>
        <v>0</v>
      </c>
      <c r="Y16" s="98">
        <f>feedin_bus!Y16</f>
        <v>0</v>
      </c>
      <c r="Z16" s="81">
        <f>feedin_bus!Z16</f>
        <v>0</v>
      </c>
      <c r="AA16" s="98">
        <f>feedin_bus!AA16</f>
        <v>0</v>
      </c>
      <c r="AB16" s="98">
        <f>feedin_bus!AB16</f>
        <v>0</v>
      </c>
      <c r="AC16" s="81">
        <f>feedin_bus!AC16</f>
        <v>0</v>
      </c>
      <c r="AD16" s="98">
        <f>feedin_bus!AD16</f>
        <v>0</v>
      </c>
      <c r="AE16" s="98">
        <f>feedin_bus!AE16</f>
        <v>0</v>
      </c>
      <c r="AF16" s="81">
        <f>feedin_bus!AF16</f>
        <v>0</v>
      </c>
      <c r="AG16" s="98">
        <f>feedin_bus!AG16</f>
        <v>0</v>
      </c>
      <c r="AH16" s="98">
        <f>feedin_bus!AH16</f>
        <v>0</v>
      </c>
      <c r="AI16" s="81">
        <f>feedin_bus!AI16</f>
        <v>0</v>
      </c>
      <c r="AJ16" s="98">
        <f>feedin_bus!AJ16</f>
        <v>0</v>
      </c>
      <c r="AK16" s="98">
        <f>feedin_bus!AK16</f>
        <v>0</v>
      </c>
      <c r="AL16" s="36">
        <v>0</v>
      </c>
      <c r="AM16" s="36">
        <f t="shared" si="0"/>
        <v>2</v>
      </c>
      <c r="AO16" s="57">
        <f t="shared" si="1"/>
        <v>0.3549488054442716</v>
      </c>
      <c r="AP16" s="57">
        <f t="shared" si="1"/>
        <v>0.16723549489958273</v>
      </c>
      <c r="AQ16" s="57">
        <f t="shared" si="1"/>
        <v>0.47781569965614568</v>
      </c>
      <c r="AR16" s="57">
        <f t="shared" si="2"/>
        <v>1</v>
      </c>
    </row>
    <row r="17" spans="1:44" x14ac:dyDescent="0.2">
      <c r="A17" s="2">
        <v>2011</v>
      </c>
      <c r="B17" s="95">
        <f>feedin_bus!B17</f>
        <v>8.9285713999999999E-3</v>
      </c>
      <c r="C17" s="80">
        <f>feedin_bus!C17</f>
        <v>0.99107142859999997</v>
      </c>
      <c r="D17" s="80">
        <f>feedin_bus!D17</f>
        <v>0</v>
      </c>
      <c r="E17" s="80">
        <f>feedin_bus!E17</f>
        <v>0</v>
      </c>
      <c r="F17" s="80">
        <f>feedin_bus!F17</f>
        <v>0</v>
      </c>
      <c r="G17" s="80">
        <f>feedin_bus!G17</f>
        <v>0</v>
      </c>
      <c r="H17" s="80">
        <f>feedin_bus!H17</f>
        <v>0</v>
      </c>
      <c r="I17" s="80">
        <f>feedin_bus!I17</f>
        <v>0</v>
      </c>
      <c r="J17" s="80">
        <f>feedin_bus!J17</f>
        <v>0</v>
      </c>
      <c r="K17" s="81">
        <f>feedin_bus!K17</f>
        <v>1</v>
      </c>
      <c r="L17" s="98">
        <f>feedin_bus!L17</f>
        <v>0</v>
      </c>
      <c r="M17" s="98">
        <f>feedin_bus!M17</f>
        <v>0</v>
      </c>
      <c r="N17" s="81">
        <f>feedin_bus!N17</f>
        <v>0.12612612610000001</v>
      </c>
      <c r="O17" s="98">
        <f>feedin_bus!O17</f>
        <v>0.1501501502</v>
      </c>
      <c r="P17" s="98">
        <f>feedin_bus!P17</f>
        <v>0.72372372370000004</v>
      </c>
      <c r="Q17" s="81">
        <f>feedin_bus!Q17</f>
        <v>0</v>
      </c>
      <c r="R17" s="98">
        <f>feedin_bus!R17</f>
        <v>0</v>
      </c>
      <c r="S17" s="98">
        <f>feedin_bus!S17</f>
        <v>0</v>
      </c>
      <c r="T17" s="81">
        <f>feedin_bus!T17</f>
        <v>0</v>
      </c>
      <c r="U17" s="98">
        <f>feedin_bus!U17</f>
        <v>0</v>
      </c>
      <c r="V17" s="98">
        <f>feedin_bus!V17</f>
        <v>0</v>
      </c>
      <c r="W17" s="81">
        <f>feedin_bus!W17</f>
        <v>0</v>
      </c>
      <c r="X17" s="98">
        <f>feedin_bus!X17</f>
        <v>0</v>
      </c>
      <c r="Y17" s="98">
        <f>feedin_bus!Y17</f>
        <v>0</v>
      </c>
      <c r="Z17" s="81">
        <f>feedin_bus!Z17</f>
        <v>0</v>
      </c>
      <c r="AA17" s="98">
        <f>feedin_bus!AA17</f>
        <v>0</v>
      </c>
      <c r="AB17" s="98">
        <f>feedin_bus!AB17</f>
        <v>0</v>
      </c>
      <c r="AC17" s="81">
        <f>feedin_bus!AC17</f>
        <v>0</v>
      </c>
      <c r="AD17" s="98">
        <f>feedin_bus!AD17</f>
        <v>0</v>
      </c>
      <c r="AE17" s="98">
        <f>feedin_bus!AE17</f>
        <v>0</v>
      </c>
      <c r="AF17" s="81">
        <f>feedin_bus!AF17</f>
        <v>0</v>
      </c>
      <c r="AG17" s="98">
        <f>feedin_bus!AG17</f>
        <v>0</v>
      </c>
      <c r="AH17" s="98">
        <f>feedin_bus!AH17</f>
        <v>0</v>
      </c>
      <c r="AI17" s="81">
        <f>feedin_bus!AI17</f>
        <v>0</v>
      </c>
      <c r="AJ17" s="98">
        <f>feedin_bus!AJ17</f>
        <v>0</v>
      </c>
      <c r="AK17" s="98">
        <f>feedin_bus!AK17</f>
        <v>0</v>
      </c>
      <c r="AL17" s="36">
        <v>0</v>
      </c>
      <c r="AM17" s="36">
        <f t="shared" si="0"/>
        <v>2</v>
      </c>
      <c r="AO17" s="57">
        <f t="shared" si="1"/>
        <v>0.13392857137771075</v>
      </c>
      <c r="AP17" s="57">
        <f t="shared" si="1"/>
        <v>0.14880952386321858</v>
      </c>
      <c r="AQ17" s="57">
        <f t="shared" si="1"/>
        <v>0.7172619047590707</v>
      </c>
      <c r="AR17" s="57">
        <f t="shared" si="2"/>
        <v>1</v>
      </c>
    </row>
    <row r="18" spans="1:44" x14ac:dyDescent="0.2">
      <c r="A18" s="2">
        <v>2012</v>
      </c>
      <c r="B18" s="95">
        <f>feedin_bus!B18</f>
        <v>2.7472527000000002E-3</v>
      </c>
      <c r="C18" s="80">
        <f>feedin_bus!C18</f>
        <v>0.99725274730000002</v>
      </c>
      <c r="D18" s="80">
        <f>feedin_bus!D18</f>
        <v>0</v>
      </c>
      <c r="E18" s="80">
        <f>feedin_bus!E18</f>
        <v>0</v>
      </c>
      <c r="F18" s="80">
        <f>feedin_bus!F18</f>
        <v>0</v>
      </c>
      <c r="G18" s="80">
        <f>feedin_bus!G18</f>
        <v>0</v>
      </c>
      <c r="H18" s="80">
        <f>feedin_bus!H18</f>
        <v>0</v>
      </c>
      <c r="I18" s="80">
        <f>feedin_bus!I18</f>
        <v>0</v>
      </c>
      <c r="J18" s="80">
        <f>feedin_bus!J18</f>
        <v>0</v>
      </c>
      <c r="K18" s="81">
        <f>feedin_bus!K18</f>
        <v>1</v>
      </c>
      <c r="L18" s="98">
        <f>feedin_bus!L18</f>
        <v>0</v>
      </c>
      <c r="M18" s="98">
        <f>feedin_bus!M18</f>
        <v>0</v>
      </c>
      <c r="N18" s="81">
        <f>feedin_bus!N18</f>
        <v>0.24517906340000001</v>
      </c>
      <c r="O18" s="98">
        <f>feedin_bus!O18</f>
        <v>0.1570247934</v>
      </c>
      <c r="P18" s="98">
        <f>feedin_bus!P18</f>
        <v>0.59779614329999997</v>
      </c>
      <c r="Q18" s="81">
        <f>feedin_bus!Q18</f>
        <v>0</v>
      </c>
      <c r="R18" s="98">
        <f>feedin_bus!R18</f>
        <v>0</v>
      </c>
      <c r="S18" s="98">
        <f>feedin_bus!S18</f>
        <v>0</v>
      </c>
      <c r="T18" s="81">
        <f>feedin_bus!T18</f>
        <v>0</v>
      </c>
      <c r="U18" s="98">
        <f>feedin_bus!U18</f>
        <v>0</v>
      </c>
      <c r="V18" s="98">
        <f>feedin_bus!V18</f>
        <v>0</v>
      </c>
      <c r="W18" s="81">
        <f>feedin_bus!W18</f>
        <v>0</v>
      </c>
      <c r="X18" s="98">
        <f>feedin_bus!X18</f>
        <v>0</v>
      </c>
      <c r="Y18" s="98">
        <f>feedin_bus!Y18</f>
        <v>0</v>
      </c>
      <c r="Z18" s="81">
        <f>feedin_bus!Z18</f>
        <v>0</v>
      </c>
      <c r="AA18" s="98">
        <f>feedin_bus!AA18</f>
        <v>0</v>
      </c>
      <c r="AB18" s="98">
        <f>feedin_bus!AB18</f>
        <v>0</v>
      </c>
      <c r="AC18" s="81">
        <f>feedin_bus!AC18</f>
        <v>0</v>
      </c>
      <c r="AD18" s="98">
        <f>feedin_bus!AD18</f>
        <v>0</v>
      </c>
      <c r="AE18" s="98">
        <f>feedin_bus!AE18</f>
        <v>0</v>
      </c>
      <c r="AF18" s="81">
        <f>feedin_bus!AF18</f>
        <v>0</v>
      </c>
      <c r="AG18" s="98">
        <f>feedin_bus!AG18</f>
        <v>0</v>
      </c>
      <c r="AH18" s="98">
        <f>feedin_bus!AH18</f>
        <v>0</v>
      </c>
      <c r="AI18" s="81">
        <f>feedin_bus!AI18</f>
        <v>0</v>
      </c>
      <c r="AJ18" s="98">
        <f>feedin_bus!AJ18</f>
        <v>0</v>
      </c>
      <c r="AK18" s="98">
        <f>feedin_bus!AK18</f>
        <v>0</v>
      </c>
      <c r="AL18" s="36">
        <v>0</v>
      </c>
      <c r="AM18" s="36">
        <f t="shared" si="0"/>
        <v>2.0000000001</v>
      </c>
      <c r="AO18" s="57">
        <f t="shared" si="1"/>
        <v>0.24725274725609089</v>
      </c>
      <c r="AP18" s="57">
        <f t="shared" si="1"/>
        <v>0.1565934066123649</v>
      </c>
      <c r="AQ18" s="57">
        <f t="shared" si="1"/>
        <v>0.59615384623126944</v>
      </c>
      <c r="AR18" s="57">
        <f t="shared" si="2"/>
        <v>1.0000000000997251</v>
      </c>
    </row>
    <row r="19" spans="1:44" x14ac:dyDescent="0.2">
      <c r="A19" s="2">
        <v>2013</v>
      </c>
      <c r="B19" s="95">
        <f>feedin_bus!B19</f>
        <v>6.6815145000000001E-3</v>
      </c>
      <c r="C19" s="80">
        <f>feedin_bus!C19</f>
        <v>0.99331848550000001</v>
      </c>
      <c r="D19" s="80">
        <f>feedin_bus!D19</f>
        <v>0</v>
      </c>
      <c r="E19" s="80">
        <f>feedin_bus!E19</f>
        <v>0</v>
      </c>
      <c r="F19" s="80">
        <f>feedin_bus!F19</f>
        <v>0</v>
      </c>
      <c r="G19" s="80">
        <f>feedin_bus!G19</f>
        <v>0</v>
      </c>
      <c r="H19" s="80">
        <f>feedin_bus!H19</f>
        <v>0</v>
      </c>
      <c r="I19" s="80">
        <f>feedin_bus!I19</f>
        <v>0</v>
      </c>
      <c r="J19" s="80">
        <f>feedin_bus!J19</f>
        <v>0</v>
      </c>
      <c r="K19" s="81">
        <f>feedin_bus!K19</f>
        <v>1</v>
      </c>
      <c r="L19" s="98">
        <f>feedin_bus!L19</f>
        <v>0</v>
      </c>
      <c r="M19" s="98">
        <f>feedin_bus!M19</f>
        <v>0</v>
      </c>
      <c r="N19" s="81">
        <f>feedin_bus!N19</f>
        <v>0.37892376680000001</v>
      </c>
      <c r="O19" s="98">
        <f>feedin_bus!O19</f>
        <v>0.15022421520000001</v>
      </c>
      <c r="P19" s="98">
        <f>feedin_bus!P19</f>
        <v>0.47085201789999998</v>
      </c>
      <c r="Q19" s="81">
        <f>feedin_bus!Q19</f>
        <v>0</v>
      </c>
      <c r="R19" s="98">
        <f>feedin_bus!R19</f>
        <v>0</v>
      </c>
      <c r="S19" s="98">
        <f>feedin_bus!S19</f>
        <v>0</v>
      </c>
      <c r="T19" s="81">
        <f>feedin_bus!T19</f>
        <v>0</v>
      </c>
      <c r="U19" s="98">
        <f>feedin_bus!U19</f>
        <v>0</v>
      </c>
      <c r="V19" s="98">
        <f>feedin_bus!V19</f>
        <v>0</v>
      </c>
      <c r="W19" s="81">
        <f>feedin_bus!W19</f>
        <v>0</v>
      </c>
      <c r="X19" s="98">
        <f>feedin_bus!X19</f>
        <v>0</v>
      </c>
      <c r="Y19" s="98">
        <f>feedin_bus!Y19</f>
        <v>0</v>
      </c>
      <c r="Z19" s="81">
        <f>feedin_bus!Z19</f>
        <v>0</v>
      </c>
      <c r="AA19" s="98">
        <f>feedin_bus!AA19</f>
        <v>0</v>
      </c>
      <c r="AB19" s="98">
        <f>feedin_bus!AB19</f>
        <v>0</v>
      </c>
      <c r="AC19" s="81">
        <f>feedin_bus!AC19</f>
        <v>0</v>
      </c>
      <c r="AD19" s="98">
        <f>feedin_bus!AD19</f>
        <v>0</v>
      </c>
      <c r="AE19" s="98">
        <f>feedin_bus!AE19</f>
        <v>0</v>
      </c>
      <c r="AF19" s="81">
        <f>feedin_bus!AF19</f>
        <v>0</v>
      </c>
      <c r="AG19" s="98">
        <f>feedin_bus!AG19</f>
        <v>0</v>
      </c>
      <c r="AH19" s="98">
        <f>feedin_bus!AH19</f>
        <v>0</v>
      </c>
      <c r="AI19" s="81">
        <f>feedin_bus!AI19</f>
        <v>0</v>
      </c>
      <c r="AJ19" s="98">
        <f>feedin_bus!AJ19</f>
        <v>0</v>
      </c>
      <c r="AK19" s="98">
        <f>feedin_bus!AK19</f>
        <v>0</v>
      </c>
      <c r="AL19" s="36">
        <v>0</v>
      </c>
      <c r="AM19" s="36">
        <f t="shared" si="0"/>
        <v>1.9999999999</v>
      </c>
      <c r="AO19" s="57">
        <f t="shared" si="1"/>
        <v>0.38307349665773116</v>
      </c>
      <c r="AP19" s="57">
        <f t="shared" si="1"/>
        <v>0.14922048992789008</v>
      </c>
      <c r="AQ19" s="57">
        <f t="shared" si="1"/>
        <v>0.46770601331504685</v>
      </c>
      <c r="AR19" s="57">
        <f t="shared" si="2"/>
        <v>0.99999999990066812</v>
      </c>
    </row>
    <row r="20" spans="1:44" x14ac:dyDescent="0.2">
      <c r="A20" s="2">
        <v>2014</v>
      </c>
      <c r="B20" s="95">
        <f>feedin_bus!B20</f>
        <v>1.2224938899999999E-2</v>
      </c>
      <c r="C20" s="80">
        <f>feedin_bus!C20</f>
        <v>0.98777506110000002</v>
      </c>
      <c r="D20" s="80">
        <f>feedin_bus!D20</f>
        <v>0</v>
      </c>
      <c r="E20" s="80">
        <f>feedin_bus!E20</f>
        <v>0</v>
      </c>
      <c r="F20" s="80">
        <f>feedin_bus!F20</f>
        <v>0</v>
      </c>
      <c r="G20" s="80">
        <f>feedin_bus!G20</f>
        <v>0</v>
      </c>
      <c r="H20" s="80">
        <f>feedin_bus!H20</f>
        <v>0</v>
      </c>
      <c r="I20" s="80">
        <f>feedin_bus!I20</f>
        <v>0</v>
      </c>
      <c r="J20" s="80">
        <f>feedin_bus!J20</f>
        <v>0</v>
      </c>
      <c r="K20" s="81">
        <f>feedin_bus!K20</f>
        <v>1</v>
      </c>
      <c r="L20" s="98">
        <f>feedin_bus!L20</f>
        <v>0</v>
      </c>
      <c r="M20" s="98">
        <f>feedin_bus!M20</f>
        <v>0</v>
      </c>
      <c r="N20" s="81">
        <f>feedin_bus!N20</f>
        <v>0.36881188120000002</v>
      </c>
      <c r="O20" s="98">
        <f>feedin_bus!O20</f>
        <v>0.1608910891</v>
      </c>
      <c r="P20" s="98">
        <f>feedin_bus!P20</f>
        <v>0.47029702969999998</v>
      </c>
      <c r="Q20" s="81">
        <f>feedin_bus!Q20</f>
        <v>0</v>
      </c>
      <c r="R20" s="98">
        <f>feedin_bus!R20</f>
        <v>0</v>
      </c>
      <c r="S20" s="98">
        <f>feedin_bus!S20</f>
        <v>0</v>
      </c>
      <c r="T20" s="81">
        <f>feedin_bus!T20</f>
        <v>0</v>
      </c>
      <c r="U20" s="98">
        <f>feedin_bus!U20</f>
        <v>0</v>
      </c>
      <c r="V20" s="98">
        <f>feedin_bus!V20</f>
        <v>0</v>
      </c>
      <c r="W20" s="81">
        <f>feedin_bus!W20</f>
        <v>0</v>
      </c>
      <c r="X20" s="98">
        <f>feedin_bus!X20</f>
        <v>0</v>
      </c>
      <c r="Y20" s="98">
        <f>feedin_bus!Y20</f>
        <v>0</v>
      </c>
      <c r="Z20" s="81">
        <f>feedin_bus!Z20</f>
        <v>0</v>
      </c>
      <c r="AA20" s="98">
        <f>feedin_bus!AA20</f>
        <v>0</v>
      </c>
      <c r="AB20" s="98">
        <f>feedin_bus!AB20</f>
        <v>0</v>
      </c>
      <c r="AC20" s="81">
        <f>feedin_bus!AC20</f>
        <v>0</v>
      </c>
      <c r="AD20" s="98">
        <f>feedin_bus!AD20</f>
        <v>0</v>
      </c>
      <c r="AE20" s="98">
        <f>feedin_bus!AE20</f>
        <v>0</v>
      </c>
      <c r="AF20" s="81">
        <f>feedin_bus!AF20</f>
        <v>0</v>
      </c>
      <c r="AG20" s="98">
        <f>feedin_bus!AG20</f>
        <v>0</v>
      </c>
      <c r="AH20" s="98">
        <f>feedin_bus!AH20</f>
        <v>0</v>
      </c>
      <c r="AI20" s="81">
        <f>feedin_bus!AI20</f>
        <v>0</v>
      </c>
      <c r="AJ20" s="98">
        <f>feedin_bus!AJ20</f>
        <v>0</v>
      </c>
      <c r="AK20" s="98">
        <f>feedin_bus!AK20</f>
        <v>0</v>
      </c>
      <c r="AL20" s="36">
        <v>0</v>
      </c>
      <c r="AM20" s="36">
        <f t="shared" si="0"/>
        <v>2</v>
      </c>
      <c r="AO20" s="57">
        <f t="shared" si="1"/>
        <v>0.37652811738673597</v>
      </c>
      <c r="AP20" s="57">
        <f t="shared" si="1"/>
        <v>0.15892420536619803</v>
      </c>
      <c r="AQ20" s="57">
        <f t="shared" si="1"/>
        <v>0.46454767724706603</v>
      </c>
      <c r="AR20" s="57">
        <f t="shared" si="2"/>
        <v>1</v>
      </c>
    </row>
    <row r="21" spans="1:44" x14ac:dyDescent="0.2">
      <c r="A21" s="2">
        <v>2015</v>
      </c>
      <c r="B21" s="95">
        <f>feedin_bus!B21</f>
        <v>7.2463768E-3</v>
      </c>
      <c r="C21" s="80">
        <f>feedin_bus!C21</f>
        <v>0.99275362320000005</v>
      </c>
      <c r="D21" s="80">
        <f>feedin_bus!D21</f>
        <v>0</v>
      </c>
      <c r="E21" s="80">
        <f>feedin_bus!E21</f>
        <v>0</v>
      </c>
      <c r="F21" s="80">
        <f>feedin_bus!F21</f>
        <v>0</v>
      </c>
      <c r="G21" s="80">
        <f>feedin_bus!G21</f>
        <v>0</v>
      </c>
      <c r="H21" s="80">
        <f>feedin_bus!H21</f>
        <v>0</v>
      </c>
      <c r="I21" s="80">
        <f>feedin_bus!I21</f>
        <v>0</v>
      </c>
      <c r="J21" s="80">
        <f>feedin_bus!J21</f>
        <v>0</v>
      </c>
      <c r="K21" s="81">
        <f>feedin_bus!K21</f>
        <v>1</v>
      </c>
      <c r="L21" s="98">
        <f>feedin_bus!L21</f>
        <v>0</v>
      </c>
      <c r="M21" s="98">
        <f>feedin_bus!M21</f>
        <v>0</v>
      </c>
      <c r="N21" s="81">
        <f>feedin_bus!N21</f>
        <v>0.41119221410000001</v>
      </c>
      <c r="O21" s="98">
        <f>feedin_bus!O21</f>
        <v>0.26520681270000002</v>
      </c>
      <c r="P21" s="98">
        <f>feedin_bus!P21</f>
        <v>0.32360097319999998</v>
      </c>
      <c r="Q21" s="81">
        <f>feedin_bus!Q21</f>
        <v>0</v>
      </c>
      <c r="R21" s="98">
        <f>feedin_bus!R21</f>
        <v>0</v>
      </c>
      <c r="S21" s="98">
        <f>feedin_bus!S21</f>
        <v>0</v>
      </c>
      <c r="T21" s="81">
        <f>feedin_bus!T21</f>
        <v>0</v>
      </c>
      <c r="U21" s="98">
        <f>feedin_bus!U21</f>
        <v>0</v>
      </c>
      <c r="V21" s="98">
        <f>feedin_bus!V21</f>
        <v>0</v>
      </c>
      <c r="W21" s="81">
        <f>feedin_bus!W21</f>
        <v>0</v>
      </c>
      <c r="X21" s="98">
        <f>feedin_bus!X21</f>
        <v>0</v>
      </c>
      <c r="Y21" s="98">
        <f>feedin_bus!Y21</f>
        <v>0</v>
      </c>
      <c r="Z21" s="81">
        <f>feedin_bus!Z21</f>
        <v>0</v>
      </c>
      <c r="AA21" s="98">
        <f>feedin_bus!AA21</f>
        <v>0</v>
      </c>
      <c r="AB21" s="98">
        <f>feedin_bus!AB21</f>
        <v>0</v>
      </c>
      <c r="AC21" s="81">
        <f>feedin_bus!AC21</f>
        <v>0</v>
      </c>
      <c r="AD21" s="98">
        <f>feedin_bus!AD21</f>
        <v>0</v>
      </c>
      <c r="AE21" s="98">
        <f>feedin_bus!AE21</f>
        <v>0</v>
      </c>
      <c r="AF21" s="81">
        <f>feedin_bus!AF21</f>
        <v>0</v>
      </c>
      <c r="AG21" s="98">
        <f>feedin_bus!AG21</f>
        <v>0</v>
      </c>
      <c r="AH21" s="98">
        <f>feedin_bus!AH21</f>
        <v>0</v>
      </c>
      <c r="AI21" s="81">
        <f>feedin_bus!AI21</f>
        <v>0</v>
      </c>
      <c r="AJ21" s="98">
        <f>feedin_bus!AJ21</f>
        <v>0</v>
      </c>
      <c r="AK21" s="98">
        <f>feedin_bus!AK21</f>
        <v>0</v>
      </c>
      <c r="AL21" s="36">
        <v>0</v>
      </c>
      <c r="AM21" s="36">
        <f t="shared" si="0"/>
        <v>2</v>
      </c>
      <c r="AO21" s="57">
        <f t="shared" si="1"/>
        <v>0.41545893717940519</v>
      </c>
      <c r="AP21" s="57">
        <f t="shared" si="1"/>
        <v>0.2632850242052488</v>
      </c>
      <c r="AQ21" s="57">
        <f t="shared" si="1"/>
        <v>0.32125603861534607</v>
      </c>
      <c r="AR21" s="57">
        <f t="shared" si="2"/>
        <v>1</v>
      </c>
    </row>
    <row r="22" spans="1:44" x14ac:dyDescent="0.2">
      <c r="A22" s="79">
        <v>2016</v>
      </c>
      <c r="B22" s="95">
        <f>feedin_bus!B22</f>
        <v>0</v>
      </c>
      <c r="C22" s="80">
        <f>feedin_bus!C22</f>
        <v>1</v>
      </c>
      <c r="D22" s="80">
        <f>feedin_bus!D22</f>
        <v>0</v>
      </c>
      <c r="E22" s="80">
        <f>feedin_bus!E22</f>
        <v>0</v>
      </c>
      <c r="F22" s="80">
        <f>feedin_bus!F22</f>
        <v>0</v>
      </c>
      <c r="G22" s="80">
        <f>feedin_bus!G22</f>
        <v>0</v>
      </c>
      <c r="H22" s="80">
        <f>feedin_bus!H22</f>
        <v>0</v>
      </c>
      <c r="I22" s="80">
        <f>feedin_bus!I22</f>
        <v>0</v>
      </c>
      <c r="J22" s="80">
        <f>feedin_bus!J22</f>
        <v>0</v>
      </c>
      <c r="K22" s="81">
        <f>feedin_bus!K22</f>
        <v>0</v>
      </c>
      <c r="L22" s="98">
        <f>feedin_bus!L22</f>
        <v>0</v>
      </c>
      <c r="M22" s="98">
        <f>feedin_bus!M22</f>
        <v>0</v>
      </c>
      <c r="N22" s="81">
        <f>feedin_bus!N22</f>
        <v>0.36729222519999999</v>
      </c>
      <c r="O22" s="98">
        <f>feedin_bus!O22</f>
        <v>0.1554959786</v>
      </c>
      <c r="P22" s="98">
        <f>feedin_bus!P22</f>
        <v>0.47721179619999998</v>
      </c>
      <c r="Q22" s="81">
        <f>feedin_bus!Q22</f>
        <v>0</v>
      </c>
      <c r="R22" s="98">
        <f>feedin_bus!R22</f>
        <v>0</v>
      </c>
      <c r="S22" s="98">
        <f>feedin_bus!S22</f>
        <v>0</v>
      </c>
      <c r="T22" s="81">
        <f>feedin_bus!T22</f>
        <v>0</v>
      </c>
      <c r="U22" s="98">
        <f>feedin_bus!U22</f>
        <v>0</v>
      </c>
      <c r="V22" s="98">
        <f>feedin_bus!V22</f>
        <v>0</v>
      </c>
      <c r="W22" s="81">
        <f>feedin_bus!W22</f>
        <v>0</v>
      </c>
      <c r="X22" s="98">
        <f>feedin_bus!X22</f>
        <v>0</v>
      </c>
      <c r="Y22" s="98">
        <f>feedin_bus!Y22</f>
        <v>0</v>
      </c>
      <c r="Z22" s="81">
        <f>feedin_bus!Z22</f>
        <v>0</v>
      </c>
      <c r="AA22" s="98">
        <f>feedin_bus!AA22</f>
        <v>0</v>
      </c>
      <c r="AB22" s="98">
        <f>feedin_bus!AB22</f>
        <v>0</v>
      </c>
      <c r="AC22" s="81">
        <f>feedin_bus!AC22</f>
        <v>0</v>
      </c>
      <c r="AD22" s="98">
        <f>feedin_bus!AD22</f>
        <v>0</v>
      </c>
      <c r="AE22" s="98">
        <f>feedin_bus!AE22</f>
        <v>0</v>
      </c>
      <c r="AF22" s="81">
        <f>feedin_bus!AF22</f>
        <v>0</v>
      </c>
      <c r="AG22" s="98">
        <f>feedin_bus!AG22</f>
        <v>0</v>
      </c>
      <c r="AH22" s="98">
        <f>feedin_bus!AH22</f>
        <v>0</v>
      </c>
      <c r="AI22" s="81">
        <f>feedin_bus!AI22</f>
        <v>0</v>
      </c>
      <c r="AJ22" s="98">
        <f>feedin_bus!AJ22</f>
        <v>0</v>
      </c>
      <c r="AK22" s="98">
        <f>feedin_bus!AK22</f>
        <v>0</v>
      </c>
      <c r="AL22" s="36">
        <v>0</v>
      </c>
      <c r="AM22" s="36">
        <f t="shared" si="0"/>
        <v>1</v>
      </c>
      <c r="AO22" s="57">
        <f>$B22*K22+$C22*N22+$D22*Q22+$E22*T22+$F22*W22+$G22*Z22+$H22*AC22+$I22*AF22+$J22*AI22</f>
        <v>0.36729222519999999</v>
      </c>
      <c r="AP22" s="57">
        <f t="shared" ref="AP22:AQ46" si="3">$B22*L22+$C22*O22+$D22*R22+$E22*U22+$F22*X22+$G22*AA22+$H22*AD22+$I22*AG22+$J22*AJ22</f>
        <v>0.1554959786</v>
      </c>
      <c r="AQ22" s="57">
        <f t="shared" si="3"/>
        <v>0.47721179619999998</v>
      </c>
      <c r="AR22" s="57">
        <f t="shared" si="2"/>
        <v>1</v>
      </c>
    </row>
    <row r="23" spans="1:44" x14ac:dyDescent="0.2">
      <c r="A23" s="79">
        <v>2017</v>
      </c>
      <c r="B23" s="95">
        <f>feedin_bus!B23</f>
        <v>5.8055151999999999E-3</v>
      </c>
      <c r="C23" s="80">
        <f>feedin_bus!C23</f>
        <v>0.99274310600000004</v>
      </c>
      <c r="D23" s="80">
        <f>feedin_bus!D23</f>
        <v>0</v>
      </c>
      <c r="E23" s="80">
        <f>feedin_bus!E23</f>
        <v>0</v>
      </c>
      <c r="F23" s="80">
        <f>feedin_bus!F23</f>
        <v>0</v>
      </c>
      <c r="G23" s="80">
        <f>feedin_bus!G23</f>
        <v>0</v>
      </c>
      <c r="H23" s="80">
        <f>feedin_bus!H23</f>
        <v>0</v>
      </c>
      <c r="I23" s="80">
        <f>feedin_bus!I23</f>
        <v>1.4513788E-3</v>
      </c>
      <c r="J23" s="80">
        <f>feedin_bus!J23</f>
        <v>0</v>
      </c>
      <c r="K23" s="81">
        <f>feedin_bus!K23</f>
        <v>1</v>
      </c>
      <c r="L23" s="98">
        <f>feedin_bus!L23</f>
        <v>0</v>
      </c>
      <c r="M23" s="98">
        <f>feedin_bus!M23</f>
        <v>0</v>
      </c>
      <c r="N23" s="81">
        <f>feedin_bus!N23</f>
        <v>0.37134502920000001</v>
      </c>
      <c r="O23" s="98">
        <f>feedin_bus!O23</f>
        <v>0.1549707602</v>
      </c>
      <c r="P23" s="98">
        <f>feedin_bus!P23</f>
        <v>0.47368421049999998</v>
      </c>
      <c r="Q23" s="81">
        <f>feedin_bus!Q23</f>
        <v>0</v>
      </c>
      <c r="R23" s="98">
        <f>feedin_bus!R23</f>
        <v>0</v>
      </c>
      <c r="S23" s="98">
        <f>feedin_bus!S23</f>
        <v>0</v>
      </c>
      <c r="T23" s="81">
        <f>feedin_bus!T23</f>
        <v>0</v>
      </c>
      <c r="U23" s="98">
        <f>feedin_bus!U23</f>
        <v>0</v>
      </c>
      <c r="V23" s="98">
        <f>feedin_bus!V23</f>
        <v>0</v>
      </c>
      <c r="W23" s="81">
        <f>feedin_bus!W23</f>
        <v>0</v>
      </c>
      <c r="X23" s="98">
        <f>feedin_bus!X23</f>
        <v>0</v>
      </c>
      <c r="Y23" s="98">
        <f>feedin_bus!Y23</f>
        <v>0</v>
      </c>
      <c r="Z23" s="81">
        <f>feedin_bus!Z23</f>
        <v>0</v>
      </c>
      <c r="AA23" s="98">
        <f>feedin_bus!AA23</f>
        <v>0</v>
      </c>
      <c r="AB23" s="98">
        <f>feedin_bus!AB23</f>
        <v>0</v>
      </c>
      <c r="AC23" s="81">
        <f>feedin_bus!AC23</f>
        <v>0</v>
      </c>
      <c r="AD23" s="98">
        <f>feedin_bus!AD23</f>
        <v>0</v>
      </c>
      <c r="AE23" s="98">
        <f>feedin_bus!AE23</f>
        <v>0</v>
      </c>
      <c r="AF23" s="81">
        <f>feedin_bus!AF23</f>
        <v>0</v>
      </c>
      <c r="AG23" s="98">
        <f>feedin_bus!AG23</f>
        <v>0</v>
      </c>
      <c r="AH23" s="98">
        <f>feedin_bus!AH23</f>
        <v>1</v>
      </c>
      <c r="AI23" s="81">
        <f>feedin_bus!AI23</f>
        <v>0</v>
      </c>
      <c r="AJ23" s="98">
        <f>feedin_bus!AJ23</f>
        <v>0</v>
      </c>
      <c r="AK23" s="98">
        <f>feedin_bus!AK23</f>
        <v>0</v>
      </c>
      <c r="AL23" s="36">
        <f t="shared" ref="AL23:AL61" si="4">SUM(B23:J23)</f>
        <v>1</v>
      </c>
      <c r="AM23" s="36">
        <f t="shared" si="0"/>
        <v>2.9999999999</v>
      </c>
      <c r="AO23" s="57">
        <f t="shared" ref="AO23:AO46" si="5">$B23*K23+$C23*N23+$D23*Q23+$E23*T23+$F23*W23+$G23*Z23+$H23*AC23+$I23*AF23+$J23*AI23</f>
        <v>0.37445573288566875</v>
      </c>
      <c r="AP23" s="57">
        <f t="shared" si="3"/>
        <v>0.1538461538201292</v>
      </c>
      <c r="AQ23" s="57">
        <f t="shared" si="3"/>
        <v>0.47169811319492783</v>
      </c>
      <c r="AR23" s="57">
        <f t="shared" si="2"/>
        <v>0.99999999990072574</v>
      </c>
    </row>
    <row r="24" spans="1:44" x14ac:dyDescent="0.2">
      <c r="A24" s="12">
        <v>2018</v>
      </c>
      <c r="B24" s="100">
        <f>B23+(B$26-B$23)/3</f>
        <v>3.8703434666666663E-3</v>
      </c>
      <c r="C24" s="173">
        <f>1-SUM(D24:J24)-B24</f>
        <v>0.99012965653333329</v>
      </c>
      <c r="D24" s="66">
        <f t="shared" ref="D24:F25" si="6">D23+(D$26-D$22)/4</f>
        <v>0</v>
      </c>
      <c r="E24" s="66">
        <f t="shared" si="6"/>
        <v>0</v>
      </c>
      <c r="F24" s="66">
        <f t="shared" si="6"/>
        <v>0</v>
      </c>
      <c r="G24" s="66">
        <f>G23+(G$26-G$22)/4</f>
        <v>0</v>
      </c>
      <c r="H24" s="66">
        <v>0</v>
      </c>
      <c r="I24" s="173">
        <v>5.9999999999999993E-3</v>
      </c>
      <c r="J24" s="66">
        <v>0</v>
      </c>
      <c r="K24" s="159">
        <f>feedin_bus!K24</f>
        <v>1</v>
      </c>
      <c r="L24" s="154">
        <f>feedin_bus!L24</f>
        <v>0</v>
      </c>
      <c r="M24" s="154">
        <f>feedin_bus!M24</f>
        <v>0</v>
      </c>
      <c r="N24" s="159">
        <f>feedin_bus!N24</f>
        <v>0.4</v>
      </c>
      <c r="O24" s="154">
        <f>feedin_bus!O24</f>
        <v>0.15</v>
      </c>
      <c r="P24" s="154">
        <f>feedin_bus!P24</f>
        <v>0.45</v>
      </c>
      <c r="Q24" s="159">
        <f>feedin_bus!Q24</f>
        <v>0</v>
      </c>
      <c r="R24" s="154">
        <f>feedin_bus!R24</f>
        <v>0</v>
      </c>
      <c r="S24" s="154">
        <f>feedin_bus!S24</f>
        <v>0</v>
      </c>
      <c r="T24" s="159">
        <f>feedin_bus!T24</f>
        <v>0.4</v>
      </c>
      <c r="U24" s="154">
        <f>feedin_bus!U24</f>
        <v>0.25</v>
      </c>
      <c r="V24" s="154">
        <f>feedin_bus!V24</f>
        <v>0.35</v>
      </c>
      <c r="W24" s="159">
        <f>feedin_bus!W24</f>
        <v>0</v>
      </c>
      <c r="X24" s="154">
        <f>feedin_bus!X24</f>
        <v>0</v>
      </c>
      <c r="Y24" s="154">
        <f>feedin_bus!Y24</f>
        <v>1</v>
      </c>
      <c r="Z24" s="159">
        <f>feedin_bus!Z24</f>
        <v>0.5</v>
      </c>
      <c r="AA24" s="154">
        <f>feedin_bus!AA24</f>
        <v>0.4</v>
      </c>
      <c r="AB24" s="154">
        <f>feedin_bus!AB24</f>
        <v>0.1</v>
      </c>
      <c r="AC24" s="159">
        <f>feedin_bus!AC24</f>
        <v>0.5</v>
      </c>
      <c r="AD24" s="154">
        <f>feedin_bus!AD24</f>
        <v>0.4</v>
      </c>
      <c r="AE24" s="154">
        <f>feedin_bus!AE24</f>
        <v>0.1</v>
      </c>
      <c r="AF24" s="159">
        <f>feedin_bus!AF24</f>
        <v>0.25</v>
      </c>
      <c r="AG24" s="154">
        <f>feedin_bus!AG24</f>
        <v>0</v>
      </c>
      <c r="AH24" s="154">
        <f>feedin_bus!AH24</f>
        <v>0.75</v>
      </c>
      <c r="AI24" s="159">
        <f>feedin_bus!AI24</f>
        <v>0</v>
      </c>
      <c r="AJ24" s="154">
        <f>feedin_bus!AJ24</f>
        <v>0</v>
      </c>
      <c r="AK24" s="154">
        <f>feedin_bus!AK24</f>
        <v>1</v>
      </c>
      <c r="AL24" s="36">
        <f t="shared" si="4"/>
        <v>1</v>
      </c>
      <c r="AM24" s="36">
        <f t="shared" si="0"/>
        <v>8</v>
      </c>
      <c r="AO24" s="57">
        <f t="shared" si="5"/>
        <v>0.40142220608000001</v>
      </c>
      <c r="AP24" s="57">
        <f t="shared" si="3"/>
        <v>0.14851944847999998</v>
      </c>
      <c r="AQ24" s="57">
        <f t="shared" si="3"/>
        <v>0.45005834544000001</v>
      </c>
      <c r="AR24" s="57">
        <f t="shared" si="2"/>
        <v>1</v>
      </c>
    </row>
    <row r="25" spans="1:44" x14ac:dyDescent="0.2">
      <c r="A25" s="12">
        <v>2019</v>
      </c>
      <c r="B25" s="100">
        <f>B24+(B$26-B$23)/3</f>
        <v>1.9351717333333329E-3</v>
      </c>
      <c r="C25" s="173">
        <f t="shared" ref="C25:C61" si="7">1-SUM(D25:J25)-B25</f>
        <v>0.98891264275847712</v>
      </c>
      <c r="D25" s="66">
        <f t="shared" si="6"/>
        <v>0</v>
      </c>
      <c r="E25" s="66">
        <f t="shared" si="6"/>
        <v>0</v>
      </c>
      <c r="F25" s="66">
        <f t="shared" si="6"/>
        <v>0</v>
      </c>
      <c r="G25" s="66">
        <f>G24+(G$26-G$22)/4</f>
        <v>0</v>
      </c>
      <c r="H25" s="66">
        <v>0</v>
      </c>
      <c r="I25" s="66">
        <v>9.1521855081895653E-3</v>
      </c>
      <c r="J25" s="66">
        <v>0</v>
      </c>
      <c r="K25" s="159">
        <f>feedin_bus!K25</f>
        <v>1</v>
      </c>
      <c r="L25" s="154">
        <f>feedin_bus!L25</f>
        <v>0</v>
      </c>
      <c r="M25" s="154">
        <f>feedin_bus!M25</f>
        <v>0</v>
      </c>
      <c r="N25" s="159">
        <f>feedin_bus!N25</f>
        <v>0.4</v>
      </c>
      <c r="O25" s="154">
        <f>feedin_bus!O25</f>
        <v>0.15</v>
      </c>
      <c r="P25" s="154">
        <f>feedin_bus!P25</f>
        <v>0.45</v>
      </c>
      <c r="Q25" s="159">
        <f>feedin_bus!Q25</f>
        <v>0</v>
      </c>
      <c r="R25" s="154">
        <f>feedin_bus!R25</f>
        <v>0</v>
      </c>
      <c r="S25" s="154">
        <f>feedin_bus!S25</f>
        <v>0</v>
      </c>
      <c r="T25" s="159">
        <f>feedin_bus!T25</f>
        <v>0.4</v>
      </c>
      <c r="U25" s="154">
        <f>feedin_bus!U25</f>
        <v>0.25</v>
      </c>
      <c r="V25" s="154">
        <f>feedin_bus!V25</f>
        <v>0.35</v>
      </c>
      <c r="W25" s="159">
        <f>feedin_bus!W25</f>
        <v>0</v>
      </c>
      <c r="X25" s="154">
        <f>feedin_bus!X25</f>
        <v>0</v>
      </c>
      <c r="Y25" s="154">
        <f>feedin_bus!Y25</f>
        <v>1</v>
      </c>
      <c r="Z25" s="159">
        <f>feedin_bus!Z25</f>
        <v>0.5</v>
      </c>
      <c r="AA25" s="154">
        <f>feedin_bus!AA25</f>
        <v>0.4</v>
      </c>
      <c r="AB25" s="154">
        <f>feedin_bus!AB25</f>
        <v>0.1</v>
      </c>
      <c r="AC25" s="159">
        <f>feedin_bus!AC25</f>
        <v>0.5</v>
      </c>
      <c r="AD25" s="154">
        <f>feedin_bus!AD25</f>
        <v>0.4</v>
      </c>
      <c r="AE25" s="154">
        <f>feedin_bus!AE25</f>
        <v>0.1</v>
      </c>
      <c r="AF25" s="159">
        <f>feedin_bus!AF25</f>
        <v>0.25</v>
      </c>
      <c r="AG25" s="154">
        <f>feedin_bus!AG25</f>
        <v>2.5000000000000001E-2</v>
      </c>
      <c r="AH25" s="154">
        <f>feedin_bus!AH25</f>
        <v>0.72499999999999998</v>
      </c>
      <c r="AI25" s="159">
        <f>feedin_bus!AI25</f>
        <v>0</v>
      </c>
      <c r="AJ25" s="154">
        <f>feedin_bus!AJ25</f>
        <v>0</v>
      </c>
      <c r="AK25" s="154">
        <f>feedin_bus!AK25</f>
        <v>1</v>
      </c>
      <c r="AL25" s="36">
        <f t="shared" si="4"/>
        <v>1</v>
      </c>
      <c r="AM25" s="36">
        <f t="shared" si="0"/>
        <v>8</v>
      </c>
      <c r="AO25" s="57">
        <f t="shared" si="5"/>
        <v>0.39978827521377158</v>
      </c>
      <c r="AP25" s="57">
        <f t="shared" si="3"/>
        <v>0.14856570105147632</v>
      </c>
      <c r="AQ25" s="57">
        <f t="shared" si="3"/>
        <v>0.45164602373475216</v>
      </c>
      <c r="AR25" s="57">
        <f t="shared" si="2"/>
        <v>1</v>
      </c>
    </row>
    <row r="26" spans="1:44" s="55" customFormat="1" x14ac:dyDescent="0.2">
      <c r="A26" s="51">
        <v>2020</v>
      </c>
      <c r="B26" s="101">
        <v>0</v>
      </c>
      <c r="C26" s="74">
        <f t="shared" si="7"/>
        <v>0.98613480230618611</v>
      </c>
      <c r="D26" s="65">
        <v>0</v>
      </c>
      <c r="E26" s="65">
        <v>0</v>
      </c>
      <c r="F26" s="65">
        <v>0</v>
      </c>
      <c r="G26" s="65">
        <v>0</v>
      </c>
      <c r="H26" s="65">
        <v>0</v>
      </c>
      <c r="I26" s="65">
        <v>1.3865197693813865E-2</v>
      </c>
      <c r="J26" s="74">
        <v>0</v>
      </c>
      <c r="K26" s="71">
        <f>feedin_bus!K26</f>
        <v>1</v>
      </c>
      <c r="L26" s="73">
        <f>feedin_bus!L26</f>
        <v>0</v>
      </c>
      <c r="M26" s="73">
        <f>feedin_bus!M26</f>
        <v>0</v>
      </c>
      <c r="N26" s="71">
        <f>feedin_bus!N26</f>
        <v>0.4</v>
      </c>
      <c r="O26" s="73">
        <f>feedin_bus!O26</f>
        <v>0.15</v>
      </c>
      <c r="P26" s="73">
        <f>feedin_bus!P26</f>
        <v>0.45</v>
      </c>
      <c r="Q26" s="71">
        <f>feedin_bus!Q26</f>
        <v>0</v>
      </c>
      <c r="R26" s="73">
        <f>feedin_bus!R26</f>
        <v>0</v>
      </c>
      <c r="S26" s="73">
        <f>feedin_bus!S26</f>
        <v>0</v>
      </c>
      <c r="T26" s="71">
        <f>feedin_bus!T26</f>
        <v>0.4</v>
      </c>
      <c r="U26" s="73">
        <f>feedin_bus!U26</f>
        <v>0.25</v>
      </c>
      <c r="V26" s="73">
        <f>feedin_bus!V26</f>
        <v>0.35</v>
      </c>
      <c r="W26" s="71">
        <f>feedin_bus!W26</f>
        <v>0</v>
      </c>
      <c r="X26" s="73">
        <f>feedin_bus!X26</f>
        <v>0</v>
      </c>
      <c r="Y26" s="73">
        <f>feedin_bus!Y26</f>
        <v>1</v>
      </c>
      <c r="Z26" s="71">
        <f>feedin_bus!Z26</f>
        <v>0.5</v>
      </c>
      <c r="AA26" s="73">
        <f>feedin_bus!AA26</f>
        <v>0.4</v>
      </c>
      <c r="AB26" s="73">
        <f>feedin_bus!AB26</f>
        <v>0.1</v>
      </c>
      <c r="AC26" s="71">
        <f>feedin_bus!AC26</f>
        <v>0.5</v>
      </c>
      <c r="AD26" s="73">
        <f>feedin_bus!AD26</f>
        <v>0.4</v>
      </c>
      <c r="AE26" s="73">
        <f>feedin_bus!AE26</f>
        <v>0.1</v>
      </c>
      <c r="AF26" s="71">
        <f>feedin_bus!AF26</f>
        <v>0.25</v>
      </c>
      <c r="AG26" s="73">
        <f>feedin_bus!AG26</f>
        <v>0.05</v>
      </c>
      <c r="AH26" s="73">
        <f>feedin_bus!AH26</f>
        <v>0.7</v>
      </c>
      <c r="AI26" s="71">
        <f>feedin_bus!AI26</f>
        <v>0</v>
      </c>
      <c r="AJ26" s="73">
        <f>feedin_bus!AJ26</f>
        <v>0</v>
      </c>
      <c r="AK26" s="73">
        <f>feedin_bus!AK26</f>
        <v>1</v>
      </c>
      <c r="AL26" s="52">
        <f t="shared" si="4"/>
        <v>1</v>
      </c>
      <c r="AM26" s="52">
        <f t="shared" si="0"/>
        <v>8</v>
      </c>
      <c r="AO26" s="62">
        <f t="shared" si="5"/>
        <v>0.39792022034592789</v>
      </c>
      <c r="AP26" s="62">
        <f t="shared" si="3"/>
        <v>0.1486134802306186</v>
      </c>
      <c r="AQ26" s="62">
        <f t="shared" si="3"/>
        <v>0.45346629942345346</v>
      </c>
      <c r="AR26" s="62">
        <f t="shared" si="2"/>
        <v>1</v>
      </c>
    </row>
    <row r="27" spans="1:44" x14ac:dyDescent="0.2">
      <c r="A27" s="12">
        <v>2021</v>
      </c>
      <c r="B27" s="100">
        <f>B26+(B$31-B$26)*0.2</f>
        <v>0</v>
      </c>
      <c r="C27" s="173">
        <f t="shared" si="7"/>
        <v>0.98225487057379346</v>
      </c>
      <c r="D27" s="66">
        <f t="shared" ref="D27:G30" si="8">D26+(D$31-D$26)*0.2</f>
        <v>0</v>
      </c>
      <c r="E27" s="66">
        <f t="shared" si="8"/>
        <v>0</v>
      </c>
      <c r="F27" s="66">
        <f t="shared" si="8"/>
        <v>0</v>
      </c>
      <c r="G27" s="66">
        <f t="shared" si="8"/>
        <v>0</v>
      </c>
      <c r="H27" s="66">
        <v>0</v>
      </c>
      <c r="I27" s="66">
        <v>1.7745129426206593E-2</v>
      </c>
      <c r="J27" s="66">
        <v>0</v>
      </c>
      <c r="K27" s="159">
        <f>feedin_bus!K27</f>
        <v>1</v>
      </c>
      <c r="L27" s="154">
        <f>feedin_bus!L27</f>
        <v>0</v>
      </c>
      <c r="M27" s="154">
        <f>feedin_bus!M27</f>
        <v>0</v>
      </c>
      <c r="N27" s="159">
        <f>feedin_bus!N27</f>
        <v>0.4</v>
      </c>
      <c r="O27" s="154">
        <f>feedin_bus!O27</f>
        <v>0.15</v>
      </c>
      <c r="P27" s="154">
        <f>feedin_bus!P27</f>
        <v>0.45</v>
      </c>
      <c r="Q27" s="159">
        <f>feedin_bus!Q27</f>
        <v>0</v>
      </c>
      <c r="R27" s="154">
        <f>feedin_bus!R27</f>
        <v>0</v>
      </c>
      <c r="S27" s="154">
        <f>feedin_bus!S27</f>
        <v>0</v>
      </c>
      <c r="T27" s="159">
        <f>feedin_bus!T27</f>
        <v>0.4</v>
      </c>
      <c r="U27" s="154">
        <f>feedin_bus!U27</f>
        <v>0.25</v>
      </c>
      <c r="V27" s="154">
        <f>feedin_bus!V27</f>
        <v>0.35</v>
      </c>
      <c r="W27" s="159">
        <f>feedin_bus!W27</f>
        <v>0</v>
      </c>
      <c r="X27" s="154">
        <f>feedin_bus!X27</f>
        <v>0</v>
      </c>
      <c r="Y27" s="154">
        <f>feedin_bus!Y27</f>
        <v>1</v>
      </c>
      <c r="Z27" s="159">
        <f>feedin_bus!Z27</f>
        <v>0.5</v>
      </c>
      <c r="AA27" s="154">
        <f>feedin_bus!AA27</f>
        <v>0.4</v>
      </c>
      <c r="AB27" s="154">
        <f>feedin_bus!AB27</f>
        <v>0.1</v>
      </c>
      <c r="AC27" s="159">
        <f>feedin_bus!AC27</f>
        <v>0.5</v>
      </c>
      <c r="AD27" s="154">
        <f>feedin_bus!AD27</f>
        <v>0.4</v>
      </c>
      <c r="AE27" s="154">
        <f>feedin_bus!AE27</f>
        <v>0.1</v>
      </c>
      <c r="AF27" s="159">
        <f>feedin_bus!AF27</f>
        <v>0.26</v>
      </c>
      <c r="AG27" s="154">
        <f>feedin_bus!AG27</f>
        <v>6.0000000000000005E-2</v>
      </c>
      <c r="AH27" s="154">
        <f>feedin_bus!AH27</f>
        <v>0.67999999999999994</v>
      </c>
      <c r="AI27" s="159">
        <f>feedin_bus!AI27</f>
        <v>0</v>
      </c>
      <c r="AJ27" s="154">
        <f>feedin_bus!AJ27</f>
        <v>0</v>
      </c>
      <c r="AK27" s="154">
        <f>feedin_bus!AK27</f>
        <v>1</v>
      </c>
      <c r="AL27" s="36">
        <f t="shared" si="4"/>
        <v>1</v>
      </c>
      <c r="AM27" s="36">
        <f t="shared" si="0"/>
        <v>7.9999999999999991</v>
      </c>
      <c r="AO27" s="57">
        <f t="shared" si="5"/>
        <v>0.3975156818803311</v>
      </c>
      <c r="AP27" s="57">
        <f t="shared" si="3"/>
        <v>0.14840293835164142</v>
      </c>
      <c r="AQ27" s="57">
        <f t="shared" si="3"/>
        <v>0.45408137976802754</v>
      </c>
      <c r="AR27" s="57">
        <f t="shared" si="2"/>
        <v>1</v>
      </c>
    </row>
    <row r="28" spans="1:44" x14ac:dyDescent="0.2">
      <c r="A28" s="12">
        <v>2022</v>
      </c>
      <c r="B28" s="100">
        <f t="shared" ref="B28:B30" si="9">B27+(B$31-B$26)*0.2</f>
        <v>0</v>
      </c>
      <c r="C28" s="173">
        <f t="shared" si="7"/>
        <v>0.97714855949806345</v>
      </c>
      <c r="D28" s="66">
        <f t="shared" si="8"/>
        <v>0</v>
      </c>
      <c r="E28" s="66">
        <f t="shared" si="8"/>
        <v>0</v>
      </c>
      <c r="F28" s="66">
        <f t="shared" si="8"/>
        <v>0</v>
      </c>
      <c r="G28" s="66">
        <f t="shared" si="8"/>
        <v>0</v>
      </c>
      <c r="H28" s="66">
        <v>0</v>
      </c>
      <c r="I28" s="66">
        <v>2.2851440501936514E-2</v>
      </c>
      <c r="J28" s="66">
        <v>0</v>
      </c>
      <c r="K28" s="159">
        <f>feedin_bus!K28</f>
        <v>1</v>
      </c>
      <c r="L28" s="154">
        <f>feedin_bus!L28</f>
        <v>0</v>
      </c>
      <c r="M28" s="154">
        <f>feedin_bus!M28</f>
        <v>0</v>
      </c>
      <c r="N28" s="159">
        <f>feedin_bus!N28</f>
        <v>0.4</v>
      </c>
      <c r="O28" s="154">
        <f>feedin_bus!O28</f>
        <v>0.15</v>
      </c>
      <c r="P28" s="154">
        <f>feedin_bus!P28</f>
        <v>0.45</v>
      </c>
      <c r="Q28" s="159">
        <f>feedin_bus!Q28</f>
        <v>0</v>
      </c>
      <c r="R28" s="154">
        <f>feedin_bus!R28</f>
        <v>0</v>
      </c>
      <c r="S28" s="154">
        <f>feedin_bus!S28</f>
        <v>0</v>
      </c>
      <c r="T28" s="159">
        <f>feedin_bus!T28</f>
        <v>0.4</v>
      </c>
      <c r="U28" s="154">
        <f>feedin_bus!U28</f>
        <v>0.25</v>
      </c>
      <c r="V28" s="154">
        <f>feedin_bus!V28</f>
        <v>0.35</v>
      </c>
      <c r="W28" s="159">
        <f>feedin_bus!W28</f>
        <v>0</v>
      </c>
      <c r="X28" s="154">
        <f>feedin_bus!X28</f>
        <v>0</v>
      </c>
      <c r="Y28" s="154">
        <f>feedin_bus!Y28</f>
        <v>1</v>
      </c>
      <c r="Z28" s="159">
        <f>feedin_bus!Z28</f>
        <v>0.5</v>
      </c>
      <c r="AA28" s="154">
        <f>feedin_bus!AA28</f>
        <v>0.4</v>
      </c>
      <c r="AB28" s="154">
        <f>feedin_bus!AB28</f>
        <v>0.1</v>
      </c>
      <c r="AC28" s="159">
        <f>feedin_bus!AC28</f>
        <v>0.5</v>
      </c>
      <c r="AD28" s="154">
        <f>feedin_bus!AD28</f>
        <v>0.4</v>
      </c>
      <c r="AE28" s="154">
        <f>feedin_bus!AE28</f>
        <v>0.1</v>
      </c>
      <c r="AF28" s="159">
        <f>feedin_bus!AF28</f>
        <v>0.27</v>
      </c>
      <c r="AG28" s="154">
        <f>feedin_bus!AG28</f>
        <v>7.0000000000000007E-2</v>
      </c>
      <c r="AH28" s="154">
        <f>feedin_bus!AH28</f>
        <v>0.65999999999999992</v>
      </c>
      <c r="AI28" s="159">
        <f>feedin_bus!AI28</f>
        <v>0</v>
      </c>
      <c r="AJ28" s="154">
        <f>feedin_bus!AJ28</f>
        <v>0</v>
      </c>
      <c r="AK28" s="154">
        <f>feedin_bus!AK28</f>
        <v>1</v>
      </c>
      <c r="AL28" s="36">
        <f t="shared" si="4"/>
        <v>1</v>
      </c>
      <c r="AM28" s="36">
        <f t="shared" si="0"/>
        <v>8</v>
      </c>
      <c r="AO28" s="57">
        <f t="shared" si="5"/>
        <v>0.39702931273474823</v>
      </c>
      <c r="AP28" s="57">
        <f t="shared" si="3"/>
        <v>0.14817188475984505</v>
      </c>
      <c r="AQ28" s="57">
        <f t="shared" si="3"/>
        <v>0.45479880250540666</v>
      </c>
      <c r="AR28" s="57">
        <f t="shared" si="2"/>
        <v>1</v>
      </c>
    </row>
    <row r="29" spans="1:44" x14ac:dyDescent="0.2">
      <c r="A29" s="12">
        <v>2023</v>
      </c>
      <c r="B29" s="100">
        <f t="shared" si="9"/>
        <v>0</v>
      </c>
      <c r="C29" s="173">
        <f t="shared" si="7"/>
        <v>0.97041963486076555</v>
      </c>
      <c r="D29" s="66">
        <f t="shared" si="8"/>
        <v>0</v>
      </c>
      <c r="E29" s="66">
        <f t="shared" si="8"/>
        <v>0</v>
      </c>
      <c r="F29" s="66">
        <f t="shared" si="8"/>
        <v>0</v>
      </c>
      <c r="G29" s="66">
        <f t="shared" si="8"/>
        <v>0</v>
      </c>
      <c r="H29" s="66">
        <v>0</v>
      </c>
      <c r="I29" s="66">
        <v>2.9580365139234434E-2</v>
      </c>
      <c r="J29" s="66">
        <v>0</v>
      </c>
      <c r="K29" s="159">
        <f>feedin_bus!K29</f>
        <v>1</v>
      </c>
      <c r="L29" s="154">
        <f>feedin_bus!L29</f>
        <v>0</v>
      </c>
      <c r="M29" s="154">
        <f>feedin_bus!M29</f>
        <v>0</v>
      </c>
      <c r="N29" s="159">
        <f>feedin_bus!N29</f>
        <v>0.4</v>
      </c>
      <c r="O29" s="154">
        <f>feedin_bus!O29</f>
        <v>0.15</v>
      </c>
      <c r="P29" s="154">
        <f>feedin_bus!P29</f>
        <v>0.45</v>
      </c>
      <c r="Q29" s="159">
        <f>feedin_bus!Q29</f>
        <v>0</v>
      </c>
      <c r="R29" s="154">
        <f>feedin_bus!R29</f>
        <v>0</v>
      </c>
      <c r="S29" s="154">
        <f>feedin_bus!S29</f>
        <v>0</v>
      </c>
      <c r="T29" s="159">
        <f>feedin_bus!T29</f>
        <v>0.4</v>
      </c>
      <c r="U29" s="154">
        <f>feedin_bus!U29</f>
        <v>0.25</v>
      </c>
      <c r="V29" s="154">
        <f>feedin_bus!V29</f>
        <v>0.35</v>
      </c>
      <c r="W29" s="159">
        <f>feedin_bus!W29</f>
        <v>0</v>
      </c>
      <c r="X29" s="154">
        <f>feedin_bus!X29</f>
        <v>0</v>
      </c>
      <c r="Y29" s="154">
        <f>feedin_bus!Y29</f>
        <v>1</v>
      </c>
      <c r="Z29" s="159">
        <f>feedin_bus!Z29</f>
        <v>0.5</v>
      </c>
      <c r="AA29" s="154">
        <f>feedin_bus!AA29</f>
        <v>0.4</v>
      </c>
      <c r="AB29" s="154">
        <f>feedin_bus!AB29</f>
        <v>0.1</v>
      </c>
      <c r="AC29" s="159">
        <f>feedin_bus!AC29</f>
        <v>0.5</v>
      </c>
      <c r="AD29" s="154">
        <f>feedin_bus!AD29</f>
        <v>0.4</v>
      </c>
      <c r="AE29" s="154">
        <f>feedin_bus!AE29</f>
        <v>0.1</v>
      </c>
      <c r="AF29" s="159">
        <f>feedin_bus!AF29</f>
        <v>0.28000000000000003</v>
      </c>
      <c r="AG29" s="154">
        <f>feedin_bus!AG29</f>
        <v>0.08</v>
      </c>
      <c r="AH29" s="154">
        <f>feedin_bus!AH29</f>
        <v>0.6399999999999999</v>
      </c>
      <c r="AI29" s="159">
        <f>feedin_bus!AI29</f>
        <v>0</v>
      </c>
      <c r="AJ29" s="154">
        <f>feedin_bus!AJ29</f>
        <v>0</v>
      </c>
      <c r="AK29" s="154">
        <f>feedin_bus!AK29</f>
        <v>1</v>
      </c>
      <c r="AL29" s="36">
        <f t="shared" si="4"/>
        <v>1</v>
      </c>
      <c r="AM29" s="36">
        <f t="shared" si="0"/>
        <v>8</v>
      </c>
      <c r="AO29" s="57">
        <f t="shared" si="5"/>
        <v>0.39645035618329189</v>
      </c>
      <c r="AP29" s="57">
        <f t="shared" si="3"/>
        <v>0.14792937444025359</v>
      </c>
      <c r="AQ29" s="57">
        <f t="shared" si="3"/>
        <v>0.45562026937645456</v>
      </c>
      <c r="AR29" s="57">
        <f t="shared" si="2"/>
        <v>1</v>
      </c>
    </row>
    <row r="30" spans="1:44" x14ac:dyDescent="0.2">
      <c r="A30" s="12">
        <v>2024</v>
      </c>
      <c r="B30" s="100">
        <f t="shared" si="9"/>
        <v>0</v>
      </c>
      <c r="C30" s="173">
        <f t="shared" si="7"/>
        <v>0.96139158199715358</v>
      </c>
      <c r="D30" s="66">
        <f t="shared" si="8"/>
        <v>0</v>
      </c>
      <c r="E30" s="66">
        <f t="shared" si="8"/>
        <v>0</v>
      </c>
      <c r="F30" s="66">
        <f t="shared" si="8"/>
        <v>0</v>
      </c>
      <c r="G30" s="66">
        <f t="shared" si="8"/>
        <v>0</v>
      </c>
      <c r="H30" s="66">
        <v>0</v>
      </c>
      <c r="I30" s="66">
        <v>3.8608418002846374E-2</v>
      </c>
      <c r="J30" s="66">
        <v>0</v>
      </c>
      <c r="K30" s="159">
        <f>feedin_bus!K30</f>
        <v>1</v>
      </c>
      <c r="L30" s="154">
        <f>feedin_bus!L30</f>
        <v>0</v>
      </c>
      <c r="M30" s="154">
        <f>feedin_bus!M30</f>
        <v>0</v>
      </c>
      <c r="N30" s="159">
        <f>feedin_bus!N30</f>
        <v>0.4</v>
      </c>
      <c r="O30" s="154">
        <f>feedin_bus!O30</f>
        <v>0.15</v>
      </c>
      <c r="P30" s="154">
        <f>feedin_bus!P30</f>
        <v>0.45</v>
      </c>
      <c r="Q30" s="159">
        <f>feedin_bus!Q30</f>
        <v>0</v>
      </c>
      <c r="R30" s="154">
        <f>feedin_bus!R30</f>
        <v>0</v>
      </c>
      <c r="S30" s="154">
        <f>feedin_bus!S30</f>
        <v>0</v>
      </c>
      <c r="T30" s="159">
        <f>feedin_bus!T30</f>
        <v>0.4</v>
      </c>
      <c r="U30" s="154">
        <f>feedin_bus!U30</f>
        <v>0.25</v>
      </c>
      <c r="V30" s="154">
        <f>feedin_bus!V30</f>
        <v>0.35</v>
      </c>
      <c r="W30" s="159">
        <f>feedin_bus!W30</f>
        <v>0</v>
      </c>
      <c r="X30" s="154">
        <f>feedin_bus!X30</f>
        <v>0</v>
      </c>
      <c r="Y30" s="154">
        <f>feedin_bus!Y30</f>
        <v>1</v>
      </c>
      <c r="Z30" s="159">
        <f>feedin_bus!Z30</f>
        <v>0.5</v>
      </c>
      <c r="AA30" s="154">
        <f>feedin_bus!AA30</f>
        <v>0.4</v>
      </c>
      <c r="AB30" s="154">
        <f>feedin_bus!AB30</f>
        <v>0.1</v>
      </c>
      <c r="AC30" s="159">
        <f>feedin_bus!AC30</f>
        <v>0.5</v>
      </c>
      <c r="AD30" s="154">
        <f>feedin_bus!AD30</f>
        <v>0.4</v>
      </c>
      <c r="AE30" s="154">
        <f>feedin_bus!AE30</f>
        <v>0.1</v>
      </c>
      <c r="AF30" s="159">
        <f>feedin_bus!AF30</f>
        <v>0.29000000000000004</v>
      </c>
      <c r="AG30" s="154">
        <f>feedin_bus!AG30</f>
        <v>0.09</v>
      </c>
      <c r="AH30" s="154">
        <f>feedin_bus!AH30</f>
        <v>0.61999999999999988</v>
      </c>
      <c r="AI30" s="159">
        <f>feedin_bus!AI30</f>
        <v>0</v>
      </c>
      <c r="AJ30" s="154">
        <f>feedin_bus!AJ30</f>
        <v>0</v>
      </c>
      <c r="AK30" s="154">
        <f>feedin_bus!AK30</f>
        <v>1</v>
      </c>
      <c r="AL30" s="36">
        <f t="shared" si="4"/>
        <v>1</v>
      </c>
      <c r="AM30" s="36">
        <f t="shared" si="0"/>
        <v>8</v>
      </c>
      <c r="AO30" s="57">
        <f t="shared" si="5"/>
        <v>0.3957530740196869</v>
      </c>
      <c r="AP30" s="57">
        <f t="shared" si="3"/>
        <v>0.14768349491982921</v>
      </c>
      <c r="AQ30" s="57">
        <f t="shared" si="3"/>
        <v>0.45656343106048386</v>
      </c>
      <c r="AR30" s="57">
        <f t="shared" si="2"/>
        <v>1</v>
      </c>
    </row>
    <row r="31" spans="1:44" s="55" customFormat="1" x14ac:dyDescent="0.2">
      <c r="A31" s="51">
        <v>2025</v>
      </c>
      <c r="B31" s="101">
        <v>0</v>
      </c>
      <c r="C31" s="74">
        <f t="shared" si="7"/>
        <v>0.94944733079174193</v>
      </c>
      <c r="D31" s="65">
        <v>0</v>
      </c>
      <c r="E31" s="65">
        <v>0</v>
      </c>
      <c r="F31" s="65">
        <v>0</v>
      </c>
      <c r="G31" s="65">
        <v>0</v>
      </c>
      <c r="H31" s="74">
        <v>0</v>
      </c>
      <c r="I31" s="65">
        <v>5.0552669208258016E-2</v>
      </c>
      <c r="J31" s="74">
        <v>0</v>
      </c>
      <c r="K31" s="71">
        <f>feedin_bus!K31</f>
        <v>1</v>
      </c>
      <c r="L31" s="73">
        <f>feedin_bus!L31</f>
        <v>0</v>
      </c>
      <c r="M31" s="73">
        <f>feedin_bus!M31</f>
        <v>0</v>
      </c>
      <c r="N31" s="71">
        <f>feedin_bus!N31</f>
        <v>0.4</v>
      </c>
      <c r="O31" s="73">
        <f>feedin_bus!O31</f>
        <v>0.15</v>
      </c>
      <c r="P31" s="73">
        <f>feedin_bus!P31</f>
        <v>0.45</v>
      </c>
      <c r="Q31" s="71">
        <f>feedin_bus!Q31</f>
        <v>0</v>
      </c>
      <c r="R31" s="73">
        <f>feedin_bus!R31</f>
        <v>0</v>
      </c>
      <c r="S31" s="73">
        <f>feedin_bus!S31</f>
        <v>0</v>
      </c>
      <c r="T31" s="71">
        <f>feedin_bus!T31</f>
        <v>0.4</v>
      </c>
      <c r="U31" s="73">
        <f>feedin_bus!U31</f>
        <v>0.25</v>
      </c>
      <c r="V31" s="73">
        <f>feedin_bus!V31</f>
        <v>0.35</v>
      </c>
      <c r="W31" s="71">
        <f>feedin_bus!W31</f>
        <v>0</v>
      </c>
      <c r="X31" s="73">
        <f>feedin_bus!X31</f>
        <v>0</v>
      </c>
      <c r="Y31" s="73">
        <f>feedin_bus!Y31</f>
        <v>1</v>
      </c>
      <c r="Z31" s="71">
        <f>feedin_bus!Z31</f>
        <v>0.5</v>
      </c>
      <c r="AA31" s="73">
        <f>feedin_bus!AA31</f>
        <v>0.4</v>
      </c>
      <c r="AB31" s="73">
        <f>feedin_bus!AB31</f>
        <v>0.1</v>
      </c>
      <c r="AC31" s="71">
        <f>feedin_bus!AC31</f>
        <v>0.5</v>
      </c>
      <c r="AD31" s="73">
        <f>feedin_bus!AD31</f>
        <v>0.4</v>
      </c>
      <c r="AE31" s="73">
        <f>feedin_bus!AE31</f>
        <v>0.1</v>
      </c>
      <c r="AF31" s="71">
        <f>feedin_bus!AF31</f>
        <v>0.3</v>
      </c>
      <c r="AG31" s="73">
        <f>feedin_bus!AG31</f>
        <v>0.1</v>
      </c>
      <c r="AH31" s="73">
        <f>feedin_bus!AH31</f>
        <v>0.6</v>
      </c>
      <c r="AI31" s="71">
        <f>feedin_bus!AI31</f>
        <v>0</v>
      </c>
      <c r="AJ31" s="73">
        <f>feedin_bus!AJ31</f>
        <v>0</v>
      </c>
      <c r="AK31" s="73">
        <f>feedin_bus!AK31</f>
        <v>1</v>
      </c>
      <c r="AL31" s="52">
        <f t="shared" si="4"/>
        <v>1</v>
      </c>
      <c r="AM31" s="52">
        <f t="shared" si="0"/>
        <v>7.9999999999999991</v>
      </c>
      <c r="AO31" s="62">
        <f t="shared" si="5"/>
        <v>0.39494473307917422</v>
      </c>
      <c r="AP31" s="62">
        <f t="shared" si="3"/>
        <v>0.14747236653958709</v>
      </c>
      <c r="AQ31" s="62">
        <f t="shared" si="3"/>
        <v>0.45758290038123867</v>
      </c>
      <c r="AR31" s="62">
        <f t="shared" si="2"/>
        <v>1</v>
      </c>
    </row>
    <row r="32" spans="1:44" x14ac:dyDescent="0.2">
      <c r="A32" s="12">
        <v>2026</v>
      </c>
      <c r="B32" s="100">
        <f>B31+(B$36-B$31)*0.2</f>
        <v>0</v>
      </c>
      <c r="C32" s="173">
        <f t="shared" si="7"/>
        <v>0.93951641444277423</v>
      </c>
      <c r="D32" s="66">
        <f t="shared" ref="D32:G35" si="10">D31+(D$36-D$31)*0.2</f>
        <v>0</v>
      </c>
      <c r="E32" s="66">
        <f t="shared" si="10"/>
        <v>0</v>
      </c>
      <c r="F32" s="66">
        <f t="shared" si="10"/>
        <v>0</v>
      </c>
      <c r="G32" s="66">
        <f t="shared" si="10"/>
        <v>0</v>
      </c>
      <c r="H32" s="66">
        <v>0</v>
      </c>
      <c r="I32" s="66">
        <v>6.0483585557225765E-2</v>
      </c>
      <c r="J32" s="66">
        <v>0</v>
      </c>
      <c r="K32" s="159">
        <f>feedin_bus!K32</f>
        <v>1</v>
      </c>
      <c r="L32" s="154">
        <f>feedin_bus!L32</f>
        <v>0</v>
      </c>
      <c r="M32" s="154">
        <f>feedin_bus!M32</f>
        <v>0</v>
      </c>
      <c r="N32" s="159">
        <f>feedin_bus!N32</f>
        <v>0.4</v>
      </c>
      <c r="O32" s="154">
        <f>feedin_bus!O32</f>
        <v>0.15</v>
      </c>
      <c r="P32" s="154">
        <f>feedin_bus!P32</f>
        <v>0.45</v>
      </c>
      <c r="Q32" s="159">
        <f>feedin_bus!Q32</f>
        <v>0</v>
      </c>
      <c r="R32" s="154">
        <f>feedin_bus!R32</f>
        <v>0</v>
      </c>
      <c r="S32" s="154">
        <f>feedin_bus!S32</f>
        <v>0</v>
      </c>
      <c r="T32" s="159">
        <f>feedin_bus!T32</f>
        <v>0.4</v>
      </c>
      <c r="U32" s="154">
        <f>feedin_bus!U32</f>
        <v>0.25</v>
      </c>
      <c r="V32" s="154">
        <f>feedin_bus!V32</f>
        <v>0.35</v>
      </c>
      <c r="W32" s="159">
        <f>feedin_bus!W32</f>
        <v>0</v>
      </c>
      <c r="X32" s="154">
        <f>feedin_bus!X32</f>
        <v>0</v>
      </c>
      <c r="Y32" s="154">
        <f>feedin_bus!Y32</f>
        <v>1</v>
      </c>
      <c r="Z32" s="159">
        <f>feedin_bus!Z32</f>
        <v>0.5</v>
      </c>
      <c r="AA32" s="154">
        <f>feedin_bus!AA32</f>
        <v>0.4</v>
      </c>
      <c r="AB32" s="154">
        <f>feedin_bus!AB32</f>
        <v>0.1</v>
      </c>
      <c r="AC32" s="159">
        <f>feedin_bus!AC32</f>
        <v>0.5</v>
      </c>
      <c r="AD32" s="154">
        <f>feedin_bus!AD32</f>
        <v>0.4</v>
      </c>
      <c r="AE32" s="154">
        <f>feedin_bus!AE32</f>
        <v>0.1</v>
      </c>
      <c r="AF32" s="159">
        <f>feedin_bus!AF32</f>
        <v>0.3</v>
      </c>
      <c r="AG32" s="154">
        <f>feedin_bus!AG32</f>
        <v>0.1</v>
      </c>
      <c r="AH32" s="154">
        <f>feedin_bus!AH32</f>
        <v>0.6</v>
      </c>
      <c r="AI32" s="159">
        <f>feedin_bus!AI32</f>
        <v>0</v>
      </c>
      <c r="AJ32" s="154">
        <f>feedin_bus!AJ32</f>
        <v>0</v>
      </c>
      <c r="AK32" s="154">
        <f>feedin_bus!AK32</f>
        <v>1</v>
      </c>
      <c r="AL32" s="36">
        <f t="shared" si="4"/>
        <v>1</v>
      </c>
      <c r="AM32" s="36">
        <f t="shared" si="0"/>
        <v>7.9999999999999991</v>
      </c>
      <c r="AO32" s="57">
        <f t="shared" si="5"/>
        <v>0.39395164144427741</v>
      </c>
      <c r="AP32" s="57">
        <f t="shared" si="3"/>
        <v>0.14697582072213872</v>
      </c>
      <c r="AQ32" s="57">
        <f t="shared" si="3"/>
        <v>0.45907253783358387</v>
      </c>
      <c r="AR32" s="57">
        <f t="shared" si="2"/>
        <v>1</v>
      </c>
    </row>
    <row r="33" spans="1:44" x14ac:dyDescent="0.2">
      <c r="A33" s="12">
        <v>2027</v>
      </c>
      <c r="B33" s="100">
        <f t="shared" ref="B33:B35" si="11">B32+(B$36-B$31)*0.2</f>
        <v>0</v>
      </c>
      <c r="C33" s="173">
        <f t="shared" si="7"/>
        <v>0.92958549809380653</v>
      </c>
      <c r="D33" s="66">
        <f t="shared" si="10"/>
        <v>0</v>
      </c>
      <c r="E33" s="66">
        <f t="shared" si="10"/>
        <v>0</v>
      </c>
      <c r="F33" s="66">
        <f t="shared" si="10"/>
        <v>0</v>
      </c>
      <c r="G33" s="66">
        <f t="shared" si="10"/>
        <v>0</v>
      </c>
      <c r="H33" s="66">
        <v>0</v>
      </c>
      <c r="I33" s="66">
        <v>7.0414501906193513E-2</v>
      </c>
      <c r="J33" s="66">
        <v>0</v>
      </c>
      <c r="K33" s="159">
        <f>feedin_bus!K33</f>
        <v>1</v>
      </c>
      <c r="L33" s="154">
        <f>feedin_bus!L33</f>
        <v>0</v>
      </c>
      <c r="M33" s="154">
        <f>feedin_bus!M33</f>
        <v>0</v>
      </c>
      <c r="N33" s="159">
        <f>feedin_bus!N33</f>
        <v>0.4</v>
      </c>
      <c r="O33" s="154">
        <f>feedin_bus!O33</f>
        <v>0.15</v>
      </c>
      <c r="P33" s="154">
        <f>feedin_bus!P33</f>
        <v>0.45</v>
      </c>
      <c r="Q33" s="159">
        <f>feedin_bus!Q33</f>
        <v>0</v>
      </c>
      <c r="R33" s="154">
        <f>feedin_bus!R33</f>
        <v>0</v>
      </c>
      <c r="S33" s="154">
        <f>feedin_bus!S33</f>
        <v>0</v>
      </c>
      <c r="T33" s="159">
        <f>feedin_bus!T33</f>
        <v>0.4</v>
      </c>
      <c r="U33" s="154">
        <f>feedin_bus!U33</f>
        <v>0.25</v>
      </c>
      <c r="V33" s="154">
        <f>feedin_bus!V33</f>
        <v>0.35</v>
      </c>
      <c r="W33" s="159">
        <f>feedin_bus!W33</f>
        <v>0</v>
      </c>
      <c r="X33" s="154">
        <f>feedin_bus!X33</f>
        <v>0</v>
      </c>
      <c r="Y33" s="154">
        <f>feedin_bus!Y33</f>
        <v>1</v>
      </c>
      <c r="Z33" s="159">
        <f>feedin_bus!Z33</f>
        <v>0.5</v>
      </c>
      <c r="AA33" s="154">
        <f>feedin_bus!AA33</f>
        <v>0.4</v>
      </c>
      <c r="AB33" s="154">
        <f>feedin_bus!AB33</f>
        <v>0.1</v>
      </c>
      <c r="AC33" s="159">
        <f>feedin_bus!AC33</f>
        <v>0.5</v>
      </c>
      <c r="AD33" s="154">
        <f>feedin_bus!AD33</f>
        <v>0.4</v>
      </c>
      <c r="AE33" s="154">
        <f>feedin_bus!AE33</f>
        <v>0.1</v>
      </c>
      <c r="AF33" s="159">
        <f>feedin_bus!AF33</f>
        <v>0.3</v>
      </c>
      <c r="AG33" s="154">
        <f>feedin_bus!AG33</f>
        <v>0.1</v>
      </c>
      <c r="AH33" s="154">
        <f>feedin_bus!AH33</f>
        <v>0.6</v>
      </c>
      <c r="AI33" s="159">
        <f>feedin_bus!AI33</f>
        <v>0</v>
      </c>
      <c r="AJ33" s="154">
        <f>feedin_bus!AJ33</f>
        <v>0</v>
      </c>
      <c r="AK33" s="154">
        <f>feedin_bus!AK33</f>
        <v>1</v>
      </c>
      <c r="AL33" s="36">
        <f t="shared" si="4"/>
        <v>1</v>
      </c>
      <c r="AM33" s="36">
        <f t="shared" si="0"/>
        <v>7.9999999999999991</v>
      </c>
      <c r="AO33" s="57">
        <f t="shared" si="5"/>
        <v>0.39295854980938072</v>
      </c>
      <c r="AP33" s="57">
        <f t="shared" si="3"/>
        <v>0.14647927490469034</v>
      </c>
      <c r="AQ33" s="57">
        <f t="shared" si="3"/>
        <v>0.46056217528592902</v>
      </c>
      <c r="AR33" s="57">
        <f t="shared" si="2"/>
        <v>1</v>
      </c>
    </row>
    <row r="34" spans="1:44" x14ac:dyDescent="0.2">
      <c r="A34" s="12">
        <v>2028</v>
      </c>
      <c r="B34" s="100">
        <f t="shared" si="11"/>
        <v>0</v>
      </c>
      <c r="C34" s="173">
        <f t="shared" si="7"/>
        <v>0.91965458174483872</v>
      </c>
      <c r="D34" s="66">
        <f t="shared" si="10"/>
        <v>0</v>
      </c>
      <c r="E34" s="66">
        <f t="shared" si="10"/>
        <v>0</v>
      </c>
      <c r="F34" s="66">
        <f t="shared" si="10"/>
        <v>0</v>
      </c>
      <c r="G34" s="66">
        <f t="shared" si="10"/>
        <v>0</v>
      </c>
      <c r="H34" s="66">
        <v>0</v>
      </c>
      <c r="I34" s="173">
        <v>8.0345418255161255E-2</v>
      </c>
      <c r="J34" s="66">
        <v>0</v>
      </c>
      <c r="K34" s="159">
        <f>feedin_bus!K34</f>
        <v>1</v>
      </c>
      <c r="L34" s="154">
        <f>feedin_bus!L34</f>
        <v>0</v>
      </c>
      <c r="M34" s="154">
        <f>feedin_bus!M34</f>
        <v>0</v>
      </c>
      <c r="N34" s="159">
        <f>feedin_bus!N34</f>
        <v>0.4</v>
      </c>
      <c r="O34" s="154">
        <f>feedin_bus!O34</f>
        <v>0.15</v>
      </c>
      <c r="P34" s="154">
        <f>feedin_bus!P34</f>
        <v>0.45</v>
      </c>
      <c r="Q34" s="159">
        <f>feedin_bus!Q34</f>
        <v>0</v>
      </c>
      <c r="R34" s="154">
        <f>feedin_bus!R34</f>
        <v>0</v>
      </c>
      <c r="S34" s="154">
        <f>feedin_bus!S34</f>
        <v>0</v>
      </c>
      <c r="T34" s="159">
        <f>feedin_bus!T34</f>
        <v>0.4</v>
      </c>
      <c r="U34" s="154">
        <f>feedin_bus!U34</f>
        <v>0.25</v>
      </c>
      <c r="V34" s="154">
        <f>feedin_bus!V34</f>
        <v>0.35</v>
      </c>
      <c r="W34" s="159">
        <f>feedin_bus!W34</f>
        <v>0</v>
      </c>
      <c r="X34" s="154">
        <f>feedin_bus!X34</f>
        <v>0</v>
      </c>
      <c r="Y34" s="154">
        <f>feedin_bus!Y34</f>
        <v>1</v>
      </c>
      <c r="Z34" s="159">
        <f>feedin_bus!Z34</f>
        <v>0.5</v>
      </c>
      <c r="AA34" s="154">
        <f>feedin_bus!AA34</f>
        <v>0.4</v>
      </c>
      <c r="AB34" s="154">
        <f>feedin_bus!AB34</f>
        <v>0.1</v>
      </c>
      <c r="AC34" s="159">
        <f>feedin_bus!AC34</f>
        <v>0.5</v>
      </c>
      <c r="AD34" s="154">
        <f>feedin_bus!AD34</f>
        <v>0.4</v>
      </c>
      <c r="AE34" s="154">
        <f>feedin_bus!AE34</f>
        <v>0.1</v>
      </c>
      <c r="AF34" s="159">
        <f>feedin_bus!AF34</f>
        <v>0.3</v>
      </c>
      <c r="AG34" s="154">
        <f>feedin_bus!AG34</f>
        <v>0.1</v>
      </c>
      <c r="AH34" s="154">
        <f>feedin_bus!AH34</f>
        <v>0.6</v>
      </c>
      <c r="AI34" s="159">
        <f>feedin_bus!AI34</f>
        <v>0</v>
      </c>
      <c r="AJ34" s="154">
        <f>feedin_bus!AJ34</f>
        <v>0</v>
      </c>
      <c r="AK34" s="154">
        <f>feedin_bus!AK34</f>
        <v>1</v>
      </c>
      <c r="AL34" s="36">
        <f t="shared" si="4"/>
        <v>1</v>
      </c>
      <c r="AM34" s="36">
        <f t="shared" si="0"/>
        <v>7.9999999999999991</v>
      </c>
      <c r="AO34" s="57">
        <f t="shared" si="5"/>
        <v>0.39196545817448386</v>
      </c>
      <c r="AP34" s="57">
        <f t="shared" si="3"/>
        <v>0.14598272908724194</v>
      </c>
      <c r="AQ34" s="57">
        <f t="shared" si="3"/>
        <v>0.46205181273827417</v>
      </c>
      <c r="AR34" s="57">
        <f t="shared" si="2"/>
        <v>1</v>
      </c>
    </row>
    <row r="35" spans="1:44" x14ac:dyDescent="0.2">
      <c r="A35" s="12">
        <v>2029</v>
      </c>
      <c r="B35" s="100">
        <f t="shared" si="11"/>
        <v>0</v>
      </c>
      <c r="C35" s="173">
        <f t="shared" si="7"/>
        <v>0.90972366539587102</v>
      </c>
      <c r="D35" s="66">
        <f t="shared" si="10"/>
        <v>0</v>
      </c>
      <c r="E35" s="66">
        <f t="shared" si="10"/>
        <v>0</v>
      </c>
      <c r="F35" s="66">
        <f t="shared" si="10"/>
        <v>0</v>
      </c>
      <c r="G35" s="66">
        <f t="shared" si="10"/>
        <v>0</v>
      </c>
      <c r="H35" s="66">
        <v>0</v>
      </c>
      <c r="I35" s="173">
        <v>9.027633460412901E-2</v>
      </c>
      <c r="J35" s="66">
        <v>0</v>
      </c>
      <c r="K35" s="159">
        <f>feedin_bus!K35</f>
        <v>1</v>
      </c>
      <c r="L35" s="154">
        <f>feedin_bus!L35</f>
        <v>0</v>
      </c>
      <c r="M35" s="154">
        <f>feedin_bus!M35</f>
        <v>0</v>
      </c>
      <c r="N35" s="159">
        <f>feedin_bus!N35</f>
        <v>0.4</v>
      </c>
      <c r="O35" s="154">
        <f>feedin_bus!O35</f>
        <v>0.15</v>
      </c>
      <c r="P35" s="154">
        <f>feedin_bus!P35</f>
        <v>0.45</v>
      </c>
      <c r="Q35" s="159">
        <f>feedin_bus!Q35</f>
        <v>0</v>
      </c>
      <c r="R35" s="154">
        <f>feedin_bus!R35</f>
        <v>0</v>
      </c>
      <c r="S35" s="154">
        <f>feedin_bus!S35</f>
        <v>0</v>
      </c>
      <c r="T35" s="159">
        <f>feedin_bus!T35</f>
        <v>0.4</v>
      </c>
      <c r="U35" s="154">
        <f>feedin_bus!U35</f>
        <v>0.25</v>
      </c>
      <c r="V35" s="154">
        <f>feedin_bus!V35</f>
        <v>0.35</v>
      </c>
      <c r="W35" s="159">
        <f>feedin_bus!W35</f>
        <v>0</v>
      </c>
      <c r="X35" s="154">
        <f>feedin_bus!X35</f>
        <v>0</v>
      </c>
      <c r="Y35" s="154">
        <f>feedin_bus!Y35</f>
        <v>1</v>
      </c>
      <c r="Z35" s="159">
        <f>feedin_bus!Z35</f>
        <v>0.5</v>
      </c>
      <c r="AA35" s="154">
        <f>feedin_bus!AA35</f>
        <v>0.4</v>
      </c>
      <c r="AB35" s="154">
        <f>feedin_bus!AB35</f>
        <v>0.1</v>
      </c>
      <c r="AC35" s="159">
        <f>feedin_bus!AC35</f>
        <v>0.5</v>
      </c>
      <c r="AD35" s="154">
        <f>feedin_bus!AD35</f>
        <v>0.4</v>
      </c>
      <c r="AE35" s="154">
        <f>feedin_bus!AE35</f>
        <v>0.1</v>
      </c>
      <c r="AF35" s="159">
        <f>feedin_bus!AF35</f>
        <v>0.3</v>
      </c>
      <c r="AG35" s="154">
        <f>feedin_bus!AG35</f>
        <v>0.1</v>
      </c>
      <c r="AH35" s="154">
        <f>feedin_bus!AH35</f>
        <v>0.6</v>
      </c>
      <c r="AI35" s="159">
        <f>feedin_bus!AI35</f>
        <v>0</v>
      </c>
      <c r="AJ35" s="154">
        <f>feedin_bus!AJ35</f>
        <v>0</v>
      </c>
      <c r="AK35" s="154">
        <f>feedin_bus!AK35</f>
        <v>1</v>
      </c>
      <c r="AL35" s="36">
        <f t="shared" si="4"/>
        <v>1</v>
      </c>
      <c r="AM35" s="36">
        <f t="shared" si="0"/>
        <v>7.9999999999999991</v>
      </c>
      <c r="AO35" s="57">
        <f t="shared" si="5"/>
        <v>0.39097236653958717</v>
      </c>
      <c r="AP35" s="57">
        <f t="shared" si="3"/>
        <v>0.14548618326979357</v>
      </c>
      <c r="AQ35" s="57">
        <f t="shared" si="3"/>
        <v>0.46354145019061938</v>
      </c>
      <c r="AR35" s="57">
        <f t="shared" si="2"/>
        <v>1.0000000000000002</v>
      </c>
    </row>
    <row r="36" spans="1:44" s="55" customFormat="1" x14ac:dyDescent="0.2">
      <c r="A36" s="51">
        <v>2030</v>
      </c>
      <c r="B36" s="101">
        <v>0</v>
      </c>
      <c r="C36" s="74">
        <f t="shared" si="7"/>
        <v>0.89979274904690321</v>
      </c>
      <c r="D36" s="65">
        <v>0</v>
      </c>
      <c r="E36" s="65">
        <v>0</v>
      </c>
      <c r="F36" s="65">
        <v>0</v>
      </c>
      <c r="G36" s="65">
        <v>0</v>
      </c>
      <c r="H36" s="74">
        <v>0</v>
      </c>
      <c r="I36" s="174">
        <v>0.10020725095309677</v>
      </c>
      <c r="J36" s="74">
        <v>0</v>
      </c>
      <c r="K36" s="71">
        <f>feedin_bus!K36</f>
        <v>1</v>
      </c>
      <c r="L36" s="73">
        <f>feedin_bus!L36</f>
        <v>0</v>
      </c>
      <c r="M36" s="73">
        <f>feedin_bus!M36</f>
        <v>0</v>
      </c>
      <c r="N36" s="71">
        <f>feedin_bus!N36</f>
        <v>0.4</v>
      </c>
      <c r="O36" s="73">
        <f>feedin_bus!O36</f>
        <v>0.15</v>
      </c>
      <c r="P36" s="73">
        <f>feedin_bus!P36</f>
        <v>0.45</v>
      </c>
      <c r="Q36" s="71">
        <f>feedin_bus!Q36</f>
        <v>0</v>
      </c>
      <c r="R36" s="73">
        <f>feedin_bus!R36</f>
        <v>0</v>
      </c>
      <c r="S36" s="73">
        <f>feedin_bus!S36</f>
        <v>0</v>
      </c>
      <c r="T36" s="71">
        <f>feedin_bus!T36</f>
        <v>0.4</v>
      </c>
      <c r="U36" s="73">
        <f>feedin_bus!U36</f>
        <v>0.25</v>
      </c>
      <c r="V36" s="73">
        <f>feedin_bus!V36</f>
        <v>0.35</v>
      </c>
      <c r="W36" s="71">
        <f>feedin_bus!W36</f>
        <v>0</v>
      </c>
      <c r="X36" s="73">
        <f>feedin_bus!X36</f>
        <v>0</v>
      </c>
      <c r="Y36" s="73">
        <f>feedin_bus!Y36</f>
        <v>1</v>
      </c>
      <c r="Z36" s="71">
        <f>feedin_bus!Z36</f>
        <v>0.5</v>
      </c>
      <c r="AA36" s="73">
        <f>feedin_bus!AA36</f>
        <v>0.4</v>
      </c>
      <c r="AB36" s="73">
        <f>feedin_bus!AB36</f>
        <v>0.1</v>
      </c>
      <c r="AC36" s="71">
        <f>feedin_bus!AC36</f>
        <v>0.5</v>
      </c>
      <c r="AD36" s="73">
        <f>feedin_bus!AD36</f>
        <v>0.4</v>
      </c>
      <c r="AE36" s="73">
        <f>feedin_bus!AE36</f>
        <v>0.1</v>
      </c>
      <c r="AF36" s="71">
        <f>feedin_bus!AF36</f>
        <v>0.3</v>
      </c>
      <c r="AG36" s="73">
        <f>feedin_bus!AG36</f>
        <v>0.1</v>
      </c>
      <c r="AH36" s="73">
        <f>feedin_bus!AH36</f>
        <v>0.6</v>
      </c>
      <c r="AI36" s="71">
        <f>feedin_bus!AI36</f>
        <v>0</v>
      </c>
      <c r="AJ36" s="73">
        <f>feedin_bus!AJ36</f>
        <v>0</v>
      </c>
      <c r="AK36" s="73">
        <f>feedin_bus!AK36</f>
        <v>1</v>
      </c>
      <c r="AL36" s="52">
        <f t="shared" si="4"/>
        <v>1</v>
      </c>
      <c r="AM36" s="52">
        <f t="shared" si="0"/>
        <v>7.9999999999999991</v>
      </c>
      <c r="AO36" s="62">
        <f t="shared" si="5"/>
        <v>0.38997927490469031</v>
      </c>
      <c r="AP36" s="62">
        <f t="shared" si="3"/>
        <v>0.14498963745234517</v>
      </c>
      <c r="AQ36" s="62">
        <f t="shared" si="3"/>
        <v>0.46503108764296452</v>
      </c>
      <c r="AR36" s="62">
        <f t="shared" si="2"/>
        <v>1</v>
      </c>
    </row>
    <row r="37" spans="1:44" x14ac:dyDescent="0.2">
      <c r="A37" s="12">
        <v>2031</v>
      </c>
      <c r="B37" s="100">
        <f>B36+(B$41-B$36)*0.2</f>
        <v>0</v>
      </c>
      <c r="C37" s="173">
        <f t="shared" si="7"/>
        <v>0.88986183269793551</v>
      </c>
      <c r="D37" s="66">
        <f t="shared" ref="D37:G40" si="12">D36+(D$41-D$36)*0.2</f>
        <v>0</v>
      </c>
      <c r="E37" s="66">
        <f t="shared" si="12"/>
        <v>0</v>
      </c>
      <c r="F37" s="66">
        <f t="shared" si="12"/>
        <v>0</v>
      </c>
      <c r="G37" s="66">
        <f t="shared" si="12"/>
        <v>0</v>
      </c>
      <c r="H37" s="66">
        <v>0</v>
      </c>
      <c r="I37" s="66">
        <v>0.11013816730206452</v>
      </c>
      <c r="J37" s="66">
        <v>0</v>
      </c>
      <c r="K37" s="159">
        <f>feedin_bus!K37</f>
        <v>1</v>
      </c>
      <c r="L37" s="154">
        <f>feedin_bus!L37</f>
        <v>0</v>
      </c>
      <c r="M37" s="154">
        <f>feedin_bus!M37</f>
        <v>0</v>
      </c>
      <c r="N37" s="159">
        <f>feedin_bus!N37</f>
        <v>0.4</v>
      </c>
      <c r="O37" s="154">
        <f>feedin_bus!O37</f>
        <v>0.15</v>
      </c>
      <c r="P37" s="154">
        <f>feedin_bus!P37</f>
        <v>0.45</v>
      </c>
      <c r="Q37" s="159">
        <f>feedin_bus!Q37</f>
        <v>0</v>
      </c>
      <c r="R37" s="154">
        <f>feedin_bus!R37</f>
        <v>0</v>
      </c>
      <c r="S37" s="154">
        <f>feedin_bus!S37</f>
        <v>0</v>
      </c>
      <c r="T37" s="159">
        <f>feedin_bus!T37</f>
        <v>0.4</v>
      </c>
      <c r="U37" s="154">
        <f>feedin_bus!U37</f>
        <v>0.25</v>
      </c>
      <c r="V37" s="154">
        <f>feedin_bus!V37</f>
        <v>0.35</v>
      </c>
      <c r="W37" s="159">
        <f>feedin_bus!W37</f>
        <v>0</v>
      </c>
      <c r="X37" s="154">
        <f>feedin_bus!X37</f>
        <v>0</v>
      </c>
      <c r="Y37" s="154">
        <f>feedin_bus!Y37</f>
        <v>1</v>
      </c>
      <c r="Z37" s="159">
        <f>feedin_bus!Z37</f>
        <v>0.5</v>
      </c>
      <c r="AA37" s="154">
        <f>feedin_bus!AA37</f>
        <v>0.4</v>
      </c>
      <c r="AB37" s="154">
        <f>feedin_bus!AB37</f>
        <v>0.1</v>
      </c>
      <c r="AC37" s="159">
        <f>feedin_bus!AC37</f>
        <v>0.5</v>
      </c>
      <c r="AD37" s="154">
        <f>feedin_bus!AD37</f>
        <v>0.4</v>
      </c>
      <c r="AE37" s="154">
        <f>feedin_bus!AE37</f>
        <v>0.1</v>
      </c>
      <c r="AF37" s="159">
        <f>feedin_bus!AF37</f>
        <v>0.3</v>
      </c>
      <c r="AG37" s="154">
        <f>feedin_bus!AG37</f>
        <v>0.1</v>
      </c>
      <c r="AH37" s="154">
        <f>feedin_bus!AH37</f>
        <v>0.6</v>
      </c>
      <c r="AI37" s="159">
        <f>feedin_bus!AI37</f>
        <v>0</v>
      </c>
      <c r="AJ37" s="154">
        <f>feedin_bus!AJ37</f>
        <v>0</v>
      </c>
      <c r="AK37" s="154">
        <f>feedin_bus!AK37</f>
        <v>1</v>
      </c>
      <c r="AL37" s="36">
        <f t="shared" si="4"/>
        <v>1</v>
      </c>
      <c r="AM37" s="36">
        <f t="shared" si="0"/>
        <v>7.9999999999999991</v>
      </c>
      <c r="AO37" s="57">
        <f t="shared" si="5"/>
        <v>0.38898618326979362</v>
      </c>
      <c r="AP37" s="57">
        <f t="shared" si="3"/>
        <v>0.14449309163489679</v>
      </c>
      <c r="AQ37" s="57">
        <f t="shared" si="3"/>
        <v>0.46652072509530967</v>
      </c>
      <c r="AR37" s="57">
        <f t="shared" si="2"/>
        <v>1</v>
      </c>
    </row>
    <row r="38" spans="1:44" x14ac:dyDescent="0.2">
      <c r="A38" s="12">
        <v>2032</v>
      </c>
      <c r="B38" s="100">
        <f t="shared" ref="B38:B40" si="13">B37+(B$41-B$36)*0.2</f>
        <v>0</v>
      </c>
      <c r="C38" s="173">
        <f t="shared" si="7"/>
        <v>0.8799309163489677</v>
      </c>
      <c r="D38" s="66">
        <f t="shared" si="12"/>
        <v>0</v>
      </c>
      <c r="E38" s="66">
        <f t="shared" si="12"/>
        <v>0</v>
      </c>
      <c r="F38" s="66">
        <f t="shared" si="12"/>
        <v>0</v>
      </c>
      <c r="G38" s="66">
        <f t="shared" si="12"/>
        <v>0</v>
      </c>
      <c r="H38" s="66">
        <v>0</v>
      </c>
      <c r="I38" s="66">
        <v>0.12006908365103228</v>
      </c>
      <c r="J38" s="66">
        <v>0</v>
      </c>
      <c r="K38" s="159">
        <f>feedin_bus!K38</f>
        <v>1</v>
      </c>
      <c r="L38" s="154">
        <f>feedin_bus!L38</f>
        <v>0</v>
      </c>
      <c r="M38" s="154">
        <f>feedin_bus!M38</f>
        <v>0</v>
      </c>
      <c r="N38" s="159">
        <f>feedin_bus!N38</f>
        <v>0.4</v>
      </c>
      <c r="O38" s="154">
        <f>feedin_bus!O38</f>
        <v>0.15</v>
      </c>
      <c r="P38" s="154">
        <f>feedin_bus!P38</f>
        <v>0.45</v>
      </c>
      <c r="Q38" s="159">
        <f>feedin_bus!Q38</f>
        <v>0</v>
      </c>
      <c r="R38" s="154">
        <f>feedin_bus!R38</f>
        <v>0</v>
      </c>
      <c r="S38" s="154">
        <f>feedin_bus!S38</f>
        <v>0</v>
      </c>
      <c r="T38" s="159">
        <f>feedin_bus!T38</f>
        <v>0.4</v>
      </c>
      <c r="U38" s="154">
        <f>feedin_bus!U38</f>
        <v>0.25</v>
      </c>
      <c r="V38" s="154">
        <f>feedin_bus!V38</f>
        <v>0.35</v>
      </c>
      <c r="W38" s="159">
        <f>feedin_bus!W38</f>
        <v>0</v>
      </c>
      <c r="X38" s="154">
        <f>feedin_bus!X38</f>
        <v>0</v>
      </c>
      <c r="Y38" s="154">
        <f>feedin_bus!Y38</f>
        <v>1</v>
      </c>
      <c r="Z38" s="159">
        <f>feedin_bus!Z38</f>
        <v>0.5</v>
      </c>
      <c r="AA38" s="154">
        <f>feedin_bus!AA38</f>
        <v>0.4</v>
      </c>
      <c r="AB38" s="154">
        <f>feedin_bus!AB38</f>
        <v>0.1</v>
      </c>
      <c r="AC38" s="159">
        <f>feedin_bus!AC38</f>
        <v>0.5</v>
      </c>
      <c r="AD38" s="154">
        <f>feedin_bus!AD38</f>
        <v>0.4</v>
      </c>
      <c r="AE38" s="154">
        <f>feedin_bus!AE38</f>
        <v>0.1</v>
      </c>
      <c r="AF38" s="159">
        <f>feedin_bus!AF38</f>
        <v>0.3</v>
      </c>
      <c r="AG38" s="154">
        <f>feedin_bus!AG38</f>
        <v>0.1</v>
      </c>
      <c r="AH38" s="154">
        <f>feedin_bus!AH38</f>
        <v>0.6</v>
      </c>
      <c r="AI38" s="159">
        <f>feedin_bus!AI38</f>
        <v>0</v>
      </c>
      <c r="AJ38" s="154">
        <f>feedin_bus!AJ38</f>
        <v>0</v>
      </c>
      <c r="AK38" s="154">
        <f>feedin_bus!AK38</f>
        <v>1</v>
      </c>
      <c r="AL38" s="36">
        <f t="shared" si="4"/>
        <v>1</v>
      </c>
      <c r="AM38" s="36">
        <f t="shared" si="0"/>
        <v>7.9999999999999991</v>
      </c>
      <c r="AO38" s="57">
        <f t="shared" si="5"/>
        <v>0.38799309163489676</v>
      </c>
      <c r="AP38" s="57">
        <f t="shared" si="3"/>
        <v>0.14399654581744839</v>
      </c>
      <c r="AQ38" s="57">
        <f t="shared" si="3"/>
        <v>0.46801036254765482</v>
      </c>
      <c r="AR38" s="57">
        <f t="shared" si="2"/>
        <v>1</v>
      </c>
    </row>
    <row r="39" spans="1:44" x14ac:dyDescent="0.2">
      <c r="A39" s="12">
        <v>2033</v>
      </c>
      <c r="B39" s="100">
        <f t="shared" si="13"/>
        <v>0</v>
      </c>
      <c r="C39" s="173">
        <f t="shared" si="7"/>
        <v>0.87</v>
      </c>
      <c r="D39" s="66">
        <f t="shared" si="12"/>
        <v>0</v>
      </c>
      <c r="E39" s="66">
        <f t="shared" si="12"/>
        <v>0</v>
      </c>
      <c r="F39" s="66">
        <f t="shared" si="12"/>
        <v>0</v>
      </c>
      <c r="G39" s="66">
        <f t="shared" si="12"/>
        <v>0</v>
      </c>
      <c r="H39" s="66">
        <v>0</v>
      </c>
      <c r="I39" s="66">
        <v>0.13</v>
      </c>
      <c r="J39" s="66">
        <v>0</v>
      </c>
      <c r="K39" s="159">
        <f>feedin_bus!K39</f>
        <v>1</v>
      </c>
      <c r="L39" s="154">
        <f>feedin_bus!L39</f>
        <v>0</v>
      </c>
      <c r="M39" s="154">
        <f>feedin_bus!M39</f>
        <v>0</v>
      </c>
      <c r="N39" s="159">
        <f>feedin_bus!N39</f>
        <v>0.4</v>
      </c>
      <c r="O39" s="154">
        <f>feedin_bus!O39</f>
        <v>0.15</v>
      </c>
      <c r="P39" s="154">
        <f>feedin_bus!P39</f>
        <v>0.45</v>
      </c>
      <c r="Q39" s="159">
        <f>feedin_bus!Q39</f>
        <v>0</v>
      </c>
      <c r="R39" s="154">
        <f>feedin_bus!R39</f>
        <v>0</v>
      </c>
      <c r="S39" s="154">
        <f>feedin_bus!S39</f>
        <v>0</v>
      </c>
      <c r="T39" s="159">
        <f>feedin_bus!T39</f>
        <v>0.4</v>
      </c>
      <c r="U39" s="154">
        <f>feedin_bus!U39</f>
        <v>0.25</v>
      </c>
      <c r="V39" s="154">
        <f>feedin_bus!V39</f>
        <v>0.35</v>
      </c>
      <c r="W39" s="159">
        <f>feedin_bus!W39</f>
        <v>0</v>
      </c>
      <c r="X39" s="154">
        <f>feedin_bus!X39</f>
        <v>0</v>
      </c>
      <c r="Y39" s="154">
        <f>feedin_bus!Y39</f>
        <v>1</v>
      </c>
      <c r="Z39" s="159">
        <f>feedin_bus!Z39</f>
        <v>0.5</v>
      </c>
      <c r="AA39" s="154">
        <f>feedin_bus!AA39</f>
        <v>0.4</v>
      </c>
      <c r="AB39" s="154">
        <f>feedin_bus!AB39</f>
        <v>0.1</v>
      </c>
      <c r="AC39" s="159">
        <f>feedin_bus!AC39</f>
        <v>0.5</v>
      </c>
      <c r="AD39" s="154">
        <f>feedin_bus!AD39</f>
        <v>0.4</v>
      </c>
      <c r="AE39" s="154">
        <f>feedin_bus!AE39</f>
        <v>0.1</v>
      </c>
      <c r="AF39" s="159">
        <f>feedin_bus!AF39</f>
        <v>0.3</v>
      </c>
      <c r="AG39" s="154">
        <f>feedin_bus!AG39</f>
        <v>0.1</v>
      </c>
      <c r="AH39" s="154">
        <f>feedin_bus!AH39</f>
        <v>0.6</v>
      </c>
      <c r="AI39" s="159">
        <f>feedin_bus!AI39</f>
        <v>0</v>
      </c>
      <c r="AJ39" s="154">
        <f>feedin_bus!AJ39</f>
        <v>0</v>
      </c>
      <c r="AK39" s="154">
        <f>feedin_bus!AK39</f>
        <v>1</v>
      </c>
      <c r="AL39" s="36">
        <f t="shared" si="4"/>
        <v>1</v>
      </c>
      <c r="AM39" s="36">
        <f t="shared" si="0"/>
        <v>7.9999999999999991</v>
      </c>
      <c r="AO39" s="57">
        <f t="shared" si="5"/>
        <v>0.38700000000000001</v>
      </c>
      <c r="AP39" s="57">
        <f t="shared" si="3"/>
        <v>0.14350000000000002</v>
      </c>
      <c r="AQ39" s="57">
        <f t="shared" si="3"/>
        <v>0.46950000000000003</v>
      </c>
      <c r="AR39" s="57">
        <f t="shared" si="2"/>
        <v>1</v>
      </c>
    </row>
    <row r="40" spans="1:44" x14ac:dyDescent="0.2">
      <c r="A40" s="12">
        <v>2034</v>
      </c>
      <c r="B40" s="100">
        <f t="shared" si="13"/>
        <v>0</v>
      </c>
      <c r="C40" s="173">
        <f t="shared" si="7"/>
        <v>0.83</v>
      </c>
      <c r="D40" s="66">
        <f t="shared" si="12"/>
        <v>0</v>
      </c>
      <c r="E40" s="66">
        <v>0</v>
      </c>
      <c r="F40" s="66">
        <f t="shared" si="12"/>
        <v>0</v>
      </c>
      <c r="G40" s="66">
        <f t="shared" si="12"/>
        <v>0</v>
      </c>
      <c r="H40" s="66">
        <v>0</v>
      </c>
      <c r="I40" s="66">
        <v>0.17</v>
      </c>
      <c r="J40" s="66">
        <v>0</v>
      </c>
      <c r="K40" s="159">
        <f>feedin_bus!K40</f>
        <v>1</v>
      </c>
      <c r="L40" s="154">
        <f>feedin_bus!L40</f>
        <v>0</v>
      </c>
      <c r="M40" s="154">
        <f>feedin_bus!M40</f>
        <v>0</v>
      </c>
      <c r="N40" s="159">
        <f>feedin_bus!N40</f>
        <v>0.4</v>
      </c>
      <c r="O40" s="154">
        <f>feedin_bus!O40</f>
        <v>0.15</v>
      </c>
      <c r="P40" s="154">
        <f>feedin_bus!P40</f>
        <v>0.45</v>
      </c>
      <c r="Q40" s="159">
        <f>feedin_bus!Q40</f>
        <v>0</v>
      </c>
      <c r="R40" s="154">
        <f>feedin_bus!R40</f>
        <v>0</v>
      </c>
      <c r="S40" s="154">
        <f>feedin_bus!S40</f>
        <v>0</v>
      </c>
      <c r="T40" s="159">
        <f>feedin_bus!T40</f>
        <v>0.4</v>
      </c>
      <c r="U40" s="154">
        <f>feedin_bus!U40</f>
        <v>0.25</v>
      </c>
      <c r="V40" s="154">
        <f>feedin_bus!V40</f>
        <v>0.35</v>
      </c>
      <c r="W40" s="159">
        <f>feedin_bus!W40</f>
        <v>0</v>
      </c>
      <c r="X40" s="154">
        <f>feedin_bus!X40</f>
        <v>0</v>
      </c>
      <c r="Y40" s="154">
        <f>feedin_bus!Y40</f>
        <v>1</v>
      </c>
      <c r="Z40" s="159">
        <f>feedin_bus!Z40</f>
        <v>0.5</v>
      </c>
      <c r="AA40" s="154">
        <f>feedin_bus!AA40</f>
        <v>0.4</v>
      </c>
      <c r="AB40" s="154">
        <f>feedin_bus!AB40</f>
        <v>0.1</v>
      </c>
      <c r="AC40" s="159">
        <f>feedin_bus!AC40</f>
        <v>0.5</v>
      </c>
      <c r="AD40" s="154">
        <f>feedin_bus!AD40</f>
        <v>0.4</v>
      </c>
      <c r="AE40" s="154">
        <f>feedin_bus!AE40</f>
        <v>0.1</v>
      </c>
      <c r="AF40" s="159">
        <f>feedin_bus!AF40</f>
        <v>0.3</v>
      </c>
      <c r="AG40" s="154">
        <f>feedin_bus!AG40</f>
        <v>0.1</v>
      </c>
      <c r="AH40" s="154">
        <f>feedin_bus!AH40</f>
        <v>0.6</v>
      </c>
      <c r="AI40" s="159">
        <f>feedin_bus!AI40</f>
        <v>0</v>
      </c>
      <c r="AJ40" s="154">
        <f>feedin_bus!AJ40</f>
        <v>0</v>
      </c>
      <c r="AK40" s="154">
        <f>feedin_bus!AK40</f>
        <v>1</v>
      </c>
      <c r="AL40" s="36">
        <f t="shared" si="4"/>
        <v>1</v>
      </c>
      <c r="AM40" s="36">
        <f t="shared" si="0"/>
        <v>7.9999999999999991</v>
      </c>
      <c r="AO40" s="57">
        <f t="shared" si="5"/>
        <v>0.38300000000000001</v>
      </c>
      <c r="AP40" s="57">
        <f t="shared" si="3"/>
        <v>0.14149999999999999</v>
      </c>
      <c r="AQ40" s="57">
        <f t="shared" si="3"/>
        <v>0.47550000000000003</v>
      </c>
      <c r="AR40" s="57">
        <f t="shared" si="2"/>
        <v>1</v>
      </c>
    </row>
    <row r="41" spans="1:44" s="55" customFormat="1" x14ac:dyDescent="0.2">
      <c r="A41" s="51">
        <v>2035</v>
      </c>
      <c r="B41" s="101">
        <v>0</v>
      </c>
      <c r="C41" s="74">
        <f t="shared" si="7"/>
        <v>0.78</v>
      </c>
      <c r="D41" s="65">
        <v>0</v>
      </c>
      <c r="E41" s="65">
        <v>0</v>
      </c>
      <c r="F41" s="65">
        <v>0</v>
      </c>
      <c r="G41" s="65">
        <v>0</v>
      </c>
      <c r="H41" s="74">
        <v>0</v>
      </c>
      <c r="I41" s="65">
        <v>0.22</v>
      </c>
      <c r="J41" s="74">
        <v>0</v>
      </c>
      <c r="K41" s="71">
        <f>feedin_bus!K41</f>
        <v>1</v>
      </c>
      <c r="L41" s="73">
        <f>feedin_bus!L41</f>
        <v>0</v>
      </c>
      <c r="M41" s="73">
        <f>feedin_bus!M41</f>
        <v>0</v>
      </c>
      <c r="N41" s="71">
        <f>feedin_bus!N41</f>
        <v>0.4</v>
      </c>
      <c r="O41" s="73">
        <f>feedin_bus!O41</f>
        <v>0.15</v>
      </c>
      <c r="P41" s="73">
        <f>feedin_bus!P41</f>
        <v>0.45</v>
      </c>
      <c r="Q41" s="71">
        <f>feedin_bus!Q41</f>
        <v>0</v>
      </c>
      <c r="R41" s="73">
        <f>feedin_bus!R41</f>
        <v>0</v>
      </c>
      <c r="S41" s="73">
        <f>feedin_bus!S41</f>
        <v>0</v>
      </c>
      <c r="T41" s="71">
        <f>feedin_bus!T41</f>
        <v>0.4</v>
      </c>
      <c r="U41" s="73">
        <f>feedin_bus!U41</f>
        <v>0.25</v>
      </c>
      <c r="V41" s="73">
        <f>feedin_bus!V41</f>
        <v>0.35</v>
      </c>
      <c r="W41" s="71">
        <f>feedin_bus!W41</f>
        <v>0</v>
      </c>
      <c r="X41" s="73">
        <f>feedin_bus!X41</f>
        <v>0</v>
      </c>
      <c r="Y41" s="73">
        <f>feedin_bus!Y41</f>
        <v>1</v>
      </c>
      <c r="Z41" s="71">
        <f>feedin_bus!Z41</f>
        <v>0.5</v>
      </c>
      <c r="AA41" s="73">
        <f>feedin_bus!AA41</f>
        <v>0.4</v>
      </c>
      <c r="AB41" s="73">
        <f>feedin_bus!AB41</f>
        <v>0.1</v>
      </c>
      <c r="AC41" s="71">
        <f>feedin_bus!AC41</f>
        <v>0.5</v>
      </c>
      <c r="AD41" s="73">
        <f>feedin_bus!AD41</f>
        <v>0.4</v>
      </c>
      <c r="AE41" s="73">
        <f>feedin_bus!AE41</f>
        <v>0.1</v>
      </c>
      <c r="AF41" s="71">
        <f>feedin_bus!AF41</f>
        <v>0.3</v>
      </c>
      <c r="AG41" s="73">
        <f>feedin_bus!AG41</f>
        <v>0.1</v>
      </c>
      <c r="AH41" s="73">
        <f>feedin_bus!AH41</f>
        <v>0.6</v>
      </c>
      <c r="AI41" s="71">
        <f>feedin_bus!AI41</f>
        <v>0</v>
      </c>
      <c r="AJ41" s="73">
        <f>feedin_bus!AJ41</f>
        <v>0</v>
      </c>
      <c r="AK41" s="73">
        <f>feedin_bus!AK41</f>
        <v>1</v>
      </c>
      <c r="AL41" s="52">
        <f t="shared" si="4"/>
        <v>1</v>
      </c>
      <c r="AM41" s="52">
        <f t="shared" si="0"/>
        <v>7.9999999999999991</v>
      </c>
      <c r="AO41" s="62">
        <f t="shared" si="5"/>
        <v>0.37800000000000006</v>
      </c>
      <c r="AP41" s="62">
        <f t="shared" si="3"/>
        <v>0.13899999999999998</v>
      </c>
      <c r="AQ41" s="62">
        <f t="shared" si="3"/>
        <v>0.48300000000000004</v>
      </c>
      <c r="AR41" s="62">
        <f t="shared" si="2"/>
        <v>1</v>
      </c>
    </row>
    <row r="42" spans="1:44" x14ac:dyDescent="0.2">
      <c r="A42" s="12">
        <v>2036</v>
      </c>
      <c r="B42" s="100">
        <f>B41+(B$46-B$41)*0.2</f>
        <v>0</v>
      </c>
      <c r="C42" s="173">
        <f t="shared" si="7"/>
        <v>0.88428796846493019</v>
      </c>
      <c r="D42" s="66">
        <f t="shared" ref="D42:G45" si="14">D41+(D$46-D$41)*0.2</f>
        <v>0</v>
      </c>
      <c r="E42" s="66">
        <f t="shared" si="14"/>
        <v>0</v>
      </c>
      <c r="F42" s="66">
        <f t="shared" si="14"/>
        <v>0</v>
      </c>
      <c r="G42" s="66">
        <f t="shared" si="14"/>
        <v>0</v>
      </c>
      <c r="H42" s="66">
        <v>0</v>
      </c>
      <c r="I42" s="66">
        <v>0.1157120315350698</v>
      </c>
      <c r="J42" s="66">
        <v>0</v>
      </c>
      <c r="K42" s="159">
        <f>feedin_bus!K42</f>
        <v>1</v>
      </c>
      <c r="L42" s="154">
        <f>feedin_bus!L42</f>
        <v>0</v>
      </c>
      <c r="M42" s="154">
        <f>feedin_bus!M42</f>
        <v>0</v>
      </c>
      <c r="N42" s="159">
        <f>feedin_bus!N42</f>
        <v>0.4</v>
      </c>
      <c r="O42" s="154">
        <f>feedin_bus!O42</f>
        <v>0.15</v>
      </c>
      <c r="P42" s="154">
        <f>feedin_bus!P42</f>
        <v>0.45</v>
      </c>
      <c r="Q42" s="159">
        <f>feedin_bus!Q42</f>
        <v>0</v>
      </c>
      <c r="R42" s="154">
        <f>feedin_bus!R42</f>
        <v>0</v>
      </c>
      <c r="S42" s="154">
        <f>feedin_bus!S42</f>
        <v>0</v>
      </c>
      <c r="T42" s="159">
        <f>feedin_bus!T42</f>
        <v>0.4</v>
      </c>
      <c r="U42" s="154">
        <f>feedin_bus!U42</f>
        <v>0.25</v>
      </c>
      <c r="V42" s="154">
        <f>feedin_bus!V42</f>
        <v>0.35</v>
      </c>
      <c r="W42" s="159">
        <f>feedin_bus!W42</f>
        <v>0</v>
      </c>
      <c r="X42" s="154">
        <f>feedin_bus!X42</f>
        <v>0</v>
      </c>
      <c r="Y42" s="154">
        <f>feedin_bus!Y42</f>
        <v>1</v>
      </c>
      <c r="Z42" s="159">
        <f>feedin_bus!Z42</f>
        <v>0.5</v>
      </c>
      <c r="AA42" s="154">
        <f>feedin_bus!AA42</f>
        <v>0.4</v>
      </c>
      <c r="AB42" s="154">
        <f>feedin_bus!AB42</f>
        <v>0.1</v>
      </c>
      <c r="AC42" s="159">
        <f>feedin_bus!AC42</f>
        <v>0.5</v>
      </c>
      <c r="AD42" s="154">
        <f>feedin_bus!AD42</f>
        <v>0.4</v>
      </c>
      <c r="AE42" s="154">
        <f>feedin_bus!AE42</f>
        <v>0.1</v>
      </c>
      <c r="AF42" s="159">
        <f>feedin_bus!AF42</f>
        <v>0.3</v>
      </c>
      <c r="AG42" s="154">
        <f>feedin_bus!AG42</f>
        <v>0.1</v>
      </c>
      <c r="AH42" s="154">
        <f>feedin_bus!AH42</f>
        <v>0.6</v>
      </c>
      <c r="AI42" s="159">
        <f>feedin_bus!AI42</f>
        <v>0</v>
      </c>
      <c r="AJ42" s="154">
        <f>feedin_bus!AJ42</f>
        <v>0</v>
      </c>
      <c r="AK42" s="154">
        <f>feedin_bus!AK42</f>
        <v>1</v>
      </c>
      <c r="AL42" s="36">
        <f t="shared" si="4"/>
        <v>1</v>
      </c>
      <c r="AM42" s="36">
        <f t="shared" si="0"/>
        <v>7.9999999999999991</v>
      </c>
      <c r="AO42" s="57">
        <f t="shared" si="5"/>
        <v>0.38842879684649301</v>
      </c>
      <c r="AP42" s="57">
        <f t="shared" si="3"/>
        <v>0.14421439842324651</v>
      </c>
      <c r="AQ42" s="57">
        <f t="shared" si="3"/>
        <v>0.46735680473026048</v>
      </c>
      <c r="AR42" s="57">
        <f t="shared" si="2"/>
        <v>1</v>
      </c>
    </row>
    <row r="43" spans="1:44" x14ac:dyDescent="0.2">
      <c r="A43" s="12">
        <v>2037</v>
      </c>
      <c r="B43" s="100">
        <f t="shared" ref="B43:B45" si="15">B42+(B$46-B$41)*0.2</f>
        <v>0</v>
      </c>
      <c r="C43" s="173">
        <f t="shared" si="7"/>
        <v>0.87257631892745047</v>
      </c>
      <c r="D43" s="66">
        <f t="shared" si="14"/>
        <v>0</v>
      </c>
      <c r="E43" s="66">
        <f t="shared" si="14"/>
        <v>0</v>
      </c>
      <c r="F43" s="66">
        <f t="shared" si="14"/>
        <v>0</v>
      </c>
      <c r="G43" s="66">
        <f t="shared" si="14"/>
        <v>0</v>
      </c>
      <c r="H43" s="66">
        <v>0</v>
      </c>
      <c r="I43" s="66">
        <v>0.12742368107254953</v>
      </c>
      <c r="J43" s="66">
        <v>0</v>
      </c>
      <c r="K43" s="159">
        <f>feedin_bus!K43</f>
        <v>1</v>
      </c>
      <c r="L43" s="154">
        <f>feedin_bus!L43</f>
        <v>0</v>
      </c>
      <c r="M43" s="154">
        <f>feedin_bus!M43</f>
        <v>0</v>
      </c>
      <c r="N43" s="159">
        <f>feedin_bus!N43</f>
        <v>0.4</v>
      </c>
      <c r="O43" s="154">
        <f>feedin_bus!O43</f>
        <v>0.15</v>
      </c>
      <c r="P43" s="154">
        <f>feedin_bus!P43</f>
        <v>0.45</v>
      </c>
      <c r="Q43" s="159">
        <f>feedin_bus!Q43</f>
        <v>0</v>
      </c>
      <c r="R43" s="154">
        <f>feedin_bus!R43</f>
        <v>0</v>
      </c>
      <c r="S43" s="154">
        <f>feedin_bus!S43</f>
        <v>0</v>
      </c>
      <c r="T43" s="159">
        <f>feedin_bus!T43</f>
        <v>0.4</v>
      </c>
      <c r="U43" s="154">
        <f>feedin_bus!U43</f>
        <v>0.25</v>
      </c>
      <c r="V43" s="154">
        <f>feedin_bus!V43</f>
        <v>0.35</v>
      </c>
      <c r="W43" s="159">
        <f>feedin_bus!W43</f>
        <v>0</v>
      </c>
      <c r="X43" s="154">
        <f>feedin_bus!X43</f>
        <v>0</v>
      </c>
      <c r="Y43" s="154">
        <f>feedin_bus!Y43</f>
        <v>1</v>
      </c>
      <c r="Z43" s="159">
        <f>feedin_bus!Z43</f>
        <v>0.5</v>
      </c>
      <c r="AA43" s="154">
        <f>feedin_bus!AA43</f>
        <v>0.4</v>
      </c>
      <c r="AB43" s="154">
        <f>feedin_bus!AB43</f>
        <v>0.1</v>
      </c>
      <c r="AC43" s="159">
        <f>feedin_bus!AC43</f>
        <v>0.5</v>
      </c>
      <c r="AD43" s="154">
        <f>feedin_bus!AD43</f>
        <v>0.4</v>
      </c>
      <c r="AE43" s="154">
        <f>feedin_bus!AE43</f>
        <v>0.1</v>
      </c>
      <c r="AF43" s="159">
        <f>feedin_bus!AF43</f>
        <v>0.3</v>
      </c>
      <c r="AG43" s="154">
        <f>feedin_bus!AG43</f>
        <v>0.1</v>
      </c>
      <c r="AH43" s="154">
        <f>feedin_bus!AH43</f>
        <v>0.6</v>
      </c>
      <c r="AI43" s="159">
        <f>feedin_bus!AI43</f>
        <v>0</v>
      </c>
      <c r="AJ43" s="154">
        <f>feedin_bus!AJ43</f>
        <v>0</v>
      </c>
      <c r="AK43" s="154">
        <f>feedin_bus!AK43</f>
        <v>1</v>
      </c>
      <c r="AL43" s="36">
        <f t="shared" si="4"/>
        <v>1</v>
      </c>
      <c r="AM43" s="36">
        <f t="shared" si="0"/>
        <v>7.9999999999999991</v>
      </c>
      <c r="AO43" s="57">
        <f t="shared" si="5"/>
        <v>0.38725763189274504</v>
      </c>
      <c r="AP43" s="57">
        <f t="shared" si="3"/>
        <v>0.14362881594637253</v>
      </c>
      <c r="AQ43" s="57">
        <f t="shared" si="3"/>
        <v>0.46911355216088241</v>
      </c>
      <c r="AR43" s="57">
        <f t="shared" si="2"/>
        <v>1</v>
      </c>
    </row>
    <row r="44" spans="1:44" x14ac:dyDescent="0.2">
      <c r="A44" s="12">
        <v>2038</v>
      </c>
      <c r="B44" s="100">
        <f t="shared" si="15"/>
        <v>0</v>
      </c>
      <c r="C44" s="173">
        <f t="shared" si="7"/>
        <v>0.85989451249204252</v>
      </c>
      <c r="D44" s="66">
        <f t="shared" si="14"/>
        <v>0</v>
      </c>
      <c r="E44" s="66">
        <f t="shared" si="14"/>
        <v>0</v>
      </c>
      <c r="F44" s="66">
        <f t="shared" si="14"/>
        <v>0</v>
      </c>
      <c r="G44" s="66">
        <f t="shared" si="14"/>
        <v>0</v>
      </c>
      <c r="H44" s="66">
        <v>0</v>
      </c>
      <c r="I44" s="66">
        <v>0.14010548750795751</v>
      </c>
      <c r="J44" s="66">
        <v>0</v>
      </c>
      <c r="K44" s="159">
        <f>feedin_bus!K44</f>
        <v>1</v>
      </c>
      <c r="L44" s="154">
        <f>feedin_bus!L44</f>
        <v>0</v>
      </c>
      <c r="M44" s="154">
        <f>feedin_bus!M44</f>
        <v>0</v>
      </c>
      <c r="N44" s="159">
        <f>feedin_bus!N44</f>
        <v>0.4</v>
      </c>
      <c r="O44" s="154">
        <f>feedin_bus!O44</f>
        <v>0.15</v>
      </c>
      <c r="P44" s="154">
        <f>feedin_bus!P44</f>
        <v>0.45</v>
      </c>
      <c r="Q44" s="159">
        <f>feedin_bus!Q44</f>
        <v>0</v>
      </c>
      <c r="R44" s="154">
        <f>feedin_bus!R44</f>
        <v>0</v>
      </c>
      <c r="S44" s="154">
        <f>feedin_bus!S44</f>
        <v>0</v>
      </c>
      <c r="T44" s="159">
        <f>feedin_bus!T44</f>
        <v>0.4</v>
      </c>
      <c r="U44" s="154">
        <f>feedin_bus!U44</f>
        <v>0.25</v>
      </c>
      <c r="V44" s="154">
        <f>feedin_bus!V44</f>
        <v>0.35</v>
      </c>
      <c r="W44" s="159">
        <f>feedin_bus!W44</f>
        <v>0</v>
      </c>
      <c r="X44" s="154">
        <f>feedin_bus!X44</f>
        <v>0</v>
      </c>
      <c r="Y44" s="154">
        <f>feedin_bus!Y44</f>
        <v>1</v>
      </c>
      <c r="Z44" s="159">
        <f>feedin_bus!Z44</f>
        <v>0.5</v>
      </c>
      <c r="AA44" s="154">
        <f>feedin_bus!AA44</f>
        <v>0.4</v>
      </c>
      <c r="AB44" s="154">
        <f>feedin_bus!AB44</f>
        <v>0.1</v>
      </c>
      <c r="AC44" s="159">
        <f>feedin_bus!AC44</f>
        <v>0.5</v>
      </c>
      <c r="AD44" s="154">
        <f>feedin_bus!AD44</f>
        <v>0.4</v>
      </c>
      <c r="AE44" s="154">
        <f>feedin_bus!AE44</f>
        <v>0.1</v>
      </c>
      <c r="AF44" s="159">
        <f>feedin_bus!AF44</f>
        <v>0.3</v>
      </c>
      <c r="AG44" s="154">
        <f>feedin_bus!AG44</f>
        <v>0.1</v>
      </c>
      <c r="AH44" s="154">
        <f>feedin_bus!AH44</f>
        <v>0.6</v>
      </c>
      <c r="AI44" s="159">
        <f>feedin_bus!AI44</f>
        <v>0</v>
      </c>
      <c r="AJ44" s="154">
        <f>feedin_bus!AJ44</f>
        <v>0</v>
      </c>
      <c r="AK44" s="154">
        <f>feedin_bus!AK44</f>
        <v>1</v>
      </c>
      <c r="AL44" s="36">
        <f t="shared" si="4"/>
        <v>1</v>
      </c>
      <c r="AM44" s="36">
        <f t="shared" si="0"/>
        <v>7.9999999999999991</v>
      </c>
      <c r="AO44" s="57">
        <f t="shared" si="5"/>
        <v>0.38598945124920431</v>
      </c>
      <c r="AP44" s="57">
        <f t="shared" si="3"/>
        <v>0.14299472562460211</v>
      </c>
      <c r="AQ44" s="57">
        <f t="shared" si="3"/>
        <v>0.47101582312619367</v>
      </c>
      <c r="AR44" s="57">
        <f t="shared" si="2"/>
        <v>1</v>
      </c>
    </row>
    <row r="45" spans="1:44" x14ac:dyDescent="0.2">
      <c r="A45" s="12">
        <v>2039</v>
      </c>
      <c r="B45" s="100">
        <f t="shared" si="15"/>
        <v>0</v>
      </c>
      <c r="C45" s="173">
        <f t="shared" si="7"/>
        <v>0.84621282701594613</v>
      </c>
      <c r="D45" s="66">
        <f t="shared" si="14"/>
        <v>0</v>
      </c>
      <c r="E45" s="66">
        <f t="shared" si="14"/>
        <v>0</v>
      </c>
      <c r="F45" s="66">
        <f t="shared" si="14"/>
        <v>0</v>
      </c>
      <c r="G45" s="66">
        <f t="shared" si="14"/>
        <v>0</v>
      </c>
      <c r="H45" s="66">
        <v>0</v>
      </c>
      <c r="I45" s="66">
        <v>0.15378717298405389</v>
      </c>
      <c r="J45" s="66">
        <v>0</v>
      </c>
      <c r="K45" s="159">
        <f>feedin_bus!K45</f>
        <v>1</v>
      </c>
      <c r="L45" s="154">
        <f>feedin_bus!L45</f>
        <v>0</v>
      </c>
      <c r="M45" s="154">
        <f>feedin_bus!M45</f>
        <v>0</v>
      </c>
      <c r="N45" s="159">
        <f>feedin_bus!N45</f>
        <v>0.4</v>
      </c>
      <c r="O45" s="154">
        <f>feedin_bus!O45</f>
        <v>0.15</v>
      </c>
      <c r="P45" s="154">
        <f>feedin_bus!P45</f>
        <v>0.45</v>
      </c>
      <c r="Q45" s="159">
        <f>feedin_bus!Q45</f>
        <v>0</v>
      </c>
      <c r="R45" s="154">
        <f>feedin_bus!R45</f>
        <v>0</v>
      </c>
      <c r="S45" s="154">
        <f>feedin_bus!S45</f>
        <v>0</v>
      </c>
      <c r="T45" s="159">
        <f>feedin_bus!T45</f>
        <v>0.4</v>
      </c>
      <c r="U45" s="154">
        <f>feedin_bus!U45</f>
        <v>0.25</v>
      </c>
      <c r="V45" s="154">
        <f>feedin_bus!V45</f>
        <v>0.35</v>
      </c>
      <c r="W45" s="159">
        <f>feedin_bus!W45</f>
        <v>0</v>
      </c>
      <c r="X45" s="154">
        <f>feedin_bus!X45</f>
        <v>0</v>
      </c>
      <c r="Y45" s="154">
        <f>feedin_bus!Y45</f>
        <v>1</v>
      </c>
      <c r="Z45" s="159">
        <f>feedin_bus!Z45</f>
        <v>0.5</v>
      </c>
      <c r="AA45" s="154">
        <f>feedin_bus!AA45</f>
        <v>0.4</v>
      </c>
      <c r="AB45" s="154">
        <f>feedin_bus!AB45</f>
        <v>0.1</v>
      </c>
      <c r="AC45" s="159">
        <f>feedin_bus!AC45</f>
        <v>0.5</v>
      </c>
      <c r="AD45" s="154">
        <f>feedin_bus!AD45</f>
        <v>0.4</v>
      </c>
      <c r="AE45" s="154">
        <f>feedin_bus!AE45</f>
        <v>0.1</v>
      </c>
      <c r="AF45" s="159">
        <f>feedin_bus!AF45</f>
        <v>0.3</v>
      </c>
      <c r="AG45" s="154">
        <f>feedin_bus!AG45</f>
        <v>0.1</v>
      </c>
      <c r="AH45" s="154">
        <f>feedin_bus!AH45</f>
        <v>0.6</v>
      </c>
      <c r="AI45" s="159">
        <f>feedin_bus!AI45</f>
        <v>0</v>
      </c>
      <c r="AJ45" s="154">
        <f>feedin_bus!AJ45</f>
        <v>0</v>
      </c>
      <c r="AK45" s="154">
        <f>feedin_bus!AK45</f>
        <v>1</v>
      </c>
      <c r="AL45" s="36">
        <f t="shared" si="4"/>
        <v>1</v>
      </c>
      <c r="AM45" s="36">
        <f t="shared" si="0"/>
        <v>7.9999999999999991</v>
      </c>
      <c r="AO45" s="57">
        <f t="shared" si="5"/>
        <v>0.38462128270159468</v>
      </c>
      <c r="AP45" s="57">
        <f t="shared" si="3"/>
        <v>0.14231064135079732</v>
      </c>
      <c r="AQ45" s="57">
        <f t="shared" si="3"/>
        <v>0.47306807594760808</v>
      </c>
      <c r="AR45" s="57">
        <f t="shared" si="2"/>
        <v>1</v>
      </c>
    </row>
    <row r="46" spans="1:44" s="55" customFormat="1" x14ac:dyDescent="0.2">
      <c r="A46" s="51">
        <v>2040</v>
      </c>
      <c r="B46" s="101">
        <v>0</v>
      </c>
      <c r="C46" s="74">
        <f t="shared" si="7"/>
        <v>0.831511797624093</v>
      </c>
      <c r="D46" s="65">
        <v>0</v>
      </c>
      <c r="E46" s="65">
        <v>0</v>
      </c>
      <c r="F46" s="65">
        <v>0</v>
      </c>
      <c r="G46" s="65">
        <v>0</v>
      </c>
      <c r="H46" s="74">
        <v>0</v>
      </c>
      <c r="I46" s="65">
        <v>0.168488202375907</v>
      </c>
      <c r="J46" s="74">
        <v>0</v>
      </c>
      <c r="K46" s="71">
        <f>feedin_bus!K46</f>
        <v>1</v>
      </c>
      <c r="L46" s="73">
        <f>feedin_bus!L46</f>
        <v>0</v>
      </c>
      <c r="M46" s="73">
        <f>feedin_bus!M46</f>
        <v>0</v>
      </c>
      <c r="N46" s="71">
        <f>feedin_bus!N46</f>
        <v>0.4</v>
      </c>
      <c r="O46" s="73">
        <f>feedin_bus!O46</f>
        <v>0.15</v>
      </c>
      <c r="P46" s="73">
        <f>feedin_bus!P46</f>
        <v>0.45</v>
      </c>
      <c r="Q46" s="71">
        <f>feedin_bus!Q46</f>
        <v>0</v>
      </c>
      <c r="R46" s="73">
        <f>feedin_bus!R46</f>
        <v>0</v>
      </c>
      <c r="S46" s="73">
        <f>feedin_bus!S46</f>
        <v>0</v>
      </c>
      <c r="T46" s="71">
        <f>feedin_bus!T46</f>
        <v>0.4</v>
      </c>
      <c r="U46" s="73">
        <f>feedin_bus!U46</f>
        <v>0.25</v>
      </c>
      <c r="V46" s="73">
        <f>feedin_bus!V46</f>
        <v>0.35</v>
      </c>
      <c r="W46" s="71">
        <f>feedin_bus!W46</f>
        <v>0</v>
      </c>
      <c r="X46" s="73">
        <f>feedin_bus!X46</f>
        <v>0</v>
      </c>
      <c r="Y46" s="73">
        <f>feedin_bus!Y46</f>
        <v>1</v>
      </c>
      <c r="Z46" s="71">
        <f>feedin_bus!Z46</f>
        <v>0.5</v>
      </c>
      <c r="AA46" s="73">
        <f>feedin_bus!AA46</f>
        <v>0.4</v>
      </c>
      <c r="AB46" s="73">
        <f>feedin_bus!AB46</f>
        <v>0.1</v>
      </c>
      <c r="AC46" s="71">
        <f>feedin_bus!AC46</f>
        <v>0.5</v>
      </c>
      <c r="AD46" s="73">
        <f>feedin_bus!AD46</f>
        <v>0.4</v>
      </c>
      <c r="AE46" s="73">
        <f>feedin_bus!AE46</f>
        <v>0.1</v>
      </c>
      <c r="AF46" s="71">
        <f>feedin_bus!AF46</f>
        <v>0.3</v>
      </c>
      <c r="AG46" s="73">
        <f>feedin_bus!AG46</f>
        <v>0.1</v>
      </c>
      <c r="AH46" s="73">
        <f>feedin_bus!AH46</f>
        <v>0.6</v>
      </c>
      <c r="AI46" s="71">
        <f>feedin_bus!AI46</f>
        <v>0</v>
      </c>
      <c r="AJ46" s="73">
        <f>feedin_bus!AJ46</f>
        <v>0</v>
      </c>
      <c r="AK46" s="73">
        <f>feedin_bus!AK46</f>
        <v>1</v>
      </c>
      <c r="AL46" s="52">
        <f t="shared" si="4"/>
        <v>1</v>
      </c>
      <c r="AM46" s="52">
        <f t="shared" si="0"/>
        <v>7.9999999999999991</v>
      </c>
      <c r="AO46" s="62">
        <f t="shared" si="5"/>
        <v>0.38315117976240931</v>
      </c>
      <c r="AP46" s="62">
        <f t="shared" si="3"/>
        <v>0.14157558988120464</v>
      </c>
      <c r="AQ46" s="62">
        <f t="shared" si="3"/>
        <v>0.47527323035638608</v>
      </c>
      <c r="AR46" s="62">
        <f t="shared" si="2"/>
        <v>1</v>
      </c>
    </row>
    <row r="47" spans="1:44" s="38" customFormat="1" x14ac:dyDescent="0.2">
      <c r="A47" s="12">
        <v>2041</v>
      </c>
      <c r="B47" s="100">
        <f t="shared" ref="B47:G61" si="16">MAX(B46+(B$46-B$41)*0.2,0)</f>
        <v>0</v>
      </c>
      <c r="C47" s="173">
        <f t="shared" si="7"/>
        <v>0.81568673829360194</v>
      </c>
      <c r="D47" s="66">
        <f t="shared" si="16"/>
        <v>0</v>
      </c>
      <c r="E47" s="66">
        <f t="shared" si="16"/>
        <v>0</v>
      </c>
      <c r="F47" s="66">
        <f t="shared" si="16"/>
        <v>0</v>
      </c>
      <c r="G47" s="66">
        <f t="shared" si="16"/>
        <v>0</v>
      </c>
      <c r="H47" s="66">
        <v>0</v>
      </c>
      <c r="I47" s="66">
        <v>0.18431326170639803</v>
      </c>
      <c r="J47" s="66">
        <v>0</v>
      </c>
      <c r="K47" s="159">
        <f>feedin_bus!K47</f>
        <v>1</v>
      </c>
      <c r="L47" s="154">
        <f>feedin_bus!L47</f>
        <v>0</v>
      </c>
      <c r="M47" s="154">
        <f>feedin_bus!M47</f>
        <v>0</v>
      </c>
      <c r="N47" s="159">
        <f>feedin_bus!N47</f>
        <v>0.4</v>
      </c>
      <c r="O47" s="154">
        <f>feedin_bus!O47</f>
        <v>0.15</v>
      </c>
      <c r="P47" s="154">
        <f>feedin_bus!P47</f>
        <v>0.45</v>
      </c>
      <c r="Q47" s="159">
        <f>feedin_bus!Q47</f>
        <v>0</v>
      </c>
      <c r="R47" s="154">
        <f>feedin_bus!R47</f>
        <v>0</v>
      </c>
      <c r="S47" s="154">
        <f>feedin_bus!S47</f>
        <v>0</v>
      </c>
      <c r="T47" s="159">
        <f>feedin_bus!T47</f>
        <v>0.4</v>
      </c>
      <c r="U47" s="154">
        <f>feedin_bus!U47</f>
        <v>0.25</v>
      </c>
      <c r="V47" s="154">
        <f>feedin_bus!V47</f>
        <v>0.35</v>
      </c>
      <c r="W47" s="159">
        <f>feedin_bus!W47</f>
        <v>0</v>
      </c>
      <c r="X47" s="154">
        <f>feedin_bus!X47</f>
        <v>0</v>
      </c>
      <c r="Y47" s="154">
        <f>feedin_bus!Y47</f>
        <v>1</v>
      </c>
      <c r="Z47" s="159">
        <f>feedin_bus!Z47</f>
        <v>0.5</v>
      </c>
      <c r="AA47" s="154">
        <f>feedin_bus!AA47</f>
        <v>0.4</v>
      </c>
      <c r="AB47" s="154">
        <f>feedin_bus!AB47</f>
        <v>0.1</v>
      </c>
      <c r="AC47" s="159">
        <f>feedin_bus!AC47</f>
        <v>0.5</v>
      </c>
      <c r="AD47" s="154">
        <f>feedin_bus!AD47</f>
        <v>0.4</v>
      </c>
      <c r="AE47" s="154">
        <f>feedin_bus!AE47</f>
        <v>0.1</v>
      </c>
      <c r="AF47" s="159">
        <f>feedin_bus!AF47</f>
        <v>0.3</v>
      </c>
      <c r="AG47" s="154">
        <f>feedin_bus!AG47</f>
        <v>0.1</v>
      </c>
      <c r="AH47" s="154">
        <f>feedin_bus!AH47</f>
        <v>0.6</v>
      </c>
      <c r="AI47" s="159">
        <f>feedin_bus!AI47</f>
        <v>0</v>
      </c>
      <c r="AJ47" s="154">
        <f>feedin_bus!AJ47</f>
        <v>0</v>
      </c>
      <c r="AK47" s="154">
        <f>feedin_bus!AK47</f>
        <v>1</v>
      </c>
      <c r="AL47" s="36">
        <f t="shared" si="4"/>
        <v>1</v>
      </c>
      <c r="AM47" s="36">
        <f t="shared" si="0"/>
        <v>7.9999999999999991</v>
      </c>
      <c r="AO47" s="87"/>
      <c r="AP47" s="87"/>
      <c r="AQ47" s="87"/>
      <c r="AR47" s="87"/>
    </row>
    <row r="48" spans="1:44" s="38" customFormat="1" x14ac:dyDescent="0.2">
      <c r="A48" s="12">
        <v>2042</v>
      </c>
      <c r="B48" s="100">
        <f t="shared" si="16"/>
        <v>0</v>
      </c>
      <c r="C48" s="173">
        <f t="shared" si="7"/>
        <v>0.79882943899712511</v>
      </c>
      <c r="D48" s="66">
        <f t="shared" si="16"/>
        <v>0</v>
      </c>
      <c r="E48" s="66">
        <f t="shared" si="16"/>
        <v>0</v>
      </c>
      <c r="F48" s="66">
        <f t="shared" si="16"/>
        <v>0</v>
      </c>
      <c r="G48" s="66">
        <f t="shared" si="16"/>
        <v>0</v>
      </c>
      <c r="H48" s="66">
        <v>0</v>
      </c>
      <c r="I48" s="66">
        <v>0.20117056100287492</v>
      </c>
      <c r="J48" s="66">
        <v>0</v>
      </c>
      <c r="K48" s="159">
        <f>feedin_bus!K48</f>
        <v>1</v>
      </c>
      <c r="L48" s="154">
        <f>feedin_bus!L48</f>
        <v>0</v>
      </c>
      <c r="M48" s="154">
        <f>feedin_bus!M48</f>
        <v>0</v>
      </c>
      <c r="N48" s="159">
        <f>feedin_bus!N48</f>
        <v>0.4</v>
      </c>
      <c r="O48" s="154">
        <f>feedin_bus!O48</f>
        <v>0.15</v>
      </c>
      <c r="P48" s="154">
        <f>feedin_bus!P48</f>
        <v>0.45</v>
      </c>
      <c r="Q48" s="159">
        <f>feedin_bus!Q48</f>
        <v>0</v>
      </c>
      <c r="R48" s="154">
        <f>feedin_bus!R48</f>
        <v>0</v>
      </c>
      <c r="S48" s="154">
        <f>feedin_bus!S48</f>
        <v>0</v>
      </c>
      <c r="T48" s="159">
        <f>feedin_bus!T48</f>
        <v>0.4</v>
      </c>
      <c r="U48" s="154">
        <f>feedin_bus!U48</f>
        <v>0.25</v>
      </c>
      <c r="V48" s="154">
        <f>feedin_bus!V48</f>
        <v>0.35</v>
      </c>
      <c r="W48" s="159">
        <f>feedin_bus!W48</f>
        <v>0</v>
      </c>
      <c r="X48" s="154">
        <f>feedin_bus!X48</f>
        <v>0</v>
      </c>
      <c r="Y48" s="154">
        <f>feedin_bus!Y48</f>
        <v>1</v>
      </c>
      <c r="Z48" s="159">
        <f>feedin_bus!Z48</f>
        <v>0.5</v>
      </c>
      <c r="AA48" s="154">
        <f>feedin_bus!AA48</f>
        <v>0.4</v>
      </c>
      <c r="AB48" s="154">
        <f>feedin_bus!AB48</f>
        <v>0.1</v>
      </c>
      <c r="AC48" s="159">
        <f>feedin_bus!AC48</f>
        <v>0.5</v>
      </c>
      <c r="AD48" s="154">
        <f>feedin_bus!AD48</f>
        <v>0.4</v>
      </c>
      <c r="AE48" s="154">
        <f>feedin_bus!AE48</f>
        <v>0.1</v>
      </c>
      <c r="AF48" s="159">
        <f>feedin_bus!AF48</f>
        <v>0.3</v>
      </c>
      <c r="AG48" s="154">
        <f>feedin_bus!AG48</f>
        <v>0.1</v>
      </c>
      <c r="AH48" s="154">
        <f>feedin_bus!AH48</f>
        <v>0.6</v>
      </c>
      <c r="AI48" s="159">
        <f>feedin_bus!AI48</f>
        <v>0</v>
      </c>
      <c r="AJ48" s="154">
        <f>feedin_bus!AJ48</f>
        <v>0</v>
      </c>
      <c r="AK48" s="154">
        <f>feedin_bus!AK48</f>
        <v>1</v>
      </c>
      <c r="AL48" s="36">
        <f t="shared" si="4"/>
        <v>1</v>
      </c>
      <c r="AM48" s="36">
        <f t="shared" si="0"/>
        <v>7.9999999999999991</v>
      </c>
      <c r="AO48" s="87"/>
      <c r="AP48" s="87"/>
      <c r="AQ48" s="87"/>
      <c r="AR48" s="87"/>
    </row>
    <row r="49" spans="1:44" s="38" customFormat="1" x14ac:dyDescent="0.2">
      <c r="A49" s="12">
        <v>2043</v>
      </c>
      <c r="B49" s="100">
        <f t="shared" si="16"/>
        <v>0</v>
      </c>
      <c r="C49" s="173">
        <f t="shared" si="7"/>
        <v>0.78096119117713536</v>
      </c>
      <c r="D49" s="66">
        <f t="shared" si="16"/>
        <v>0</v>
      </c>
      <c r="E49" s="66">
        <f t="shared" si="16"/>
        <v>0</v>
      </c>
      <c r="F49" s="66">
        <f t="shared" si="16"/>
        <v>0</v>
      </c>
      <c r="G49" s="66">
        <f t="shared" si="16"/>
        <v>0</v>
      </c>
      <c r="H49" s="66">
        <v>0</v>
      </c>
      <c r="I49" s="66">
        <v>0.21903880882286461</v>
      </c>
      <c r="J49" s="66">
        <v>0</v>
      </c>
      <c r="K49" s="159">
        <f>feedin_bus!K49</f>
        <v>1</v>
      </c>
      <c r="L49" s="154">
        <f>feedin_bus!L49</f>
        <v>0</v>
      </c>
      <c r="M49" s="154">
        <f>feedin_bus!M49</f>
        <v>0</v>
      </c>
      <c r="N49" s="159">
        <f>feedin_bus!N49</f>
        <v>0.4</v>
      </c>
      <c r="O49" s="154">
        <f>feedin_bus!O49</f>
        <v>0.15</v>
      </c>
      <c r="P49" s="154">
        <f>feedin_bus!P49</f>
        <v>0.45</v>
      </c>
      <c r="Q49" s="159">
        <f>feedin_bus!Q49</f>
        <v>0</v>
      </c>
      <c r="R49" s="154">
        <f>feedin_bus!R49</f>
        <v>0</v>
      </c>
      <c r="S49" s="154">
        <f>feedin_bus!S49</f>
        <v>0</v>
      </c>
      <c r="T49" s="159">
        <f>feedin_bus!T49</f>
        <v>0.4</v>
      </c>
      <c r="U49" s="154">
        <f>feedin_bus!U49</f>
        <v>0.25</v>
      </c>
      <c r="V49" s="154">
        <f>feedin_bus!V49</f>
        <v>0.35</v>
      </c>
      <c r="W49" s="159">
        <f>feedin_bus!W49</f>
        <v>0</v>
      </c>
      <c r="X49" s="154">
        <f>feedin_bus!X49</f>
        <v>0</v>
      </c>
      <c r="Y49" s="154">
        <f>feedin_bus!Y49</f>
        <v>1</v>
      </c>
      <c r="Z49" s="159">
        <f>feedin_bus!Z49</f>
        <v>0.5</v>
      </c>
      <c r="AA49" s="154">
        <f>feedin_bus!AA49</f>
        <v>0.4</v>
      </c>
      <c r="AB49" s="154">
        <f>feedin_bus!AB49</f>
        <v>0.1</v>
      </c>
      <c r="AC49" s="159">
        <f>feedin_bus!AC49</f>
        <v>0.5</v>
      </c>
      <c r="AD49" s="154">
        <f>feedin_bus!AD49</f>
        <v>0.4</v>
      </c>
      <c r="AE49" s="154">
        <f>feedin_bus!AE49</f>
        <v>0.1</v>
      </c>
      <c r="AF49" s="159">
        <f>feedin_bus!AF49</f>
        <v>0.3</v>
      </c>
      <c r="AG49" s="154">
        <f>feedin_bus!AG49</f>
        <v>0.1</v>
      </c>
      <c r="AH49" s="154">
        <f>feedin_bus!AH49</f>
        <v>0.6</v>
      </c>
      <c r="AI49" s="159">
        <f>feedin_bus!AI49</f>
        <v>0</v>
      </c>
      <c r="AJ49" s="154">
        <f>feedin_bus!AJ49</f>
        <v>0</v>
      </c>
      <c r="AK49" s="154">
        <f>feedin_bus!AK49</f>
        <v>1</v>
      </c>
      <c r="AL49" s="36">
        <f t="shared" si="4"/>
        <v>1</v>
      </c>
      <c r="AM49" s="36">
        <f t="shared" si="0"/>
        <v>7.9999999999999991</v>
      </c>
      <c r="AO49" s="87"/>
      <c r="AP49" s="87"/>
      <c r="AQ49" s="87"/>
      <c r="AR49" s="87"/>
    </row>
    <row r="50" spans="1:44" s="38" customFormat="1" x14ac:dyDescent="0.2">
      <c r="A50" s="12">
        <v>2044</v>
      </c>
      <c r="B50" s="100">
        <f t="shared" si="16"/>
        <v>0</v>
      </c>
      <c r="C50" s="173">
        <f t="shared" si="7"/>
        <v>0.76211880146047362</v>
      </c>
      <c r="D50" s="66">
        <f t="shared" si="16"/>
        <v>0</v>
      </c>
      <c r="E50" s="66">
        <f t="shared" si="16"/>
        <v>0</v>
      </c>
      <c r="F50" s="66">
        <f t="shared" si="16"/>
        <v>0</v>
      </c>
      <c r="G50" s="66">
        <f t="shared" si="16"/>
        <v>0</v>
      </c>
      <c r="H50" s="66">
        <v>0</v>
      </c>
      <c r="I50" s="66">
        <v>0.23788119853952638</v>
      </c>
      <c r="J50" s="66">
        <v>0</v>
      </c>
      <c r="K50" s="159">
        <f>feedin_bus!K50</f>
        <v>1</v>
      </c>
      <c r="L50" s="154">
        <f>feedin_bus!L50</f>
        <v>0</v>
      </c>
      <c r="M50" s="154">
        <f>feedin_bus!M50</f>
        <v>0</v>
      </c>
      <c r="N50" s="159">
        <f>feedin_bus!N50</f>
        <v>0.4</v>
      </c>
      <c r="O50" s="154">
        <f>feedin_bus!O50</f>
        <v>0.15</v>
      </c>
      <c r="P50" s="154">
        <f>feedin_bus!P50</f>
        <v>0.45</v>
      </c>
      <c r="Q50" s="159">
        <f>feedin_bus!Q50</f>
        <v>0</v>
      </c>
      <c r="R50" s="154">
        <f>feedin_bus!R50</f>
        <v>0</v>
      </c>
      <c r="S50" s="154">
        <f>feedin_bus!S50</f>
        <v>0</v>
      </c>
      <c r="T50" s="159">
        <f>feedin_bus!T50</f>
        <v>0.4</v>
      </c>
      <c r="U50" s="154">
        <f>feedin_bus!U50</f>
        <v>0.25</v>
      </c>
      <c r="V50" s="154">
        <f>feedin_bus!V50</f>
        <v>0.35</v>
      </c>
      <c r="W50" s="159">
        <f>feedin_bus!W50</f>
        <v>0</v>
      </c>
      <c r="X50" s="154">
        <f>feedin_bus!X50</f>
        <v>0</v>
      </c>
      <c r="Y50" s="154">
        <f>feedin_bus!Y50</f>
        <v>1</v>
      </c>
      <c r="Z50" s="159">
        <f>feedin_bus!Z50</f>
        <v>0.5</v>
      </c>
      <c r="AA50" s="154">
        <f>feedin_bus!AA50</f>
        <v>0.4</v>
      </c>
      <c r="AB50" s="154">
        <f>feedin_bus!AB50</f>
        <v>0.1</v>
      </c>
      <c r="AC50" s="159">
        <f>feedin_bus!AC50</f>
        <v>0.5</v>
      </c>
      <c r="AD50" s="154">
        <f>feedin_bus!AD50</f>
        <v>0.4</v>
      </c>
      <c r="AE50" s="154">
        <f>feedin_bus!AE50</f>
        <v>0.1</v>
      </c>
      <c r="AF50" s="159">
        <f>feedin_bus!AF50</f>
        <v>0.3</v>
      </c>
      <c r="AG50" s="154">
        <f>feedin_bus!AG50</f>
        <v>0.1</v>
      </c>
      <c r="AH50" s="154">
        <f>feedin_bus!AH50</f>
        <v>0.6</v>
      </c>
      <c r="AI50" s="159">
        <f>feedin_bus!AI50</f>
        <v>0</v>
      </c>
      <c r="AJ50" s="154">
        <f>feedin_bus!AJ50</f>
        <v>0</v>
      </c>
      <c r="AK50" s="154">
        <f>feedin_bus!AK50</f>
        <v>1</v>
      </c>
      <c r="AL50" s="36">
        <f t="shared" si="4"/>
        <v>1</v>
      </c>
      <c r="AM50" s="36">
        <f t="shared" si="0"/>
        <v>7.9999999999999991</v>
      </c>
      <c r="AO50" s="87"/>
      <c r="AP50" s="87"/>
      <c r="AQ50" s="87"/>
      <c r="AR50" s="87"/>
    </row>
    <row r="51" spans="1:44" s="38" customFormat="1" x14ac:dyDescent="0.2">
      <c r="A51" s="51">
        <v>2045</v>
      </c>
      <c r="B51" s="101">
        <f t="shared" si="16"/>
        <v>0</v>
      </c>
      <c r="C51" s="74">
        <f t="shared" si="7"/>
        <v>0.74235439418943638</v>
      </c>
      <c r="D51" s="74">
        <f t="shared" si="16"/>
        <v>0</v>
      </c>
      <c r="E51" s="74">
        <f t="shared" si="16"/>
        <v>0</v>
      </c>
      <c r="F51" s="74">
        <f t="shared" si="16"/>
        <v>0</v>
      </c>
      <c r="G51" s="74">
        <f t="shared" si="16"/>
        <v>0</v>
      </c>
      <c r="H51" s="74">
        <v>0</v>
      </c>
      <c r="I51" s="74">
        <v>0.25764560581056367</v>
      </c>
      <c r="J51" s="74">
        <v>0</v>
      </c>
      <c r="K51" s="71">
        <f>feedin_bus!K51</f>
        <v>1</v>
      </c>
      <c r="L51" s="73">
        <f>feedin_bus!L51</f>
        <v>0</v>
      </c>
      <c r="M51" s="73">
        <f>feedin_bus!M51</f>
        <v>0</v>
      </c>
      <c r="N51" s="71">
        <f>feedin_bus!N51</f>
        <v>0.4</v>
      </c>
      <c r="O51" s="73">
        <f>feedin_bus!O51</f>
        <v>0.15</v>
      </c>
      <c r="P51" s="73">
        <f>feedin_bus!P51</f>
        <v>0.45</v>
      </c>
      <c r="Q51" s="71">
        <f>feedin_bus!Q51</f>
        <v>0</v>
      </c>
      <c r="R51" s="73">
        <f>feedin_bus!R51</f>
        <v>0</v>
      </c>
      <c r="S51" s="73">
        <f>feedin_bus!S51</f>
        <v>0</v>
      </c>
      <c r="T51" s="71">
        <f>feedin_bus!T51</f>
        <v>0.4</v>
      </c>
      <c r="U51" s="73">
        <f>feedin_bus!U51</f>
        <v>0.25</v>
      </c>
      <c r="V51" s="73">
        <f>feedin_bus!V51</f>
        <v>0.35</v>
      </c>
      <c r="W51" s="71">
        <f>feedin_bus!W51</f>
        <v>0</v>
      </c>
      <c r="X51" s="73">
        <f>feedin_bus!X51</f>
        <v>0</v>
      </c>
      <c r="Y51" s="73">
        <f>feedin_bus!Y51</f>
        <v>1</v>
      </c>
      <c r="Z51" s="71">
        <f>feedin_bus!Z51</f>
        <v>0.5</v>
      </c>
      <c r="AA51" s="73">
        <f>feedin_bus!AA51</f>
        <v>0.4</v>
      </c>
      <c r="AB51" s="73">
        <f>feedin_bus!AB51</f>
        <v>0.1</v>
      </c>
      <c r="AC51" s="71">
        <f>feedin_bus!AC51</f>
        <v>0.5</v>
      </c>
      <c r="AD51" s="73">
        <f>feedin_bus!AD51</f>
        <v>0.4</v>
      </c>
      <c r="AE51" s="73">
        <f>feedin_bus!AE51</f>
        <v>0.1</v>
      </c>
      <c r="AF51" s="71">
        <f>feedin_bus!AF51</f>
        <v>0.3</v>
      </c>
      <c r="AG51" s="73">
        <f>feedin_bus!AG51</f>
        <v>0.1</v>
      </c>
      <c r="AH51" s="73">
        <f>feedin_bus!AH51</f>
        <v>0.6</v>
      </c>
      <c r="AI51" s="71">
        <f>feedin_bus!AI51</f>
        <v>0</v>
      </c>
      <c r="AJ51" s="73">
        <f>feedin_bus!AJ51</f>
        <v>0</v>
      </c>
      <c r="AK51" s="73">
        <f>feedin_bus!AK51</f>
        <v>1</v>
      </c>
      <c r="AL51" s="52">
        <f t="shared" si="4"/>
        <v>1</v>
      </c>
      <c r="AM51" s="52">
        <f t="shared" si="0"/>
        <v>7.9999999999999991</v>
      </c>
      <c r="AO51" s="87"/>
      <c r="AP51" s="87"/>
      <c r="AQ51" s="87"/>
      <c r="AR51" s="87"/>
    </row>
    <row r="52" spans="1:44" s="38" customFormat="1" x14ac:dyDescent="0.2">
      <c r="A52" s="12">
        <v>2046</v>
      </c>
      <c r="B52" s="100">
        <f t="shared" si="16"/>
        <v>0</v>
      </c>
      <c r="C52" s="173">
        <f t="shared" si="7"/>
        <v>0.72173445561203242</v>
      </c>
      <c r="D52" s="66">
        <f t="shared" si="16"/>
        <v>0</v>
      </c>
      <c r="E52" s="66">
        <f t="shared" si="16"/>
        <v>0</v>
      </c>
      <c r="F52" s="66">
        <f t="shared" si="16"/>
        <v>0</v>
      </c>
      <c r="G52" s="66">
        <f t="shared" si="16"/>
        <v>0</v>
      </c>
      <c r="H52" s="66">
        <v>0</v>
      </c>
      <c r="I52" s="66">
        <v>0.27826554438796752</v>
      </c>
      <c r="J52" s="66">
        <v>0</v>
      </c>
      <c r="K52" s="159">
        <f>feedin_bus!K52</f>
        <v>1</v>
      </c>
      <c r="L52" s="154">
        <f>feedin_bus!L52</f>
        <v>0</v>
      </c>
      <c r="M52" s="154">
        <f>feedin_bus!M52</f>
        <v>0</v>
      </c>
      <c r="N52" s="159">
        <f>feedin_bus!N52</f>
        <v>0.4</v>
      </c>
      <c r="O52" s="154">
        <f>feedin_bus!O52</f>
        <v>0.15</v>
      </c>
      <c r="P52" s="154">
        <f>feedin_bus!P52</f>
        <v>0.45</v>
      </c>
      <c r="Q52" s="159">
        <f>feedin_bus!Q52</f>
        <v>0</v>
      </c>
      <c r="R52" s="154">
        <f>feedin_bus!R52</f>
        <v>0</v>
      </c>
      <c r="S52" s="154">
        <f>feedin_bus!S52</f>
        <v>0</v>
      </c>
      <c r="T52" s="159">
        <f>feedin_bus!T52</f>
        <v>0.4</v>
      </c>
      <c r="U52" s="154">
        <f>feedin_bus!U52</f>
        <v>0.25</v>
      </c>
      <c r="V52" s="154">
        <f>feedin_bus!V52</f>
        <v>0.35</v>
      </c>
      <c r="W52" s="159">
        <f>feedin_bus!W52</f>
        <v>0</v>
      </c>
      <c r="X52" s="154">
        <f>feedin_bus!X52</f>
        <v>0</v>
      </c>
      <c r="Y52" s="154">
        <f>feedin_bus!Y52</f>
        <v>1</v>
      </c>
      <c r="Z52" s="159">
        <f>feedin_bus!Z52</f>
        <v>0.5</v>
      </c>
      <c r="AA52" s="154">
        <f>feedin_bus!AA52</f>
        <v>0.4</v>
      </c>
      <c r="AB52" s="154">
        <f>feedin_bus!AB52</f>
        <v>0.1</v>
      </c>
      <c r="AC52" s="159">
        <f>feedin_bus!AC52</f>
        <v>0.5</v>
      </c>
      <c r="AD52" s="154">
        <f>feedin_bus!AD52</f>
        <v>0.4</v>
      </c>
      <c r="AE52" s="154">
        <f>feedin_bus!AE52</f>
        <v>0.1</v>
      </c>
      <c r="AF52" s="159">
        <f>feedin_bus!AF52</f>
        <v>0.3</v>
      </c>
      <c r="AG52" s="154">
        <f>feedin_bus!AG52</f>
        <v>0.1</v>
      </c>
      <c r="AH52" s="154">
        <f>feedin_bus!AH52</f>
        <v>0.6</v>
      </c>
      <c r="AI52" s="159">
        <f>feedin_bus!AI52</f>
        <v>0</v>
      </c>
      <c r="AJ52" s="154">
        <f>feedin_bus!AJ52</f>
        <v>0</v>
      </c>
      <c r="AK52" s="154">
        <f>feedin_bus!AK52</f>
        <v>1</v>
      </c>
      <c r="AL52" s="36">
        <f t="shared" si="4"/>
        <v>1</v>
      </c>
      <c r="AM52" s="36">
        <f t="shared" si="0"/>
        <v>7.9999999999999991</v>
      </c>
      <c r="AO52" s="87"/>
      <c r="AP52" s="87"/>
      <c r="AQ52" s="87"/>
      <c r="AR52" s="87"/>
    </row>
    <row r="53" spans="1:44" s="38" customFormat="1" x14ac:dyDescent="0.2">
      <c r="A53" s="12">
        <v>2047</v>
      </c>
      <c r="B53" s="100">
        <f t="shared" si="16"/>
        <v>0</v>
      </c>
      <c r="C53" s="173">
        <f t="shared" si="7"/>
        <v>0.70033815104764918</v>
      </c>
      <c r="D53" s="66">
        <f t="shared" si="16"/>
        <v>0</v>
      </c>
      <c r="E53" s="66">
        <f t="shared" si="16"/>
        <v>0</v>
      </c>
      <c r="F53" s="66">
        <f t="shared" si="16"/>
        <v>0</v>
      </c>
      <c r="G53" s="66">
        <f t="shared" si="16"/>
        <v>0</v>
      </c>
      <c r="H53" s="66">
        <v>0</v>
      </c>
      <c r="I53" s="66">
        <v>0.29966184895235087</v>
      </c>
      <c r="J53" s="66">
        <v>0</v>
      </c>
      <c r="K53" s="159">
        <f>feedin_bus!K53</f>
        <v>1</v>
      </c>
      <c r="L53" s="154">
        <f>feedin_bus!L53</f>
        <v>0</v>
      </c>
      <c r="M53" s="154">
        <f>feedin_bus!M53</f>
        <v>0</v>
      </c>
      <c r="N53" s="159">
        <f>feedin_bus!N53</f>
        <v>0.4</v>
      </c>
      <c r="O53" s="154">
        <f>feedin_bus!O53</f>
        <v>0.15</v>
      </c>
      <c r="P53" s="154">
        <f>feedin_bus!P53</f>
        <v>0.45</v>
      </c>
      <c r="Q53" s="159">
        <f>feedin_bus!Q53</f>
        <v>0</v>
      </c>
      <c r="R53" s="154">
        <f>feedin_bus!R53</f>
        <v>0</v>
      </c>
      <c r="S53" s="154">
        <f>feedin_bus!S53</f>
        <v>0</v>
      </c>
      <c r="T53" s="159">
        <f>feedin_bus!T53</f>
        <v>0.4</v>
      </c>
      <c r="U53" s="154">
        <f>feedin_bus!U53</f>
        <v>0.25</v>
      </c>
      <c r="V53" s="154">
        <f>feedin_bus!V53</f>
        <v>0.35</v>
      </c>
      <c r="W53" s="159">
        <f>feedin_bus!W53</f>
        <v>0</v>
      </c>
      <c r="X53" s="154">
        <f>feedin_bus!X53</f>
        <v>0</v>
      </c>
      <c r="Y53" s="154">
        <f>feedin_bus!Y53</f>
        <v>1</v>
      </c>
      <c r="Z53" s="159">
        <f>feedin_bus!Z53</f>
        <v>0.5</v>
      </c>
      <c r="AA53" s="154">
        <f>feedin_bus!AA53</f>
        <v>0.4</v>
      </c>
      <c r="AB53" s="154">
        <f>feedin_bus!AB53</f>
        <v>0.1</v>
      </c>
      <c r="AC53" s="159">
        <f>feedin_bus!AC53</f>
        <v>0.5</v>
      </c>
      <c r="AD53" s="154">
        <f>feedin_bus!AD53</f>
        <v>0.4</v>
      </c>
      <c r="AE53" s="154">
        <f>feedin_bus!AE53</f>
        <v>0.1</v>
      </c>
      <c r="AF53" s="159">
        <f>feedin_bus!AF53</f>
        <v>0.3</v>
      </c>
      <c r="AG53" s="154">
        <f>feedin_bus!AG53</f>
        <v>0.1</v>
      </c>
      <c r="AH53" s="154">
        <f>feedin_bus!AH53</f>
        <v>0.6</v>
      </c>
      <c r="AI53" s="159">
        <f>feedin_bus!AI53</f>
        <v>0</v>
      </c>
      <c r="AJ53" s="154">
        <f>feedin_bus!AJ53</f>
        <v>0</v>
      </c>
      <c r="AK53" s="154">
        <f>feedin_bus!AK53</f>
        <v>1</v>
      </c>
      <c r="AL53" s="36">
        <f t="shared" si="4"/>
        <v>1</v>
      </c>
      <c r="AM53" s="36">
        <f t="shared" si="0"/>
        <v>7.9999999999999991</v>
      </c>
      <c r="AO53" s="87"/>
      <c r="AP53" s="87"/>
      <c r="AQ53" s="87"/>
      <c r="AR53" s="87"/>
    </row>
    <row r="54" spans="1:44" s="38" customFormat="1" x14ac:dyDescent="0.2">
      <c r="A54" s="12">
        <v>2048</v>
      </c>
      <c r="B54" s="100">
        <f t="shared" si="16"/>
        <v>0</v>
      </c>
      <c r="C54" s="173">
        <f t="shared" si="7"/>
        <v>0.67825502481975031</v>
      </c>
      <c r="D54" s="66">
        <f t="shared" si="16"/>
        <v>0</v>
      </c>
      <c r="E54" s="66">
        <f t="shared" si="16"/>
        <v>0</v>
      </c>
      <c r="F54" s="66">
        <f t="shared" si="16"/>
        <v>0</v>
      </c>
      <c r="G54" s="66">
        <f t="shared" si="16"/>
        <v>0</v>
      </c>
      <c r="H54" s="66">
        <v>0</v>
      </c>
      <c r="I54" s="66">
        <v>0.32174497518024969</v>
      </c>
      <c r="J54" s="66">
        <v>0</v>
      </c>
      <c r="K54" s="159">
        <f>feedin_bus!K54</f>
        <v>1</v>
      </c>
      <c r="L54" s="154">
        <f>feedin_bus!L54</f>
        <v>0</v>
      </c>
      <c r="M54" s="154">
        <f>feedin_bus!M54</f>
        <v>0</v>
      </c>
      <c r="N54" s="159">
        <f>feedin_bus!N54</f>
        <v>0.4</v>
      </c>
      <c r="O54" s="154">
        <f>feedin_bus!O54</f>
        <v>0.15</v>
      </c>
      <c r="P54" s="154">
        <f>feedin_bus!P54</f>
        <v>0.45</v>
      </c>
      <c r="Q54" s="159">
        <f>feedin_bus!Q54</f>
        <v>0</v>
      </c>
      <c r="R54" s="154">
        <f>feedin_bus!R54</f>
        <v>0</v>
      </c>
      <c r="S54" s="154">
        <f>feedin_bus!S54</f>
        <v>0</v>
      </c>
      <c r="T54" s="159">
        <f>feedin_bus!T54</f>
        <v>0.4</v>
      </c>
      <c r="U54" s="154">
        <f>feedin_bus!U54</f>
        <v>0.25</v>
      </c>
      <c r="V54" s="154">
        <f>feedin_bus!V54</f>
        <v>0.35</v>
      </c>
      <c r="W54" s="159">
        <f>feedin_bus!W54</f>
        <v>0</v>
      </c>
      <c r="X54" s="154">
        <f>feedin_bus!X54</f>
        <v>0</v>
      </c>
      <c r="Y54" s="154">
        <f>feedin_bus!Y54</f>
        <v>1</v>
      </c>
      <c r="Z54" s="159">
        <f>feedin_bus!Z54</f>
        <v>0.5</v>
      </c>
      <c r="AA54" s="154">
        <f>feedin_bus!AA54</f>
        <v>0.4</v>
      </c>
      <c r="AB54" s="154">
        <f>feedin_bus!AB54</f>
        <v>0.1</v>
      </c>
      <c r="AC54" s="159">
        <f>feedin_bus!AC54</f>
        <v>0.5</v>
      </c>
      <c r="AD54" s="154">
        <f>feedin_bus!AD54</f>
        <v>0.4</v>
      </c>
      <c r="AE54" s="154">
        <f>feedin_bus!AE54</f>
        <v>0.1</v>
      </c>
      <c r="AF54" s="159">
        <f>feedin_bus!AF54</f>
        <v>0.3</v>
      </c>
      <c r="AG54" s="154">
        <f>feedin_bus!AG54</f>
        <v>0.1</v>
      </c>
      <c r="AH54" s="154">
        <f>feedin_bus!AH54</f>
        <v>0.6</v>
      </c>
      <c r="AI54" s="159">
        <f>feedin_bus!AI54</f>
        <v>0</v>
      </c>
      <c r="AJ54" s="154">
        <f>feedin_bus!AJ54</f>
        <v>0</v>
      </c>
      <c r="AK54" s="154">
        <f>feedin_bus!AK54</f>
        <v>1</v>
      </c>
      <c r="AL54" s="36">
        <f t="shared" si="4"/>
        <v>1</v>
      </c>
      <c r="AM54" s="36">
        <f t="shared" si="0"/>
        <v>7.9999999999999991</v>
      </c>
      <c r="AO54" s="87"/>
      <c r="AP54" s="87"/>
      <c r="AQ54" s="87"/>
      <c r="AR54" s="87"/>
    </row>
    <row r="55" spans="1:44" s="38" customFormat="1" x14ac:dyDescent="0.2">
      <c r="A55" s="12">
        <v>2049</v>
      </c>
      <c r="B55" s="100">
        <f t="shared" si="16"/>
        <v>0</v>
      </c>
      <c r="C55" s="173">
        <f t="shared" si="7"/>
        <v>0.65558226251065466</v>
      </c>
      <c r="D55" s="66">
        <f t="shared" si="16"/>
        <v>0</v>
      </c>
      <c r="E55" s="66">
        <f t="shared" si="16"/>
        <v>0</v>
      </c>
      <c r="F55" s="66">
        <f t="shared" si="16"/>
        <v>0</v>
      </c>
      <c r="G55" s="66">
        <f t="shared" si="16"/>
        <v>0</v>
      </c>
      <c r="H55" s="66">
        <v>0</v>
      </c>
      <c r="I55" s="66">
        <v>0.3444177374893454</v>
      </c>
      <c r="J55" s="66">
        <v>0</v>
      </c>
      <c r="K55" s="159">
        <f>feedin_bus!K55</f>
        <v>1</v>
      </c>
      <c r="L55" s="154">
        <f>feedin_bus!L55</f>
        <v>0</v>
      </c>
      <c r="M55" s="154">
        <f>feedin_bus!M55</f>
        <v>0</v>
      </c>
      <c r="N55" s="159">
        <f>feedin_bus!N55</f>
        <v>0.4</v>
      </c>
      <c r="O55" s="154">
        <f>feedin_bus!O55</f>
        <v>0.15</v>
      </c>
      <c r="P55" s="154">
        <f>feedin_bus!P55</f>
        <v>0.45</v>
      </c>
      <c r="Q55" s="159">
        <f>feedin_bus!Q55</f>
        <v>0</v>
      </c>
      <c r="R55" s="154">
        <f>feedin_bus!R55</f>
        <v>0</v>
      </c>
      <c r="S55" s="154">
        <f>feedin_bus!S55</f>
        <v>0</v>
      </c>
      <c r="T55" s="159">
        <f>feedin_bus!T55</f>
        <v>0.4</v>
      </c>
      <c r="U55" s="154">
        <f>feedin_bus!U55</f>
        <v>0.25</v>
      </c>
      <c r="V55" s="154">
        <f>feedin_bus!V55</f>
        <v>0.35</v>
      </c>
      <c r="W55" s="159">
        <f>feedin_bus!W55</f>
        <v>0</v>
      </c>
      <c r="X55" s="154">
        <f>feedin_bus!X55</f>
        <v>0</v>
      </c>
      <c r="Y55" s="154">
        <f>feedin_bus!Y55</f>
        <v>1</v>
      </c>
      <c r="Z55" s="159">
        <f>feedin_bus!Z55</f>
        <v>0.5</v>
      </c>
      <c r="AA55" s="154">
        <f>feedin_bus!AA55</f>
        <v>0.4</v>
      </c>
      <c r="AB55" s="154">
        <f>feedin_bus!AB55</f>
        <v>0.1</v>
      </c>
      <c r="AC55" s="159">
        <f>feedin_bus!AC55</f>
        <v>0.5</v>
      </c>
      <c r="AD55" s="154">
        <f>feedin_bus!AD55</f>
        <v>0.4</v>
      </c>
      <c r="AE55" s="154">
        <f>feedin_bus!AE55</f>
        <v>0.1</v>
      </c>
      <c r="AF55" s="159">
        <f>feedin_bus!AF55</f>
        <v>0.3</v>
      </c>
      <c r="AG55" s="154">
        <f>feedin_bus!AG55</f>
        <v>0.1</v>
      </c>
      <c r="AH55" s="154">
        <f>feedin_bus!AH55</f>
        <v>0.6</v>
      </c>
      <c r="AI55" s="159">
        <f>feedin_bus!AI55</f>
        <v>0</v>
      </c>
      <c r="AJ55" s="154">
        <f>feedin_bus!AJ55</f>
        <v>0</v>
      </c>
      <c r="AK55" s="154">
        <f>feedin_bus!AK55</f>
        <v>1</v>
      </c>
      <c r="AL55" s="36">
        <f t="shared" si="4"/>
        <v>1</v>
      </c>
      <c r="AM55" s="36">
        <f t="shared" si="0"/>
        <v>7.9999999999999991</v>
      </c>
      <c r="AO55" s="87"/>
      <c r="AP55" s="87"/>
      <c r="AQ55" s="87"/>
      <c r="AR55" s="87"/>
    </row>
    <row r="56" spans="1:44" s="38" customFormat="1" x14ac:dyDescent="0.2">
      <c r="A56" s="51">
        <v>2050</v>
      </c>
      <c r="B56" s="101">
        <f t="shared" si="16"/>
        <v>0</v>
      </c>
      <c r="C56" s="74">
        <f t="shared" si="7"/>
        <v>0.63242173789546818</v>
      </c>
      <c r="D56" s="74">
        <f t="shared" si="16"/>
        <v>0</v>
      </c>
      <c r="E56" s="74">
        <f t="shared" si="16"/>
        <v>0</v>
      </c>
      <c r="F56" s="74">
        <f t="shared" si="16"/>
        <v>0</v>
      </c>
      <c r="G56" s="74">
        <f t="shared" si="16"/>
        <v>0</v>
      </c>
      <c r="H56" s="74">
        <v>0</v>
      </c>
      <c r="I56" s="74">
        <v>0.36757826210453176</v>
      </c>
      <c r="J56" s="74">
        <v>0</v>
      </c>
      <c r="K56" s="71">
        <f>feedin_bus!K56</f>
        <v>1</v>
      </c>
      <c r="L56" s="73">
        <f>feedin_bus!L56</f>
        <v>0</v>
      </c>
      <c r="M56" s="73">
        <f>feedin_bus!M56</f>
        <v>0</v>
      </c>
      <c r="N56" s="71">
        <f>feedin_bus!N56</f>
        <v>0.4</v>
      </c>
      <c r="O56" s="73">
        <f>feedin_bus!O56</f>
        <v>0.15</v>
      </c>
      <c r="P56" s="73">
        <f>feedin_bus!P56</f>
        <v>0.45</v>
      </c>
      <c r="Q56" s="71">
        <f>feedin_bus!Q56</f>
        <v>0</v>
      </c>
      <c r="R56" s="73">
        <f>feedin_bus!R56</f>
        <v>0</v>
      </c>
      <c r="S56" s="73">
        <f>feedin_bus!S56</f>
        <v>0</v>
      </c>
      <c r="T56" s="71">
        <f>feedin_bus!T56</f>
        <v>0.4</v>
      </c>
      <c r="U56" s="73">
        <f>feedin_bus!U56</f>
        <v>0.25</v>
      </c>
      <c r="V56" s="73">
        <f>feedin_bus!V56</f>
        <v>0.35</v>
      </c>
      <c r="W56" s="71">
        <f>feedin_bus!W56</f>
        <v>0</v>
      </c>
      <c r="X56" s="73">
        <f>feedin_bus!X56</f>
        <v>0</v>
      </c>
      <c r="Y56" s="73">
        <f>feedin_bus!Y56</f>
        <v>1</v>
      </c>
      <c r="Z56" s="71">
        <f>feedin_bus!Z56</f>
        <v>0.5</v>
      </c>
      <c r="AA56" s="73">
        <f>feedin_bus!AA56</f>
        <v>0.4</v>
      </c>
      <c r="AB56" s="73">
        <f>feedin_bus!AB56</f>
        <v>0.1</v>
      </c>
      <c r="AC56" s="71">
        <f>feedin_bus!AC56</f>
        <v>0.5</v>
      </c>
      <c r="AD56" s="73">
        <f>feedin_bus!AD56</f>
        <v>0.4</v>
      </c>
      <c r="AE56" s="73">
        <f>feedin_bus!AE56</f>
        <v>0.1</v>
      </c>
      <c r="AF56" s="71">
        <f>feedin_bus!AF56</f>
        <v>0.3</v>
      </c>
      <c r="AG56" s="73">
        <f>feedin_bus!AG56</f>
        <v>0.1</v>
      </c>
      <c r="AH56" s="73">
        <f>feedin_bus!AH56</f>
        <v>0.6</v>
      </c>
      <c r="AI56" s="71">
        <f>feedin_bus!AI56</f>
        <v>0</v>
      </c>
      <c r="AJ56" s="73">
        <f>feedin_bus!AJ56</f>
        <v>0</v>
      </c>
      <c r="AK56" s="73">
        <f>feedin_bus!AK56</f>
        <v>1</v>
      </c>
      <c r="AL56" s="52">
        <f t="shared" si="4"/>
        <v>1</v>
      </c>
      <c r="AM56" s="52">
        <f t="shared" si="0"/>
        <v>7.9999999999999991</v>
      </c>
      <c r="AO56" s="87"/>
      <c r="AP56" s="87"/>
      <c r="AQ56" s="87"/>
      <c r="AR56" s="87"/>
    </row>
    <row r="57" spans="1:44" s="38" customFormat="1" x14ac:dyDescent="0.2">
      <c r="A57" s="12">
        <v>2051</v>
      </c>
      <c r="B57" s="100">
        <f t="shared" si="16"/>
        <v>0</v>
      </c>
      <c r="C57" s="173">
        <f t="shared" si="7"/>
        <v>0.60887651793481845</v>
      </c>
      <c r="D57" s="66">
        <f t="shared" si="16"/>
        <v>0</v>
      </c>
      <c r="E57" s="66">
        <f t="shared" si="16"/>
        <v>0</v>
      </c>
      <c r="F57" s="66">
        <f t="shared" si="16"/>
        <v>0</v>
      </c>
      <c r="G57" s="66">
        <f t="shared" si="16"/>
        <v>0</v>
      </c>
      <c r="H57" s="66">
        <v>0</v>
      </c>
      <c r="I57" s="66">
        <v>0.39112348206518155</v>
      </c>
      <c r="J57" s="66">
        <v>0</v>
      </c>
      <c r="K57" s="159">
        <f>feedin_bus!K57</f>
        <v>1</v>
      </c>
      <c r="L57" s="154">
        <f>feedin_bus!L57</f>
        <v>0</v>
      </c>
      <c r="M57" s="154">
        <f>feedin_bus!M57</f>
        <v>0</v>
      </c>
      <c r="N57" s="159">
        <f>feedin_bus!N57</f>
        <v>0.4</v>
      </c>
      <c r="O57" s="154">
        <f>feedin_bus!O57</f>
        <v>0.15</v>
      </c>
      <c r="P57" s="154">
        <f>feedin_bus!P57</f>
        <v>0.45</v>
      </c>
      <c r="Q57" s="159">
        <f>feedin_bus!Q57</f>
        <v>0</v>
      </c>
      <c r="R57" s="154">
        <f>feedin_bus!R57</f>
        <v>0</v>
      </c>
      <c r="S57" s="154">
        <f>feedin_bus!S57</f>
        <v>0</v>
      </c>
      <c r="T57" s="159">
        <f>feedin_bus!T57</f>
        <v>0.4</v>
      </c>
      <c r="U57" s="154">
        <f>feedin_bus!U57</f>
        <v>0.25</v>
      </c>
      <c r="V57" s="154">
        <f>feedin_bus!V57</f>
        <v>0.35</v>
      </c>
      <c r="W57" s="159">
        <f>feedin_bus!W57</f>
        <v>0</v>
      </c>
      <c r="X57" s="154">
        <f>feedin_bus!X57</f>
        <v>0</v>
      </c>
      <c r="Y57" s="154">
        <f>feedin_bus!Y57</f>
        <v>1</v>
      </c>
      <c r="Z57" s="159">
        <f>feedin_bus!Z57</f>
        <v>0.5</v>
      </c>
      <c r="AA57" s="154">
        <f>feedin_bus!AA57</f>
        <v>0.4</v>
      </c>
      <c r="AB57" s="154">
        <f>feedin_bus!AB57</f>
        <v>0.1</v>
      </c>
      <c r="AC57" s="159">
        <f>feedin_bus!AC57</f>
        <v>0.5</v>
      </c>
      <c r="AD57" s="154">
        <f>feedin_bus!AD57</f>
        <v>0.4</v>
      </c>
      <c r="AE57" s="154">
        <f>feedin_bus!AE57</f>
        <v>0.1</v>
      </c>
      <c r="AF57" s="159">
        <f>feedin_bus!AF57</f>
        <v>0.3</v>
      </c>
      <c r="AG57" s="154">
        <f>feedin_bus!AG57</f>
        <v>0.1</v>
      </c>
      <c r="AH57" s="154">
        <f>feedin_bus!AH57</f>
        <v>0.6</v>
      </c>
      <c r="AI57" s="159">
        <f>feedin_bus!AI57</f>
        <v>0</v>
      </c>
      <c r="AJ57" s="154">
        <f>feedin_bus!AJ57</f>
        <v>0</v>
      </c>
      <c r="AK57" s="154">
        <f>feedin_bus!AK57</f>
        <v>1</v>
      </c>
      <c r="AL57" s="36">
        <f t="shared" si="4"/>
        <v>1</v>
      </c>
      <c r="AM57" s="36">
        <f t="shared" si="0"/>
        <v>7.9999999999999991</v>
      </c>
      <c r="AO57" s="87"/>
      <c r="AP57" s="87"/>
      <c r="AQ57" s="87"/>
      <c r="AR57" s="87"/>
    </row>
    <row r="58" spans="1:44" s="38" customFormat="1" x14ac:dyDescent="0.2">
      <c r="A58" s="12">
        <v>2052</v>
      </c>
      <c r="B58" s="100">
        <f t="shared" si="16"/>
        <v>0</v>
      </c>
      <c r="C58" s="173">
        <f t="shared" si="7"/>
        <v>0.58505137018289299</v>
      </c>
      <c r="D58" s="66">
        <f t="shared" si="16"/>
        <v>0</v>
      </c>
      <c r="E58" s="66">
        <f t="shared" si="16"/>
        <v>0</v>
      </c>
      <c r="F58" s="66">
        <f t="shared" si="16"/>
        <v>0</v>
      </c>
      <c r="G58" s="66">
        <f t="shared" si="16"/>
        <v>0</v>
      </c>
      <c r="H58" s="66">
        <v>0</v>
      </c>
      <c r="I58" s="66">
        <v>0.41494862981710701</v>
      </c>
      <c r="J58" s="66">
        <v>0</v>
      </c>
      <c r="K58" s="159">
        <f>feedin_bus!K58</f>
        <v>1</v>
      </c>
      <c r="L58" s="154">
        <f>feedin_bus!L58</f>
        <v>0</v>
      </c>
      <c r="M58" s="154">
        <f>feedin_bus!M58</f>
        <v>0</v>
      </c>
      <c r="N58" s="159">
        <f>feedin_bus!N58</f>
        <v>0.4</v>
      </c>
      <c r="O58" s="154">
        <f>feedin_bus!O58</f>
        <v>0.15</v>
      </c>
      <c r="P58" s="154">
        <f>feedin_bus!P58</f>
        <v>0.45</v>
      </c>
      <c r="Q58" s="159">
        <f>feedin_bus!Q58</f>
        <v>0</v>
      </c>
      <c r="R58" s="154">
        <f>feedin_bus!R58</f>
        <v>0</v>
      </c>
      <c r="S58" s="154">
        <f>feedin_bus!S58</f>
        <v>0</v>
      </c>
      <c r="T58" s="159">
        <f>feedin_bus!T58</f>
        <v>0.4</v>
      </c>
      <c r="U58" s="154">
        <f>feedin_bus!U58</f>
        <v>0.25</v>
      </c>
      <c r="V58" s="154">
        <f>feedin_bus!V58</f>
        <v>0.35</v>
      </c>
      <c r="W58" s="159">
        <f>feedin_bus!W58</f>
        <v>0</v>
      </c>
      <c r="X58" s="154">
        <f>feedin_bus!X58</f>
        <v>0</v>
      </c>
      <c r="Y58" s="154">
        <f>feedin_bus!Y58</f>
        <v>1</v>
      </c>
      <c r="Z58" s="159">
        <f>feedin_bus!Z58</f>
        <v>0.5</v>
      </c>
      <c r="AA58" s="154">
        <f>feedin_bus!AA58</f>
        <v>0.4</v>
      </c>
      <c r="AB58" s="154">
        <f>feedin_bus!AB58</f>
        <v>0.1</v>
      </c>
      <c r="AC58" s="159">
        <f>feedin_bus!AC58</f>
        <v>0.5</v>
      </c>
      <c r="AD58" s="154">
        <f>feedin_bus!AD58</f>
        <v>0.4</v>
      </c>
      <c r="AE58" s="154">
        <f>feedin_bus!AE58</f>
        <v>0.1</v>
      </c>
      <c r="AF58" s="159">
        <f>feedin_bus!AF58</f>
        <v>0.3</v>
      </c>
      <c r="AG58" s="154">
        <f>feedin_bus!AG58</f>
        <v>0.1</v>
      </c>
      <c r="AH58" s="154">
        <f>feedin_bus!AH58</f>
        <v>0.6</v>
      </c>
      <c r="AI58" s="159">
        <f>feedin_bus!AI58</f>
        <v>0</v>
      </c>
      <c r="AJ58" s="154">
        <f>feedin_bus!AJ58</f>
        <v>0</v>
      </c>
      <c r="AK58" s="154">
        <f>feedin_bus!AK58</f>
        <v>1</v>
      </c>
      <c r="AL58" s="36">
        <f t="shared" si="4"/>
        <v>1</v>
      </c>
      <c r="AM58" s="36">
        <f t="shared" si="0"/>
        <v>7.9999999999999991</v>
      </c>
      <c r="AO58" s="87"/>
      <c r="AP58" s="87"/>
      <c r="AQ58" s="87"/>
      <c r="AR58" s="87"/>
    </row>
    <row r="59" spans="1:44" s="38" customFormat="1" x14ac:dyDescent="0.2">
      <c r="A59" s="12">
        <v>2053</v>
      </c>
      <c r="B59" s="100">
        <f t="shared" si="16"/>
        <v>0</v>
      </c>
      <c r="C59" s="173">
        <f t="shared" si="7"/>
        <v>0.56104586272932255</v>
      </c>
      <c r="D59" s="66">
        <f t="shared" si="16"/>
        <v>0</v>
      </c>
      <c r="E59" s="66">
        <f t="shared" si="16"/>
        <v>0</v>
      </c>
      <c r="F59" s="66">
        <f t="shared" si="16"/>
        <v>0</v>
      </c>
      <c r="G59" s="66">
        <f t="shared" si="16"/>
        <v>0</v>
      </c>
      <c r="H59" s="66">
        <v>0</v>
      </c>
      <c r="I59" s="66">
        <v>0.43895413727067745</v>
      </c>
      <c r="J59" s="66">
        <v>0</v>
      </c>
      <c r="K59" s="159">
        <f>feedin_bus!K59</f>
        <v>1</v>
      </c>
      <c r="L59" s="154">
        <f>feedin_bus!L59</f>
        <v>0</v>
      </c>
      <c r="M59" s="154">
        <f>feedin_bus!M59</f>
        <v>0</v>
      </c>
      <c r="N59" s="159">
        <f>feedin_bus!N59</f>
        <v>0.4</v>
      </c>
      <c r="O59" s="154">
        <f>feedin_bus!O59</f>
        <v>0.15</v>
      </c>
      <c r="P59" s="154">
        <f>feedin_bus!P59</f>
        <v>0.45</v>
      </c>
      <c r="Q59" s="159">
        <f>feedin_bus!Q59</f>
        <v>0</v>
      </c>
      <c r="R59" s="154">
        <f>feedin_bus!R59</f>
        <v>0</v>
      </c>
      <c r="S59" s="154">
        <f>feedin_bus!S59</f>
        <v>0</v>
      </c>
      <c r="T59" s="159">
        <f>feedin_bus!T59</f>
        <v>0.4</v>
      </c>
      <c r="U59" s="154">
        <f>feedin_bus!U59</f>
        <v>0.25</v>
      </c>
      <c r="V59" s="154">
        <f>feedin_bus!V59</f>
        <v>0.35</v>
      </c>
      <c r="W59" s="159">
        <f>feedin_bus!W59</f>
        <v>0</v>
      </c>
      <c r="X59" s="154">
        <f>feedin_bus!X59</f>
        <v>0</v>
      </c>
      <c r="Y59" s="154">
        <f>feedin_bus!Y59</f>
        <v>1</v>
      </c>
      <c r="Z59" s="159">
        <f>feedin_bus!Z59</f>
        <v>0.5</v>
      </c>
      <c r="AA59" s="154">
        <f>feedin_bus!AA59</f>
        <v>0.4</v>
      </c>
      <c r="AB59" s="154">
        <f>feedin_bus!AB59</f>
        <v>0.1</v>
      </c>
      <c r="AC59" s="159">
        <f>feedin_bus!AC59</f>
        <v>0.5</v>
      </c>
      <c r="AD59" s="154">
        <f>feedin_bus!AD59</f>
        <v>0.4</v>
      </c>
      <c r="AE59" s="154">
        <f>feedin_bus!AE59</f>
        <v>0.1</v>
      </c>
      <c r="AF59" s="159">
        <f>feedin_bus!AF59</f>
        <v>0.3</v>
      </c>
      <c r="AG59" s="154">
        <f>feedin_bus!AG59</f>
        <v>0.1</v>
      </c>
      <c r="AH59" s="154">
        <f>feedin_bus!AH59</f>
        <v>0.6</v>
      </c>
      <c r="AI59" s="159">
        <f>feedin_bus!AI59</f>
        <v>0</v>
      </c>
      <c r="AJ59" s="154">
        <f>feedin_bus!AJ59</f>
        <v>0</v>
      </c>
      <c r="AK59" s="154">
        <f>feedin_bus!AK59</f>
        <v>1</v>
      </c>
      <c r="AL59" s="36">
        <f t="shared" si="4"/>
        <v>1</v>
      </c>
      <c r="AM59" s="36">
        <f t="shared" si="0"/>
        <v>7.9999999999999991</v>
      </c>
      <c r="AO59" s="87"/>
      <c r="AP59" s="87"/>
      <c r="AQ59" s="87"/>
      <c r="AR59" s="87"/>
    </row>
    <row r="60" spans="1:44" s="38" customFormat="1" x14ac:dyDescent="0.2">
      <c r="A60" s="12">
        <v>2054</v>
      </c>
      <c r="B60" s="100">
        <f t="shared" si="16"/>
        <v>0</v>
      </c>
      <c r="C60" s="173">
        <f t="shared" si="7"/>
        <v>0.53695456076214099</v>
      </c>
      <c r="D60" s="66">
        <f t="shared" si="16"/>
        <v>0</v>
      </c>
      <c r="E60" s="66">
        <f t="shared" si="16"/>
        <v>0</v>
      </c>
      <c r="F60" s="66">
        <f t="shared" si="16"/>
        <v>0</v>
      </c>
      <c r="G60" s="66">
        <f t="shared" si="16"/>
        <v>0</v>
      </c>
      <c r="H60" s="66">
        <v>0</v>
      </c>
      <c r="I60" s="66">
        <v>0.46304543923785901</v>
      </c>
      <c r="J60" s="66">
        <v>0</v>
      </c>
      <c r="K60" s="159">
        <f>feedin_bus!K60</f>
        <v>1</v>
      </c>
      <c r="L60" s="154">
        <f>feedin_bus!L60</f>
        <v>0</v>
      </c>
      <c r="M60" s="154">
        <f>feedin_bus!M60</f>
        <v>0</v>
      </c>
      <c r="N60" s="159">
        <f>feedin_bus!N60</f>
        <v>0.4</v>
      </c>
      <c r="O60" s="154">
        <f>feedin_bus!O60</f>
        <v>0.15</v>
      </c>
      <c r="P60" s="154">
        <f>feedin_bus!P60</f>
        <v>0.45</v>
      </c>
      <c r="Q60" s="159">
        <f>feedin_bus!Q60</f>
        <v>0</v>
      </c>
      <c r="R60" s="154">
        <f>feedin_bus!R60</f>
        <v>0</v>
      </c>
      <c r="S60" s="154">
        <f>feedin_bus!S60</f>
        <v>0</v>
      </c>
      <c r="T60" s="159">
        <f>feedin_bus!T60</f>
        <v>0.4</v>
      </c>
      <c r="U60" s="154">
        <f>feedin_bus!U60</f>
        <v>0.25</v>
      </c>
      <c r="V60" s="154">
        <f>feedin_bus!V60</f>
        <v>0.35</v>
      </c>
      <c r="W60" s="159">
        <f>feedin_bus!W60</f>
        <v>0</v>
      </c>
      <c r="X60" s="154">
        <f>feedin_bus!X60</f>
        <v>0</v>
      </c>
      <c r="Y60" s="154">
        <f>feedin_bus!Y60</f>
        <v>1</v>
      </c>
      <c r="Z60" s="159">
        <f>feedin_bus!Z60</f>
        <v>0.5</v>
      </c>
      <c r="AA60" s="154">
        <f>feedin_bus!AA60</f>
        <v>0.4</v>
      </c>
      <c r="AB60" s="154">
        <f>feedin_bus!AB60</f>
        <v>0.1</v>
      </c>
      <c r="AC60" s="159">
        <f>feedin_bus!AC60</f>
        <v>0.5</v>
      </c>
      <c r="AD60" s="154">
        <f>feedin_bus!AD60</f>
        <v>0.4</v>
      </c>
      <c r="AE60" s="154">
        <f>feedin_bus!AE60</f>
        <v>0.1</v>
      </c>
      <c r="AF60" s="159">
        <f>feedin_bus!AF60</f>
        <v>0.3</v>
      </c>
      <c r="AG60" s="154">
        <f>feedin_bus!AG60</f>
        <v>0.1</v>
      </c>
      <c r="AH60" s="154">
        <f>feedin_bus!AH60</f>
        <v>0.6</v>
      </c>
      <c r="AI60" s="159">
        <f>feedin_bus!AI60</f>
        <v>0</v>
      </c>
      <c r="AJ60" s="154">
        <f>feedin_bus!AJ60</f>
        <v>0</v>
      </c>
      <c r="AK60" s="154">
        <f>feedin_bus!AK60</f>
        <v>1</v>
      </c>
      <c r="AL60" s="36">
        <f t="shared" si="4"/>
        <v>1</v>
      </c>
      <c r="AM60" s="36">
        <f t="shared" si="0"/>
        <v>7.9999999999999991</v>
      </c>
      <c r="AO60" s="87"/>
      <c r="AP60" s="87"/>
      <c r="AQ60" s="87"/>
      <c r="AR60" s="87"/>
    </row>
    <row r="61" spans="1:44" s="38" customFormat="1" x14ac:dyDescent="0.2">
      <c r="A61" s="51">
        <v>2055</v>
      </c>
      <c r="B61" s="101">
        <f t="shared" si="16"/>
        <v>0</v>
      </c>
      <c r="C61" s="74">
        <f t="shared" si="7"/>
        <v>0.51286583818259945</v>
      </c>
      <c r="D61" s="74">
        <f t="shared" si="16"/>
        <v>0</v>
      </c>
      <c r="E61" s="74">
        <f t="shared" si="16"/>
        <v>0</v>
      </c>
      <c r="F61" s="74">
        <f t="shared" si="16"/>
        <v>0</v>
      </c>
      <c r="G61" s="74">
        <f t="shared" si="16"/>
        <v>0</v>
      </c>
      <c r="H61" s="74">
        <v>0</v>
      </c>
      <c r="I61" s="74">
        <v>0.48713416181740055</v>
      </c>
      <c r="J61" s="74">
        <v>0</v>
      </c>
      <c r="K61" s="71">
        <f>feedin_bus!K61</f>
        <v>1</v>
      </c>
      <c r="L61" s="73">
        <f>feedin_bus!L61</f>
        <v>0</v>
      </c>
      <c r="M61" s="73">
        <f>feedin_bus!M61</f>
        <v>0</v>
      </c>
      <c r="N61" s="71">
        <f>feedin_bus!N61</f>
        <v>0.4</v>
      </c>
      <c r="O61" s="73">
        <f>feedin_bus!O61</f>
        <v>0.15</v>
      </c>
      <c r="P61" s="73">
        <f>feedin_bus!P61</f>
        <v>0.45</v>
      </c>
      <c r="Q61" s="71">
        <f>feedin_bus!Q61</f>
        <v>0</v>
      </c>
      <c r="R61" s="73">
        <f>feedin_bus!R61</f>
        <v>0</v>
      </c>
      <c r="S61" s="73">
        <f>feedin_bus!S61</f>
        <v>0</v>
      </c>
      <c r="T61" s="71">
        <f>feedin_bus!T61</f>
        <v>0.4</v>
      </c>
      <c r="U61" s="73">
        <f>feedin_bus!U61</f>
        <v>0.25</v>
      </c>
      <c r="V61" s="73">
        <f>feedin_bus!V61</f>
        <v>0.35</v>
      </c>
      <c r="W61" s="71">
        <f>feedin_bus!W61</f>
        <v>0</v>
      </c>
      <c r="X61" s="73">
        <f>feedin_bus!X61</f>
        <v>0</v>
      </c>
      <c r="Y61" s="73">
        <f>feedin_bus!Y61</f>
        <v>1</v>
      </c>
      <c r="Z61" s="71">
        <f>feedin_bus!Z61</f>
        <v>0.5</v>
      </c>
      <c r="AA61" s="73">
        <f>feedin_bus!AA61</f>
        <v>0.4</v>
      </c>
      <c r="AB61" s="73">
        <f>feedin_bus!AB61</f>
        <v>0.1</v>
      </c>
      <c r="AC61" s="71">
        <f>feedin_bus!AC61</f>
        <v>0.5</v>
      </c>
      <c r="AD61" s="73">
        <f>feedin_bus!AD61</f>
        <v>0.4</v>
      </c>
      <c r="AE61" s="73">
        <f>feedin_bus!AE61</f>
        <v>0.1</v>
      </c>
      <c r="AF61" s="71">
        <f>feedin_bus!AF61</f>
        <v>0.3</v>
      </c>
      <c r="AG61" s="73">
        <f>feedin_bus!AG61</f>
        <v>0.1</v>
      </c>
      <c r="AH61" s="73">
        <f>feedin_bus!AH61</f>
        <v>0.6</v>
      </c>
      <c r="AI61" s="71">
        <f>feedin_bus!AI61</f>
        <v>0</v>
      </c>
      <c r="AJ61" s="73">
        <f>feedin_bus!AJ61</f>
        <v>0</v>
      </c>
      <c r="AK61" s="73">
        <f>feedin_bus!AK61</f>
        <v>1</v>
      </c>
      <c r="AL61" s="52">
        <f t="shared" si="4"/>
        <v>1</v>
      </c>
      <c r="AM61" s="52">
        <f t="shared" si="0"/>
        <v>7.9999999999999991</v>
      </c>
      <c r="AO61" s="87"/>
      <c r="AP61" s="87"/>
      <c r="AQ61" s="87"/>
      <c r="AR61" s="87"/>
    </row>
    <row r="62" spans="1:44" s="38" customFormat="1" x14ac:dyDescent="0.2">
      <c r="A62" s="79"/>
      <c r="B62" s="84"/>
      <c r="C62" s="85"/>
      <c r="D62" s="85"/>
      <c r="E62" s="85"/>
      <c r="F62" s="85"/>
      <c r="G62" s="85"/>
      <c r="H62" s="85"/>
      <c r="I62" s="85"/>
      <c r="J62" s="85"/>
      <c r="K62" s="84"/>
      <c r="L62" s="85"/>
      <c r="M62" s="85"/>
      <c r="N62" s="84"/>
      <c r="O62" s="85"/>
      <c r="P62" s="85"/>
      <c r="Q62" s="84"/>
      <c r="R62" s="85"/>
      <c r="S62" s="85"/>
      <c r="T62" s="84"/>
      <c r="U62" s="85"/>
      <c r="V62" s="85"/>
      <c r="W62" s="84"/>
      <c r="X62" s="85"/>
      <c r="Y62" s="85"/>
      <c r="Z62" s="84"/>
      <c r="AA62" s="85"/>
      <c r="AB62" s="85"/>
      <c r="AC62" s="84"/>
      <c r="AD62" s="85"/>
      <c r="AE62" s="85"/>
      <c r="AF62" s="84"/>
      <c r="AG62" s="85"/>
      <c r="AH62" s="85"/>
      <c r="AI62" s="84"/>
      <c r="AJ62" s="85"/>
      <c r="AK62" s="85"/>
      <c r="AL62" s="86"/>
      <c r="AM62" s="86"/>
      <c r="AO62" s="87"/>
      <c r="AP62" s="87"/>
      <c r="AQ62" s="87"/>
      <c r="AR62" s="87"/>
    </row>
    <row r="63" spans="1:44" s="93" customFormat="1" x14ac:dyDescent="0.2">
      <c r="I63" s="90">
        <f>A6</f>
        <v>2000</v>
      </c>
      <c r="J63" s="92">
        <f>SUM(B6:J6)</f>
        <v>1</v>
      </c>
      <c r="AL63" s="94"/>
      <c r="AM63" s="90"/>
      <c r="AR63" s="90"/>
    </row>
    <row r="64" spans="1:44" x14ac:dyDescent="0.2">
      <c r="I64" s="90">
        <f t="shared" ref="I64:I118" si="17">A7</f>
        <v>2001</v>
      </c>
      <c r="J64" s="92">
        <f t="shared" ref="J64:J118" si="18">SUM(B7:J7)</f>
        <v>0.99999999989999988</v>
      </c>
    </row>
    <row r="65" spans="9:14" x14ac:dyDescent="0.2">
      <c r="I65" s="90">
        <f t="shared" si="17"/>
        <v>2002</v>
      </c>
      <c r="J65" s="92">
        <f t="shared" si="18"/>
        <v>1</v>
      </c>
    </row>
    <row r="66" spans="9:14" x14ac:dyDescent="0.2">
      <c r="I66" s="90">
        <f t="shared" si="17"/>
        <v>2003</v>
      </c>
      <c r="J66" s="92">
        <f t="shared" si="18"/>
        <v>1</v>
      </c>
      <c r="N66" s="75">
        <f>B21*K21+C21*SUM(N21:P21)</f>
        <v>1</v>
      </c>
    </row>
    <row r="67" spans="9:14" x14ac:dyDescent="0.2">
      <c r="I67" s="90">
        <f t="shared" si="17"/>
        <v>2004</v>
      </c>
      <c r="J67" s="92">
        <f t="shared" si="18"/>
        <v>1</v>
      </c>
    </row>
    <row r="68" spans="9:14" x14ac:dyDescent="0.2">
      <c r="I68" s="90">
        <f t="shared" si="17"/>
        <v>2005</v>
      </c>
      <c r="J68" s="92">
        <f t="shared" si="18"/>
        <v>0.99999999989999999</v>
      </c>
    </row>
    <row r="69" spans="9:14" x14ac:dyDescent="0.2">
      <c r="I69" s="90">
        <f t="shared" si="17"/>
        <v>2006</v>
      </c>
      <c r="J69" s="92">
        <f t="shared" si="18"/>
        <v>1</v>
      </c>
    </row>
    <row r="70" spans="9:14" x14ac:dyDescent="0.2">
      <c r="I70" s="90">
        <f t="shared" si="17"/>
        <v>2007</v>
      </c>
      <c r="J70" s="92">
        <f t="shared" si="18"/>
        <v>0.99999999989999999</v>
      </c>
    </row>
    <row r="71" spans="9:14" x14ac:dyDescent="0.2">
      <c r="I71" s="90">
        <f t="shared" si="17"/>
        <v>2008</v>
      </c>
      <c r="J71" s="92">
        <f t="shared" si="18"/>
        <v>1</v>
      </c>
    </row>
    <row r="72" spans="9:14" x14ac:dyDescent="0.2">
      <c r="I72" s="90">
        <f t="shared" si="17"/>
        <v>2009</v>
      </c>
      <c r="J72" s="92">
        <f t="shared" si="18"/>
        <v>1</v>
      </c>
    </row>
    <row r="73" spans="9:14" x14ac:dyDescent="0.2">
      <c r="I73" s="90">
        <f t="shared" si="17"/>
        <v>2010</v>
      </c>
      <c r="J73" s="92">
        <f t="shared" si="18"/>
        <v>1</v>
      </c>
    </row>
    <row r="74" spans="9:14" x14ac:dyDescent="0.2">
      <c r="I74" s="90">
        <f t="shared" si="17"/>
        <v>2011</v>
      </c>
      <c r="J74" s="92">
        <f t="shared" si="18"/>
        <v>1</v>
      </c>
    </row>
    <row r="75" spans="9:14" x14ac:dyDescent="0.2">
      <c r="I75" s="90">
        <f t="shared" si="17"/>
        <v>2012</v>
      </c>
      <c r="J75" s="92">
        <f t="shared" si="18"/>
        <v>1</v>
      </c>
    </row>
    <row r="76" spans="9:14" x14ac:dyDescent="0.2">
      <c r="I76" s="90">
        <f t="shared" si="17"/>
        <v>2013</v>
      </c>
      <c r="J76" s="92">
        <f t="shared" si="18"/>
        <v>1</v>
      </c>
    </row>
    <row r="77" spans="9:14" x14ac:dyDescent="0.2">
      <c r="I77" s="90">
        <f t="shared" si="17"/>
        <v>2014</v>
      </c>
      <c r="J77" s="92">
        <f t="shared" si="18"/>
        <v>1</v>
      </c>
    </row>
    <row r="78" spans="9:14" x14ac:dyDescent="0.2">
      <c r="I78" s="90">
        <f t="shared" si="17"/>
        <v>2015</v>
      </c>
      <c r="J78" s="92">
        <f t="shared" si="18"/>
        <v>1</v>
      </c>
    </row>
    <row r="79" spans="9:14" x14ac:dyDescent="0.2">
      <c r="I79" s="90">
        <f t="shared" si="17"/>
        <v>2016</v>
      </c>
      <c r="J79" s="92">
        <f t="shared" si="18"/>
        <v>1</v>
      </c>
    </row>
    <row r="80" spans="9:14" x14ac:dyDescent="0.2">
      <c r="I80" s="90">
        <f t="shared" si="17"/>
        <v>2017</v>
      </c>
      <c r="J80" s="92">
        <f t="shared" si="18"/>
        <v>1</v>
      </c>
    </row>
    <row r="81" spans="9:10" x14ac:dyDescent="0.2">
      <c r="I81" s="90">
        <f t="shared" si="17"/>
        <v>2018</v>
      </c>
      <c r="J81" s="92">
        <f t="shared" si="18"/>
        <v>1</v>
      </c>
    </row>
    <row r="82" spans="9:10" x14ac:dyDescent="0.2">
      <c r="I82" s="90">
        <f t="shared" si="17"/>
        <v>2019</v>
      </c>
      <c r="J82" s="92">
        <f t="shared" si="18"/>
        <v>1</v>
      </c>
    </row>
    <row r="83" spans="9:10" x14ac:dyDescent="0.2">
      <c r="I83" s="90">
        <f t="shared" si="17"/>
        <v>2020</v>
      </c>
      <c r="J83" s="92">
        <f t="shared" si="18"/>
        <v>1</v>
      </c>
    </row>
    <row r="84" spans="9:10" x14ac:dyDescent="0.2">
      <c r="I84" s="90">
        <f t="shared" si="17"/>
        <v>2021</v>
      </c>
      <c r="J84" s="92">
        <f t="shared" si="18"/>
        <v>1</v>
      </c>
    </row>
    <row r="85" spans="9:10" x14ac:dyDescent="0.2">
      <c r="I85" s="90">
        <f t="shared" si="17"/>
        <v>2022</v>
      </c>
      <c r="J85" s="92">
        <f t="shared" si="18"/>
        <v>1</v>
      </c>
    </row>
    <row r="86" spans="9:10" x14ac:dyDescent="0.2">
      <c r="I86" s="90">
        <f t="shared" si="17"/>
        <v>2023</v>
      </c>
      <c r="J86" s="92">
        <f t="shared" si="18"/>
        <v>1</v>
      </c>
    </row>
    <row r="87" spans="9:10" x14ac:dyDescent="0.2">
      <c r="I87" s="90">
        <f t="shared" si="17"/>
        <v>2024</v>
      </c>
      <c r="J87" s="92">
        <f t="shared" si="18"/>
        <v>1</v>
      </c>
    </row>
    <row r="88" spans="9:10" x14ac:dyDescent="0.2">
      <c r="I88" s="90">
        <f t="shared" si="17"/>
        <v>2025</v>
      </c>
      <c r="J88" s="92">
        <f t="shared" si="18"/>
        <v>1</v>
      </c>
    </row>
    <row r="89" spans="9:10" x14ac:dyDescent="0.2">
      <c r="I89" s="90">
        <f t="shared" si="17"/>
        <v>2026</v>
      </c>
      <c r="J89" s="92">
        <f t="shared" si="18"/>
        <v>1</v>
      </c>
    </row>
    <row r="90" spans="9:10" x14ac:dyDescent="0.2">
      <c r="I90" s="90">
        <f t="shared" si="17"/>
        <v>2027</v>
      </c>
      <c r="J90" s="92">
        <f t="shared" si="18"/>
        <v>1</v>
      </c>
    </row>
    <row r="91" spans="9:10" x14ac:dyDescent="0.2">
      <c r="I91" s="90">
        <f t="shared" si="17"/>
        <v>2028</v>
      </c>
      <c r="J91" s="92">
        <f t="shared" si="18"/>
        <v>1</v>
      </c>
    </row>
    <row r="92" spans="9:10" x14ac:dyDescent="0.2">
      <c r="I92" s="90">
        <f t="shared" si="17"/>
        <v>2029</v>
      </c>
      <c r="J92" s="92">
        <f t="shared" si="18"/>
        <v>1</v>
      </c>
    </row>
    <row r="93" spans="9:10" x14ac:dyDescent="0.2">
      <c r="I93" s="90">
        <f t="shared" si="17"/>
        <v>2030</v>
      </c>
      <c r="J93" s="92">
        <f t="shared" si="18"/>
        <v>1</v>
      </c>
    </row>
    <row r="94" spans="9:10" x14ac:dyDescent="0.2">
      <c r="I94" s="90">
        <f t="shared" si="17"/>
        <v>2031</v>
      </c>
      <c r="J94" s="92">
        <f t="shared" si="18"/>
        <v>1</v>
      </c>
    </row>
    <row r="95" spans="9:10" x14ac:dyDescent="0.2">
      <c r="I95" s="90">
        <f t="shared" si="17"/>
        <v>2032</v>
      </c>
      <c r="J95" s="92">
        <f t="shared" si="18"/>
        <v>1</v>
      </c>
    </row>
    <row r="96" spans="9:10" x14ac:dyDescent="0.2">
      <c r="I96" s="90">
        <f t="shared" si="17"/>
        <v>2033</v>
      </c>
      <c r="J96" s="92">
        <f t="shared" si="18"/>
        <v>1</v>
      </c>
    </row>
    <row r="97" spans="9:10" x14ac:dyDescent="0.2">
      <c r="I97" s="90">
        <f t="shared" si="17"/>
        <v>2034</v>
      </c>
      <c r="J97" s="92">
        <f t="shared" si="18"/>
        <v>1</v>
      </c>
    </row>
    <row r="98" spans="9:10" x14ac:dyDescent="0.2">
      <c r="I98" s="90">
        <f t="shared" si="17"/>
        <v>2035</v>
      </c>
      <c r="J98" s="92">
        <f t="shared" si="18"/>
        <v>1</v>
      </c>
    </row>
    <row r="99" spans="9:10" x14ac:dyDescent="0.2">
      <c r="I99" s="90">
        <f t="shared" si="17"/>
        <v>2036</v>
      </c>
      <c r="J99" s="92">
        <f t="shared" si="18"/>
        <v>1</v>
      </c>
    </row>
    <row r="100" spans="9:10" x14ac:dyDescent="0.2">
      <c r="I100" s="90">
        <f t="shared" si="17"/>
        <v>2037</v>
      </c>
      <c r="J100" s="92">
        <f t="shared" si="18"/>
        <v>1</v>
      </c>
    </row>
    <row r="101" spans="9:10" x14ac:dyDescent="0.2">
      <c r="I101" s="90">
        <f t="shared" si="17"/>
        <v>2038</v>
      </c>
      <c r="J101" s="92">
        <f t="shared" si="18"/>
        <v>1</v>
      </c>
    </row>
    <row r="102" spans="9:10" x14ac:dyDescent="0.2">
      <c r="I102" s="90">
        <f t="shared" si="17"/>
        <v>2039</v>
      </c>
      <c r="J102" s="92">
        <f t="shared" si="18"/>
        <v>1</v>
      </c>
    </row>
    <row r="103" spans="9:10" x14ac:dyDescent="0.2">
      <c r="I103" s="90">
        <f t="shared" si="17"/>
        <v>2040</v>
      </c>
      <c r="J103" s="92">
        <f t="shared" si="18"/>
        <v>1</v>
      </c>
    </row>
    <row r="104" spans="9:10" x14ac:dyDescent="0.2">
      <c r="I104" s="90">
        <f t="shared" si="17"/>
        <v>2041</v>
      </c>
      <c r="J104" s="92">
        <f t="shared" si="18"/>
        <v>1</v>
      </c>
    </row>
    <row r="105" spans="9:10" x14ac:dyDescent="0.2">
      <c r="I105" s="90">
        <f t="shared" si="17"/>
        <v>2042</v>
      </c>
      <c r="J105" s="92">
        <f t="shared" si="18"/>
        <v>1</v>
      </c>
    </row>
    <row r="106" spans="9:10" x14ac:dyDescent="0.2">
      <c r="I106" s="90">
        <f t="shared" si="17"/>
        <v>2043</v>
      </c>
      <c r="J106" s="92">
        <f t="shared" si="18"/>
        <v>1</v>
      </c>
    </row>
    <row r="107" spans="9:10" x14ac:dyDescent="0.2">
      <c r="I107" s="90">
        <f t="shared" si="17"/>
        <v>2044</v>
      </c>
      <c r="J107" s="92">
        <f t="shared" si="18"/>
        <v>1</v>
      </c>
    </row>
    <row r="108" spans="9:10" x14ac:dyDescent="0.2">
      <c r="I108" s="90">
        <f t="shared" si="17"/>
        <v>2045</v>
      </c>
      <c r="J108" s="92">
        <f t="shared" si="18"/>
        <v>1</v>
      </c>
    </row>
    <row r="109" spans="9:10" x14ac:dyDescent="0.2">
      <c r="I109" s="90">
        <f t="shared" si="17"/>
        <v>2046</v>
      </c>
      <c r="J109" s="92">
        <f t="shared" si="18"/>
        <v>1</v>
      </c>
    </row>
    <row r="110" spans="9:10" x14ac:dyDescent="0.2">
      <c r="I110" s="90">
        <f t="shared" si="17"/>
        <v>2047</v>
      </c>
      <c r="J110" s="92">
        <f t="shared" si="18"/>
        <v>1</v>
      </c>
    </row>
    <row r="111" spans="9:10" x14ac:dyDescent="0.2">
      <c r="I111" s="90">
        <f t="shared" si="17"/>
        <v>2048</v>
      </c>
      <c r="J111" s="92">
        <f t="shared" si="18"/>
        <v>1</v>
      </c>
    </row>
    <row r="112" spans="9:10" x14ac:dyDescent="0.2">
      <c r="I112" s="90">
        <f t="shared" si="17"/>
        <v>2049</v>
      </c>
      <c r="J112" s="92">
        <f t="shared" si="18"/>
        <v>1</v>
      </c>
    </row>
    <row r="113" spans="9:10" x14ac:dyDescent="0.2">
      <c r="I113" s="90">
        <f t="shared" si="17"/>
        <v>2050</v>
      </c>
      <c r="J113" s="92">
        <f t="shared" si="18"/>
        <v>1</v>
      </c>
    </row>
    <row r="114" spans="9:10" x14ac:dyDescent="0.2">
      <c r="I114" s="90">
        <f t="shared" si="17"/>
        <v>2051</v>
      </c>
      <c r="J114" s="92">
        <f t="shared" si="18"/>
        <v>1</v>
      </c>
    </row>
    <row r="115" spans="9:10" x14ac:dyDescent="0.2">
      <c r="I115" s="90">
        <f t="shared" si="17"/>
        <v>2052</v>
      </c>
      <c r="J115" s="92">
        <f t="shared" si="18"/>
        <v>1</v>
      </c>
    </row>
    <row r="116" spans="9:10" x14ac:dyDescent="0.2">
      <c r="I116" s="90">
        <f t="shared" si="17"/>
        <v>2053</v>
      </c>
      <c r="J116" s="92">
        <f t="shared" si="18"/>
        <v>1</v>
      </c>
    </row>
    <row r="117" spans="9:10" x14ac:dyDescent="0.2">
      <c r="I117" s="90">
        <f t="shared" si="17"/>
        <v>2054</v>
      </c>
      <c r="J117" s="92">
        <f t="shared" si="18"/>
        <v>1</v>
      </c>
    </row>
    <row r="118" spans="9:10" x14ac:dyDescent="0.2">
      <c r="I118" s="90">
        <f t="shared" si="17"/>
        <v>2055</v>
      </c>
      <c r="J118" s="92">
        <f t="shared" si="18"/>
        <v>1</v>
      </c>
    </row>
    <row r="119" spans="9:10" x14ac:dyDescent="0.2">
      <c r="I119" s="1"/>
    </row>
    <row r="120" spans="9:10" x14ac:dyDescent="0.2">
      <c r="I120" s="1"/>
    </row>
    <row r="121" spans="9:10" x14ac:dyDescent="0.2">
      <c r="I121" s="1"/>
    </row>
    <row r="122" spans="9:10" x14ac:dyDescent="0.2">
      <c r="I122" s="1"/>
    </row>
    <row r="123" spans="9:10" x14ac:dyDescent="0.2">
      <c r="I123" s="1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123"/>
  <sheetViews>
    <sheetView workbookViewId="0">
      <selection activeCell="A3" sqref="A3"/>
    </sheetView>
  </sheetViews>
  <sheetFormatPr defaultRowHeight="12.75" x14ac:dyDescent="0.2"/>
  <cols>
    <col min="2" max="3" width="8" customWidth="1"/>
    <col min="4" max="4" width="7.140625" customWidth="1"/>
    <col min="5" max="5" width="8" customWidth="1"/>
    <col min="6" max="7" width="7.140625" customWidth="1"/>
    <col min="8" max="9" width="8" customWidth="1"/>
    <col min="10" max="10" width="9.140625" customWidth="1"/>
    <col min="11" max="12" width="8.85546875" customWidth="1"/>
    <col min="13" max="13" width="8" customWidth="1"/>
    <col min="14" max="14" width="10" customWidth="1"/>
    <col min="15" max="16" width="8" customWidth="1"/>
    <col min="17" max="17" width="8.85546875" customWidth="1"/>
    <col min="18" max="19" width="7.140625" customWidth="1"/>
    <col min="20" max="21" width="8" customWidth="1"/>
    <col min="22" max="25" width="8.85546875" customWidth="1"/>
    <col min="26" max="28" width="7.140625" customWidth="1"/>
    <col min="29" max="33" width="8" customWidth="1"/>
    <col min="34" max="34" width="8.85546875" customWidth="1"/>
    <col min="35" max="37" width="7.140625" customWidth="1"/>
    <col min="41" max="41" width="9.140625" customWidth="1"/>
  </cols>
  <sheetData>
    <row r="1" spans="1:44" ht="22.5" customHeight="1" x14ac:dyDescent="0.2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20"/>
      <c r="AH1" s="20"/>
      <c r="AI1" s="19"/>
      <c r="AJ1" s="19"/>
      <c r="AK1" s="19"/>
      <c r="AL1" s="31"/>
    </row>
    <row r="2" spans="1:44" x14ac:dyDescent="0.2">
      <c r="A2" s="6"/>
      <c r="B2" s="29" t="s">
        <v>11</v>
      </c>
      <c r="C2" s="3"/>
      <c r="D2" s="3"/>
      <c r="E2" s="3"/>
      <c r="F2" s="3"/>
      <c r="G2" s="3"/>
      <c r="H2" s="3"/>
      <c r="I2" s="3"/>
      <c r="J2" s="3"/>
      <c r="K2" s="30" t="s">
        <v>10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8"/>
      <c r="AH2" s="8"/>
      <c r="AI2" s="7"/>
      <c r="AJ2" s="7"/>
      <c r="AK2" s="7"/>
      <c r="AL2" s="21"/>
    </row>
    <row r="3" spans="1:44" x14ac:dyDescent="0.2">
      <c r="A3" s="1"/>
      <c r="B3" s="17"/>
      <c r="C3" s="16"/>
      <c r="D3" s="16"/>
      <c r="E3" s="16"/>
      <c r="F3" s="16"/>
      <c r="G3" s="16"/>
      <c r="H3" s="16"/>
      <c r="I3" s="16"/>
      <c r="J3" s="16"/>
      <c r="K3" s="9" t="s">
        <v>0</v>
      </c>
      <c r="L3" s="10"/>
      <c r="M3" s="10"/>
      <c r="N3" s="9" t="s">
        <v>1</v>
      </c>
      <c r="O3" s="10"/>
      <c r="P3" s="10"/>
      <c r="Q3" s="9" t="s">
        <v>3</v>
      </c>
      <c r="R3" s="10"/>
      <c r="S3" s="10"/>
      <c r="T3" s="9" t="s">
        <v>4</v>
      </c>
      <c r="U3" s="10"/>
      <c r="V3" s="10"/>
      <c r="W3" s="9" t="s">
        <v>5</v>
      </c>
      <c r="X3" s="10"/>
      <c r="Y3" s="10"/>
      <c r="Z3" s="9" t="s">
        <v>6</v>
      </c>
      <c r="AA3" s="10"/>
      <c r="AB3" s="10"/>
      <c r="AC3" s="9" t="s">
        <v>7</v>
      </c>
      <c r="AD3" s="10"/>
      <c r="AE3" s="10"/>
      <c r="AF3" s="9" t="s">
        <v>2</v>
      </c>
      <c r="AG3" s="11"/>
      <c r="AH3" s="11"/>
      <c r="AI3" s="9" t="s">
        <v>8</v>
      </c>
      <c r="AJ3" s="10"/>
      <c r="AK3" s="10"/>
      <c r="AL3" s="22"/>
    </row>
    <row r="4" spans="1:44" ht="100.5" x14ac:dyDescent="0.2">
      <c r="A4" s="24"/>
      <c r="B4" s="25" t="s">
        <v>0</v>
      </c>
      <c r="C4" s="26" t="s">
        <v>1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2</v>
      </c>
      <c r="J4" s="26" t="s">
        <v>8</v>
      </c>
      <c r="K4" s="27" t="s">
        <v>80</v>
      </c>
      <c r="L4" s="28" t="s">
        <v>142</v>
      </c>
      <c r="M4" s="28" t="s">
        <v>143</v>
      </c>
      <c r="N4" s="27" t="s">
        <v>87</v>
      </c>
      <c r="O4" s="28" t="s">
        <v>144</v>
      </c>
      <c r="P4" s="28" t="s">
        <v>145</v>
      </c>
      <c r="Q4" s="27" t="s">
        <v>94</v>
      </c>
      <c r="R4" s="28" t="s">
        <v>146</v>
      </c>
      <c r="S4" s="28" t="s">
        <v>147</v>
      </c>
      <c r="T4" s="27" t="s">
        <v>101</v>
      </c>
      <c r="U4" s="28" t="s">
        <v>148</v>
      </c>
      <c r="V4" s="28" t="s">
        <v>149</v>
      </c>
      <c r="W4" s="27" t="s">
        <v>108</v>
      </c>
      <c r="X4" s="28" t="s">
        <v>150</v>
      </c>
      <c r="Y4" s="28" t="s">
        <v>151</v>
      </c>
      <c r="Z4" s="27" t="s">
        <v>115</v>
      </c>
      <c r="AA4" s="28" t="s">
        <v>152</v>
      </c>
      <c r="AB4" s="28" t="s">
        <v>153</v>
      </c>
      <c r="AC4" s="27" t="s">
        <v>122</v>
      </c>
      <c r="AD4" s="28" t="s">
        <v>154</v>
      </c>
      <c r="AE4" s="28" t="s">
        <v>155</v>
      </c>
      <c r="AF4" s="27" t="s">
        <v>129</v>
      </c>
      <c r="AG4" s="28" t="s">
        <v>156</v>
      </c>
      <c r="AH4" s="28" t="s">
        <v>157</v>
      </c>
      <c r="AI4" s="27" t="s">
        <v>136</v>
      </c>
      <c r="AJ4" s="28" t="s">
        <v>158</v>
      </c>
      <c r="AK4" s="28" t="s">
        <v>159</v>
      </c>
      <c r="AL4" s="35" t="s">
        <v>15</v>
      </c>
      <c r="AM4" s="35" t="s">
        <v>16</v>
      </c>
      <c r="AO4" s="27" t="s">
        <v>236</v>
      </c>
      <c r="AP4" s="28" t="s">
        <v>238</v>
      </c>
      <c r="AQ4" s="28" t="s">
        <v>239</v>
      </c>
    </row>
    <row r="5" spans="1:44" x14ac:dyDescent="0.2">
      <c r="A5" s="42" t="s">
        <v>60</v>
      </c>
      <c r="B5" s="43" t="s">
        <v>163</v>
      </c>
      <c r="C5" s="44" t="s">
        <v>164</v>
      </c>
      <c r="D5" s="44" t="s">
        <v>165</v>
      </c>
      <c r="E5" s="44" t="s">
        <v>166</v>
      </c>
      <c r="F5" s="44" t="s">
        <v>167</v>
      </c>
      <c r="G5" s="44" t="s">
        <v>168</v>
      </c>
      <c r="H5" s="44" t="s">
        <v>169</v>
      </c>
      <c r="I5" s="44" t="s">
        <v>170</v>
      </c>
      <c r="J5" s="44" t="s">
        <v>171</v>
      </c>
      <c r="K5" s="45" t="s">
        <v>172</v>
      </c>
      <c r="L5" s="46" t="s">
        <v>173</v>
      </c>
      <c r="M5" s="46" t="s">
        <v>174</v>
      </c>
      <c r="N5" s="45" t="s">
        <v>177</v>
      </c>
      <c r="O5" s="46" t="s">
        <v>178</v>
      </c>
      <c r="P5" s="46" t="s">
        <v>179</v>
      </c>
      <c r="Q5" s="45" t="s">
        <v>182</v>
      </c>
      <c r="R5" s="46" t="s">
        <v>183</v>
      </c>
      <c r="S5" s="46" t="s">
        <v>184</v>
      </c>
      <c r="T5" s="45" t="s">
        <v>187</v>
      </c>
      <c r="U5" s="46" t="s">
        <v>188</v>
      </c>
      <c r="V5" s="46" t="s">
        <v>189</v>
      </c>
      <c r="W5" s="45" t="s">
        <v>192</v>
      </c>
      <c r="X5" s="46" t="s">
        <v>193</v>
      </c>
      <c r="Y5" s="46" t="s">
        <v>194</v>
      </c>
      <c r="Z5" s="45" t="s">
        <v>197</v>
      </c>
      <c r="AA5" s="46" t="s">
        <v>198</v>
      </c>
      <c r="AB5" s="46" t="s">
        <v>199</v>
      </c>
      <c r="AC5" s="45" t="s">
        <v>202</v>
      </c>
      <c r="AD5" s="46" t="s">
        <v>203</v>
      </c>
      <c r="AE5" s="46" t="s">
        <v>204</v>
      </c>
      <c r="AF5" s="45" t="s">
        <v>207</v>
      </c>
      <c r="AG5" s="46" t="s">
        <v>208</v>
      </c>
      <c r="AH5" s="46" t="s">
        <v>209</v>
      </c>
      <c r="AI5" s="45" t="s">
        <v>212</v>
      </c>
      <c r="AJ5" s="46" t="s">
        <v>213</v>
      </c>
      <c r="AK5" s="46" t="s">
        <v>214</v>
      </c>
      <c r="AL5" s="41"/>
      <c r="AM5" s="41"/>
    </row>
    <row r="6" spans="1:44" x14ac:dyDescent="0.2">
      <c r="A6" s="2">
        <v>2000</v>
      </c>
      <c r="B6" s="95">
        <f>feedin_bus!B6</f>
        <v>0</v>
      </c>
      <c r="C6" s="80">
        <f>feedin_bus!C6</f>
        <v>0.9961832061</v>
      </c>
      <c r="D6" s="80">
        <f>feedin_bus!D6</f>
        <v>0</v>
      </c>
      <c r="E6" s="80">
        <f>feedin_bus!E6</f>
        <v>0</v>
      </c>
      <c r="F6" s="80">
        <f>feedin_bus!F6</f>
        <v>3.8167939000000001E-3</v>
      </c>
      <c r="G6" s="80">
        <f>feedin_bus!G6</f>
        <v>0</v>
      </c>
      <c r="H6" s="80">
        <f>feedin_bus!H6</f>
        <v>0</v>
      </c>
      <c r="I6" s="80">
        <f>feedin_bus!I6</f>
        <v>0</v>
      </c>
      <c r="J6" s="80">
        <f>feedin_bus!J6</f>
        <v>0</v>
      </c>
      <c r="K6" s="81">
        <f>feedin_bus!K6</f>
        <v>0</v>
      </c>
      <c r="L6" s="98">
        <f>feedin_bus!L6</f>
        <v>0</v>
      </c>
      <c r="M6" s="98">
        <f>feedin_bus!M6</f>
        <v>0</v>
      </c>
      <c r="N6" s="81">
        <f>feedin_bus!N6</f>
        <v>0.19157088119999999</v>
      </c>
      <c r="O6" s="98">
        <f>feedin_bus!O6</f>
        <v>0.29885057469999998</v>
      </c>
      <c r="P6" s="98">
        <f>feedin_bus!P6</f>
        <v>0.50957854410000003</v>
      </c>
      <c r="Q6" s="81">
        <f>feedin_bus!Q6</f>
        <v>0</v>
      </c>
      <c r="R6" s="98">
        <f>feedin_bus!R6</f>
        <v>0</v>
      </c>
      <c r="S6" s="98">
        <f>feedin_bus!S6</f>
        <v>0</v>
      </c>
      <c r="T6" s="81">
        <f>feedin_bus!T6</f>
        <v>0</v>
      </c>
      <c r="U6" s="98">
        <f>feedin_bus!U6</f>
        <v>0</v>
      </c>
      <c r="V6" s="98">
        <f>feedin_bus!V6</f>
        <v>0</v>
      </c>
      <c r="W6" s="81">
        <f>feedin_bus!W6</f>
        <v>0</v>
      </c>
      <c r="X6" s="98">
        <f>feedin_bus!X6</f>
        <v>1</v>
      </c>
      <c r="Y6" s="98">
        <f>feedin_bus!Y6</f>
        <v>0</v>
      </c>
      <c r="Z6" s="81">
        <f>feedin_bus!Z6</f>
        <v>0</v>
      </c>
      <c r="AA6" s="98">
        <f>feedin_bus!AA6</f>
        <v>0</v>
      </c>
      <c r="AB6" s="98">
        <f>feedin_bus!AB6</f>
        <v>0</v>
      </c>
      <c r="AC6" s="81">
        <f>feedin_bus!AC6</f>
        <v>0</v>
      </c>
      <c r="AD6" s="98">
        <f>feedin_bus!AD6</f>
        <v>0</v>
      </c>
      <c r="AE6" s="98">
        <f>feedin_bus!AE6</f>
        <v>0</v>
      </c>
      <c r="AF6" s="81">
        <f>feedin_bus!AF6</f>
        <v>0</v>
      </c>
      <c r="AG6" s="98">
        <f>feedin_bus!AG6</f>
        <v>0</v>
      </c>
      <c r="AH6" s="98">
        <f>feedin_bus!AH6</f>
        <v>0</v>
      </c>
      <c r="AI6" s="81">
        <f>feedin_bus!AI6</f>
        <v>0</v>
      </c>
      <c r="AJ6" s="98">
        <f>feedin_bus!AJ6</f>
        <v>0</v>
      </c>
      <c r="AK6" s="98">
        <f>feedin_bus!AK6</f>
        <v>0</v>
      </c>
      <c r="AL6" s="36">
        <v>0</v>
      </c>
      <c r="AM6" s="36">
        <f t="shared" ref="AM6:AM61" si="0">SUM(K6:AK6)</f>
        <v>2</v>
      </c>
      <c r="AO6" s="57">
        <f t="shared" ref="AO6:AQ21" si="1">$B6*K6+$C6*N6+$D6*Q6+$E6*T6+$F6*W6+$G6*Z6+$H6*AC6+$I6*AF6+$J6*AI6</f>
        <v>0.19083969462921821</v>
      </c>
      <c r="AP6" s="57">
        <f t="shared" si="1"/>
        <v>0.30152671754947352</v>
      </c>
      <c r="AQ6" s="57">
        <f t="shared" si="1"/>
        <v>0.5076335878213083</v>
      </c>
      <c r="AR6" s="57">
        <f t="shared" ref="AR6:AR46" si="2">SUM(AO6:AQ6)</f>
        <v>1</v>
      </c>
    </row>
    <row r="7" spans="1:44" x14ac:dyDescent="0.2">
      <c r="A7" s="2">
        <v>2001</v>
      </c>
      <c r="B7" s="95">
        <f>feedin_bus!B7</f>
        <v>7.9365079000000005E-3</v>
      </c>
      <c r="C7" s="80">
        <f>feedin_bus!C7</f>
        <v>0.98677248679999996</v>
      </c>
      <c r="D7" s="80">
        <f>feedin_bus!D7</f>
        <v>0</v>
      </c>
      <c r="E7" s="80">
        <f>feedin_bus!E7</f>
        <v>0</v>
      </c>
      <c r="F7" s="80">
        <f>feedin_bus!F7</f>
        <v>2.6455025999999999E-3</v>
      </c>
      <c r="G7" s="80">
        <f>feedin_bus!G7</f>
        <v>0</v>
      </c>
      <c r="H7" s="80">
        <f>feedin_bus!H7</f>
        <v>0</v>
      </c>
      <c r="I7" s="80">
        <f>feedin_bus!I7</f>
        <v>2.6455025999999999E-3</v>
      </c>
      <c r="J7" s="80">
        <f>feedin_bus!J7</f>
        <v>0</v>
      </c>
      <c r="K7" s="81">
        <f>feedin_bus!K7</f>
        <v>0.66666666669999997</v>
      </c>
      <c r="L7" s="98">
        <f>feedin_bus!L7</f>
        <v>0.33333333329999998</v>
      </c>
      <c r="M7" s="98">
        <f>feedin_bus!M7</f>
        <v>0</v>
      </c>
      <c r="N7" s="81">
        <f>feedin_bus!N7</f>
        <v>0.1206434316</v>
      </c>
      <c r="O7" s="98">
        <f>feedin_bus!O7</f>
        <v>0.34316353890000001</v>
      </c>
      <c r="P7" s="98">
        <f>feedin_bus!P7</f>
        <v>0.53619302950000003</v>
      </c>
      <c r="Q7" s="81">
        <f>feedin_bus!Q7</f>
        <v>0</v>
      </c>
      <c r="R7" s="98">
        <f>feedin_bus!R7</f>
        <v>0</v>
      </c>
      <c r="S7" s="98">
        <f>feedin_bus!S7</f>
        <v>0</v>
      </c>
      <c r="T7" s="81">
        <f>feedin_bus!T7</f>
        <v>0</v>
      </c>
      <c r="U7" s="98">
        <f>feedin_bus!U7</f>
        <v>0</v>
      </c>
      <c r="V7" s="98">
        <f>feedin_bus!V7</f>
        <v>0</v>
      </c>
      <c r="W7" s="81">
        <f>feedin_bus!W7</f>
        <v>1</v>
      </c>
      <c r="X7" s="98">
        <f>feedin_bus!X7</f>
        <v>0</v>
      </c>
      <c r="Y7" s="98">
        <f>feedin_bus!Y7</f>
        <v>0</v>
      </c>
      <c r="Z7" s="81">
        <f>feedin_bus!Z7</f>
        <v>0</v>
      </c>
      <c r="AA7" s="98">
        <f>feedin_bus!AA7</f>
        <v>0</v>
      </c>
      <c r="AB7" s="98">
        <f>feedin_bus!AB7</f>
        <v>0</v>
      </c>
      <c r="AC7" s="81">
        <f>feedin_bus!AC7</f>
        <v>0</v>
      </c>
      <c r="AD7" s="98">
        <f>feedin_bus!AD7</f>
        <v>0</v>
      </c>
      <c r="AE7" s="98">
        <f>feedin_bus!AE7</f>
        <v>0</v>
      </c>
      <c r="AF7" s="81">
        <f>feedin_bus!AF7</f>
        <v>0</v>
      </c>
      <c r="AG7" s="98">
        <f>feedin_bus!AG7</f>
        <v>0</v>
      </c>
      <c r="AH7" s="98">
        <f>feedin_bus!AH7</f>
        <v>1</v>
      </c>
      <c r="AI7" s="81">
        <f>feedin_bus!AI7</f>
        <v>0</v>
      </c>
      <c r="AJ7" s="98">
        <f>feedin_bus!AJ7</f>
        <v>0</v>
      </c>
      <c r="AK7" s="98">
        <f>feedin_bus!AK7</f>
        <v>0</v>
      </c>
      <c r="AL7" s="36">
        <v>0</v>
      </c>
      <c r="AM7" s="36">
        <f t="shared" si="0"/>
        <v>4</v>
      </c>
      <c r="AO7" s="57">
        <f t="shared" si="1"/>
        <v>0.12698412688294891</v>
      </c>
      <c r="AP7" s="57">
        <f t="shared" si="1"/>
        <v>0.34126984129251031</v>
      </c>
      <c r="AQ7" s="57">
        <f t="shared" si="1"/>
        <v>0.53174603172454071</v>
      </c>
      <c r="AR7" s="57">
        <f t="shared" si="2"/>
        <v>0.99999999989999999</v>
      </c>
    </row>
    <row r="8" spans="1:44" x14ac:dyDescent="0.2">
      <c r="A8" s="2">
        <v>2002</v>
      </c>
      <c r="B8" s="95">
        <f>feedin_bus!B8</f>
        <v>5.6074766000000003E-3</v>
      </c>
      <c r="C8" s="80">
        <f>feedin_bus!C8</f>
        <v>0.99065420559999995</v>
      </c>
      <c r="D8" s="80">
        <f>feedin_bus!D8</f>
        <v>0</v>
      </c>
      <c r="E8" s="80">
        <f>feedin_bus!E8</f>
        <v>0</v>
      </c>
      <c r="F8" s="80">
        <f>feedin_bus!F8</f>
        <v>3.7383178E-3</v>
      </c>
      <c r="G8" s="80">
        <f>feedin_bus!G8</f>
        <v>0</v>
      </c>
      <c r="H8" s="80">
        <f>feedin_bus!H8</f>
        <v>0</v>
      </c>
      <c r="I8" s="80">
        <f>feedin_bus!I8</f>
        <v>0</v>
      </c>
      <c r="J8" s="80">
        <f>feedin_bus!J8</f>
        <v>0</v>
      </c>
      <c r="K8" s="81">
        <f>feedin_bus!K8</f>
        <v>0</v>
      </c>
      <c r="L8" s="98">
        <f>feedin_bus!L8</f>
        <v>1</v>
      </c>
      <c r="M8" s="98">
        <f>feedin_bus!M8</f>
        <v>0</v>
      </c>
      <c r="N8" s="81">
        <f>feedin_bus!N8</f>
        <v>0.18679245280000001</v>
      </c>
      <c r="O8" s="98">
        <f>feedin_bus!O8</f>
        <v>0.26226415089999999</v>
      </c>
      <c r="P8" s="98">
        <f>feedin_bus!P8</f>
        <v>0.55094339619999999</v>
      </c>
      <c r="Q8" s="81">
        <f>feedin_bus!Q8</f>
        <v>0</v>
      </c>
      <c r="R8" s="98">
        <f>feedin_bus!R8</f>
        <v>0</v>
      </c>
      <c r="S8" s="98">
        <f>feedin_bus!S8</f>
        <v>0</v>
      </c>
      <c r="T8" s="81">
        <f>feedin_bus!T8</f>
        <v>0</v>
      </c>
      <c r="U8" s="98">
        <f>feedin_bus!U8</f>
        <v>0</v>
      </c>
      <c r="V8" s="98">
        <f>feedin_bus!V8</f>
        <v>0</v>
      </c>
      <c r="W8" s="81">
        <f>feedin_bus!W8</f>
        <v>0</v>
      </c>
      <c r="X8" s="98">
        <f>feedin_bus!X8</f>
        <v>1</v>
      </c>
      <c r="Y8" s="98">
        <f>feedin_bus!Y8</f>
        <v>0</v>
      </c>
      <c r="Z8" s="81">
        <f>feedin_bus!Z8</f>
        <v>0</v>
      </c>
      <c r="AA8" s="98">
        <f>feedin_bus!AA8</f>
        <v>0</v>
      </c>
      <c r="AB8" s="98">
        <f>feedin_bus!AB8</f>
        <v>0</v>
      </c>
      <c r="AC8" s="81">
        <f>feedin_bus!AC8</f>
        <v>0</v>
      </c>
      <c r="AD8" s="98">
        <f>feedin_bus!AD8</f>
        <v>0</v>
      </c>
      <c r="AE8" s="98">
        <f>feedin_bus!AE8</f>
        <v>0</v>
      </c>
      <c r="AF8" s="81">
        <f>feedin_bus!AF8</f>
        <v>0</v>
      </c>
      <c r="AG8" s="98">
        <f>feedin_bus!AG8</f>
        <v>0</v>
      </c>
      <c r="AH8" s="98">
        <f>feedin_bus!AH8</f>
        <v>0</v>
      </c>
      <c r="AI8" s="81">
        <f>feedin_bus!AI8</f>
        <v>0</v>
      </c>
      <c r="AJ8" s="98">
        <f>feedin_bus!AJ8</f>
        <v>0</v>
      </c>
      <c r="AK8" s="98">
        <f>feedin_bus!AK8</f>
        <v>0</v>
      </c>
      <c r="AL8" s="36">
        <v>0</v>
      </c>
      <c r="AM8" s="36">
        <f t="shared" si="0"/>
        <v>2.9999999999</v>
      </c>
      <c r="AO8" s="57">
        <f t="shared" si="1"/>
        <v>0.18504672894065949</v>
      </c>
      <c r="AP8" s="57">
        <f t="shared" si="1"/>
        <v>0.26915887846719799</v>
      </c>
      <c r="AQ8" s="57">
        <f t="shared" si="1"/>
        <v>0.54579439249307704</v>
      </c>
      <c r="AR8" s="57">
        <f t="shared" si="2"/>
        <v>0.99999999990093458</v>
      </c>
    </row>
    <row r="9" spans="1:44" x14ac:dyDescent="0.2">
      <c r="A9" s="2">
        <v>2003</v>
      </c>
      <c r="B9" s="95">
        <f>feedin_bus!B9</f>
        <v>0</v>
      </c>
      <c r="C9" s="80">
        <f>feedin_bus!C9</f>
        <v>0.98852772470000005</v>
      </c>
      <c r="D9" s="80">
        <f>feedin_bus!D9</f>
        <v>0</v>
      </c>
      <c r="E9" s="80">
        <f>feedin_bus!E9</f>
        <v>0</v>
      </c>
      <c r="F9" s="80">
        <f>feedin_bus!F9</f>
        <v>1.9120458999999999E-3</v>
      </c>
      <c r="G9" s="80">
        <f>feedin_bus!G9</f>
        <v>0</v>
      </c>
      <c r="H9" s="80">
        <f>feedin_bus!H9</f>
        <v>0</v>
      </c>
      <c r="I9" s="80">
        <f>feedin_bus!I9</f>
        <v>9.5602294000000001E-3</v>
      </c>
      <c r="J9" s="80">
        <f>feedin_bus!J9</f>
        <v>0</v>
      </c>
      <c r="K9" s="81">
        <f>feedin_bus!K9</f>
        <v>0</v>
      </c>
      <c r="L9" s="98">
        <f>feedin_bus!L9</f>
        <v>0</v>
      </c>
      <c r="M9" s="98">
        <f>feedin_bus!M9</f>
        <v>0</v>
      </c>
      <c r="N9" s="81">
        <f>feedin_bus!N9</f>
        <v>0.18568665379999999</v>
      </c>
      <c r="O9" s="98">
        <f>feedin_bus!O9</f>
        <v>0.21276595740000001</v>
      </c>
      <c r="P9" s="98">
        <f>feedin_bus!P9</f>
        <v>0.60154738880000003</v>
      </c>
      <c r="Q9" s="81">
        <f>feedin_bus!Q9</f>
        <v>0</v>
      </c>
      <c r="R9" s="98">
        <f>feedin_bus!R9</f>
        <v>0</v>
      </c>
      <c r="S9" s="98">
        <f>feedin_bus!S9</f>
        <v>0</v>
      </c>
      <c r="T9" s="81">
        <f>feedin_bus!T9</f>
        <v>0</v>
      </c>
      <c r="U9" s="98">
        <f>feedin_bus!U9</f>
        <v>0</v>
      </c>
      <c r="V9" s="98">
        <f>feedin_bus!V9</f>
        <v>0</v>
      </c>
      <c r="W9" s="81">
        <f>feedin_bus!W9</f>
        <v>1</v>
      </c>
      <c r="X9" s="98">
        <f>feedin_bus!X9</f>
        <v>0</v>
      </c>
      <c r="Y9" s="98">
        <f>feedin_bus!Y9</f>
        <v>0</v>
      </c>
      <c r="Z9" s="81">
        <f>feedin_bus!Z9</f>
        <v>0</v>
      </c>
      <c r="AA9" s="98">
        <f>feedin_bus!AA9</f>
        <v>0</v>
      </c>
      <c r="AB9" s="98">
        <f>feedin_bus!AB9</f>
        <v>0</v>
      </c>
      <c r="AC9" s="81">
        <f>feedin_bus!AC9</f>
        <v>0</v>
      </c>
      <c r="AD9" s="98">
        <f>feedin_bus!AD9</f>
        <v>0</v>
      </c>
      <c r="AE9" s="98">
        <f>feedin_bus!AE9</f>
        <v>0</v>
      </c>
      <c r="AF9" s="81">
        <f>feedin_bus!AF9</f>
        <v>0</v>
      </c>
      <c r="AG9" s="98">
        <f>feedin_bus!AG9</f>
        <v>0</v>
      </c>
      <c r="AH9" s="98">
        <f>feedin_bus!AH9</f>
        <v>1</v>
      </c>
      <c r="AI9" s="81">
        <f>feedin_bus!AI9</f>
        <v>0</v>
      </c>
      <c r="AJ9" s="98">
        <f>feedin_bus!AJ9</f>
        <v>0</v>
      </c>
      <c r="AK9" s="98">
        <f>feedin_bus!AK9</f>
        <v>0</v>
      </c>
      <c r="AL9" s="36">
        <v>0</v>
      </c>
      <c r="AM9" s="36">
        <f t="shared" si="0"/>
        <v>3</v>
      </c>
      <c r="AO9" s="57">
        <f t="shared" si="1"/>
        <v>0.1854684512880706</v>
      </c>
      <c r="AP9" s="57">
        <f t="shared" si="1"/>
        <v>0.21032504776223915</v>
      </c>
      <c r="AQ9" s="57">
        <f t="shared" si="1"/>
        <v>0.60420650094969031</v>
      </c>
      <c r="AR9" s="57">
        <f t="shared" si="2"/>
        <v>1</v>
      </c>
    </row>
    <row r="10" spans="1:44" x14ac:dyDescent="0.2">
      <c r="A10" s="2">
        <v>2004</v>
      </c>
      <c r="B10" s="95">
        <f>feedin_bus!B10</f>
        <v>3.5211268000000001E-3</v>
      </c>
      <c r="C10" s="80">
        <f>feedin_bus!C10</f>
        <v>0.99647887319999995</v>
      </c>
      <c r="D10" s="80">
        <f>feedin_bus!D10</f>
        <v>0</v>
      </c>
      <c r="E10" s="80">
        <f>feedin_bus!E10</f>
        <v>0</v>
      </c>
      <c r="F10" s="80">
        <f>feedin_bus!F10</f>
        <v>0</v>
      </c>
      <c r="G10" s="80">
        <f>feedin_bus!G10</f>
        <v>0</v>
      </c>
      <c r="H10" s="80">
        <f>feedin_bus!H10</f>
        <v>0</v>
      </c>
      <c r="I10" s="80">
        <f>feedin_bus!I10</f>
        <v>0</v>
      </c>
      <c r="J10" s="80">
        <f>feedin_bus!J10</f>
        <v>0</v>
      </c>
      <c r="K10" s="81">
        <f>feedin_bus!K10</f>
        <v>0</v>
      </c>
      <c r="L10" s="98">
        <f>feedin_bus!L10</f>
        <v>1</v>
      </c>
      <c r="M10" s="98">
        <f>feedin_bus!M10</f>
        <v>0</v>
      </c>
      <c r="N10" s="81">
        <f>feedin_bus!N10</f>
        <v>0.22261484100000001</v>
      </c>
      <c r="O10" s="98">
        <f>feedin_bus!O10</f>
        <v>0.16607773849999999</v>
      </c>
      <c r="P10" s="98">
        <f>feedin_bus!P10</f>
        <v>0.61130742049999998</v>
      </c>
      <c r="Q10" s="81">
        <f>feedin_bus!Q10</f>
        <v>0</v>
      </c>
      <c r="R10" s="98">
        <f>feedin_bus!R10</f>
        <v>0</v>
      </c>
      <c r="S10" s="98">
        <f>feedin_bus!S10</f>
        <v>0</v>
      </c>
      <c r="T10" s="81">
        <f>feedin_bus!T10</f>
        <v>0</v>
      </c>
      <c r="U10" s="98">
        <f>feedin_bus!U10</f>
        <v>0</v>
      </c>
      <c r="V10" s="98">
        <f>feedin_bus!V10</f>
        <v>0</v>
      </c>
      <c r="W10" s="81">
        <f>feedin_bus!W10</f>
        <v>0</v>
      </c>
      <c r="X10" s="98">
        <f>feedin_bus!X10</f>
        <v>0</v>
      </c>
      <c r="Y10" s="98">
        <f>feedin_bus!Y10</f>
        <v>0</v>
      </c>
      <c r="Z10" s="81">
        <f>feedin_bus!Z10</f>
        <v>0</v>
      </c>
      <c r="AA10" s="98">
        <f>feedin_bus!AA10</f>
        <v>0</v>
      </c>
      <c r="AB10" s="98">
        <f>feedin_bus!AB10</f>
        <v>0</v>
      </c>
      <c r="AC10" s="81">
        <f>feedin_bus!AC10</f>
        <v>0</v>
      </c>
      <c r="AD10" s="98">
        <f>feedin_bus!AD10</f>
        <v>0</v>
      </c>
      <c r="AE10" s="98">
        <f>feedin_bus!AE10</f>
        <v>0</v>
      </c>
      <c r="AF10" s="81">
        <f>feedin_bus!AF10</f>
        <v>0</v>
      </c>
      <c r="AG10" s="98">
        <f>feedin_bus!AG10</f>
        <v>0</v>
      </c>
      <c r="AH10" s="98">
        <f>feedin_bus!AH10</f>
        <v>0</v>
      </c>
      <c r="AI10" s="81">
        <f>feedin_bus!AI10</f>
        <v>0</v>
      </c>
      <c r="AJ10" s="98">
        <f>feedin_bus!AJ10</f>
        <v>0</v>
      </c>
      <c r="AK10" s="98">
        <f>feedin_bus!AK10</f>
        <v>0</v>
      </c>
      <c r="AL10" s="36">
        <v>0</v>
      </c>
      <c r="AM10" s="36">
        <f t="shared" si="0"/>
        <v>2</v>
      </c>
      <c r="AO10" s="57">
        <f t="shared" si="1"/>
        <v>0.22183098591727715</v>
      </c>
      <c r="AP10" s="57">
        <f t="shared" si="1"/>
        <v>0.16901408452408423</v>
      </c>
      <c r="AQ10" s="57">
        <f t="shared" si="1"/>
        <v>0.60915492955863848</v>
      </c>
      <c r="AR10" s="57">
        <f t="shared" si="2"/>
        <v>0.99999999999999989</v>
      </c>
    </row>
    <row r="11" spans="1:44" x14ac:dyDescent="0.2">
      <c r="A11" s="2">
        <v>2005</v>
      </c>
      <c r="B11" s="95">
        <f>feedin_bus!B11</f>
        <v>1.0460251E-2</v>
      </c>
      <c r="C11" s="80">
        <f>feedin_bus!C11</f>
        <v>0.98535564850000001</v>
      </c>
      <c r="D11" s="80">
        <f>feedin_bus!D11</f>
        <v>0</v>
      </c>
      <c r="E11" s="80">
        <f>feedin_bus!E11</f>
        <v>0</v>
      </c>
      <c r="F11" s="80">
        <f>feedin_bus!F11</f>
        <v>0</v>
      </c>
      <c r="G11" s="80">
        <f>feedin_bus!G11</f>
        <v>0</v>
      </c>
      <c r="H11" s="80">
        <f>feedin_bus!H11</f>
        <v>0</v>
      </c>
      <c r="I11" s="80">
        <f>feedin_bus!I11</f>
        <v>4.1841003999999998E-3</v>
      </c>
      <c r="J11" s="80">
        <f>feedin_bus!J11</f>
        <v>0</v>
      </c>
      <c r="K11" s="81">
        <f>feedin_bus!K11</f>
        <v>1</v>
      </c>
      <c r="L11" s="98">
        <f>feedin_bus!L11</f>
        <v>0</v>
      </c>
      <c r="M11" s="98">
        <f>feedin_bus!M11</f>
        <v>0</v>
      </c>
      <c r="N11" s="81">
        <f>feedin_bus!N11</f>
        <v>0.19532908700000001</v>
      </c>
      <c r="O11" s="98">
        <f>feedin_bus!O11</f>
        <v>0.11889596600000001</v>
      </c>
      <c r="P11" s="98">
        <f>feedin_bus!P11</f>
        <v>0.68577494689999996</v>
      </c>
      <c r="Q11" s="81">
        <f>feedin_bus!Q11</f>
        <v>0</v>
      </c>
      <c r="R11" s="98">
        <f>feedin_bus!R11</f>
        <v>0</v>
      </c>
      <c r="S11" s="98">
        <f>feedin_bus!S11</f>
        <v>0</v>
      </c>
      <c r="T11" s="81">
        <f>feedin_bus!T11</f>
        <v>0</v>
      </c>
      <c r="U11" s="98">
        <f>feedin_bus!U11</f>
        <v>0</v>
      </c>
      <c r="V11" s="98">
        <f>feedin_bus!V11</f>
        <v>0</v>
      </c>
      <c r="W11" s="81">
        <f>feedin_bus!W11</f>
        <v>0</v>
      </c>
      <c r="X11" s="98">
        <f>feedin_bus!X11</f>
        <v>0</v>
      </c>
      <c r="Y11" s="98">
        <f>feedin_bus!Y11</f>
        <v>0</v>
      </c>
      <c r="Z11" s="81">
        <f>feedin_bus!Z11</f>
        <v>0</v>
      </c>
      <c r="AA11" s="98">
        <f>feedin_bus!AA11</f>
        <v>0</v>
      </c>
      <c r="AB11" s="98">
        <f>feedin_bus!AB11</f>
        <v>0</v>
      </c>
      <c r="AC11" s="81">
        <f>feedin_bus!AC11</f>
        <v>0</v>
      </c>
      <c r="AD11" s="98">
        <f>feedin_bus!AD11</f>
        <v>0</v>
      </c>
      <c r="AE11" s="98">
        <f>feedin_bus!AE11</f>
        <v>0</v>
      </c>
      <c r="AF11" s="81">
        <f>feedin_bus!AF11</f>
        <v>0</v>
      </c>
      <c r="AG11" s="98">
        <f>feedin_bus!AG11</f>
        <v>0</v>
      </c>
      <c r="AH11" s="98">
        <f>feedin_bus!AH11</f>
        <v>1</v>
      </c>
      <c r="AI11" s="81">
        <f>feedin_bus!AI11</f>
        <v>0</v>
      </c>
      <c r="AJ11" s="98">
        <f>feedin_bus!AJ11</f>
        <v>0</v>
      </c>
      <c r="AK11" s="98">
        <f>feedin_bus!AK11</f>
        <v>0</v>
      </c>
      <c r="AL11" s="36">
        <v>0</v>
      </c>
      <c r="AM11" s="36">
        <f t="shared" si="0"/>
        <v>2.9999999999</v>
      </c>
      <c r="AO11" s="57">
        <f t="shared" si="1"/>
        <v>0.20292887019179795</v>
      </c>
      <c r="AP11" s="57">
        <f t="shared" si="1"/>
        <v>0.11715481168196396</v>
      </c>
      <c r="AQ11" s="57">
        <f t="shared" si="1"/>
        <v>0.67991631792770246</v>
      </c>
      <c r="AR11" s="57">
        <f t="shared" si="2"/>
        <v>0.99999999980146437</v>
      </c>
    </row>
    <row r="12" spans="1:44" x14ac:dyDescent="0.2">
      <c r="A12" s="2">
        <v>2006</v>
      </c>
      <c r="B12" s="95">
        <f>feedin_bus!B12</f>
        <v>1.95599022E-2</v>
      </c>
      <c r="C12" s="80">
        <f>feedin_bus!C12</f>
        <v>0.97799510999999995</v>
      </c>
      <c r="D12" s="80">
        <f>feedin_bus!D12</f>
        <v>0</v>
      </c>
      <c r="E12" s="80">
        <f>feedin_bus!E12</f>
        <v>0</v>
      </c>
      <c r="F12" s="80">
        <f>feedin_bus!F12</f>
        <v>2.4449877999999999E-3</v>
      </c>
      <c r="G12" s="80">
        <f>feedin_bus!G12</f>
        <v>0</v>
      </c>
      <c r="H12" s="80">
        <f>feedin_bus!H12</f>
        <v>0</v>
      </c>
      <c r="I12" s="80">
        <f>feedin_bus!I12</f>
        <v>0</v>
      </c>
      <c r="J12" s="80">
        <f>feedin_bus!J12</f>
        <v>0</v>
      </c>
      <c r="K12" s="81">
        <f>feedin_bus!K12</f>
        <v>1</v>
      </c>
      <c r="L12" s="98">
        <f>feedin_bus!L12</f>
        <v>0</v>
      </c>
      <c r="M12" s="98">
        <f>feedin_bus!M12</f>
        <v>0</v>
      </c>
      <c r="N12" s="81">
        <f>feedin_bus!N12</f>
        <v>0.28249999999999997</v>
      </c>
      <c r="O12" s="98">
        <f>feedin_bus!O12</f>
        <v>0.14749999999999999</v>
      </c>
      <c r="P12" s="98">
        <f>feedin_bus!P12</f>
        <v>0.56999999999999995</v>
      </c>
      <c r="Q12" s="81">
        <f>feedin_bus!Q12</f>
        <v>0</v>
      </c>
      <c r="R12" s="98">
        <f>feedin_bus!R12</f>
        <v>0</v>
      </c>
      <c r="S12" s="98">
        <f>feedin_bus!S12</f>
        <v>0</v>
      </c>
      <c r="T12" s="81">
        <f>feedin_bus!T12</f>
        <v>0</v>
      </c>
      <c r="U12" s="98">
        <f>feedin_bus!U12</f>
        <v>0</v>
      </c>
      <c r="V12" s="98">
        <f>feedin_bus!V12</f>
        <v>0</v>
      </c>
      <c r="W12" s="81">
        <f>feedin_bus!W12</f>
        <v>0</v>
      </c>
      <c r="X12" s="98">
        <f>feedin_bus!X12</f>
        <v>0</v>
      </c>
      <c r="Y12" s="98">
        <f>feedin_bus!Y12</f>
        <v>1</v>
      </c>
      <c r="Z12" s="81">
        <f>feedin_bus!Z12</f>
        <v>0</v>
      </c>
      <c r="AA12" s="98">
        <f>feedin_bus!AA12</f>
        <v>0</v>
      </c>
      <c r="AB12" s="98">
        <f>feedin_bus!AB12</f>
        <v>0</v>
      </c>
      <c r="AC12" s="81">
        <f>feedin_bus!AC12</f>
        <v>0</v>
      </c>
      <c r="AD12" s="98">
        <f>feedin_bus!AD12</f>
        <v>0</v>
      </c>
      <c r="AE12" s="98">
        <f>feedin_bus!AE12</f>
        <v>0</v>
      </c>
      <c r="AF12" s="81">
        <f>feedin_bus!AF12</f>
        <v>0</v>
      </c>
      <c r="AG12" s="98">
        <f>feedin_bus!AG12</f>
        <v>0</v>
      </c>
      <c r="AH12" s="98">
        <f>feedin_bus!AH12</f>
        <v>0</v>
      </c>
      <c r="AI12" s="81">
        <f>feedin_bus!AI12</f>
        <v>0</v>
      </c>
      <c r="AJ12" s="98">
        <f>feedin_bus!AJ12</f>
        <v>0</v>
      </c>
      <c r="AK12" s="98">
        <f>feedin_bus!AK12</f>
        <v>0</v>
      </c>
      <c r="AL12" s="36">
        <v>0</v>
      </c>
      <c r="AM12" s="36">
        <f t="shared" si="0"/>
        <v>3</v>
      </c>
      <c r="AO12" s="57">
        <f t="shared" si="1"/>
        <v>0.29584352077499992</v>
      </c>
      <c r="AP12" s="57">
        <f t="shared" si="1"/>
        <v>0.14425427872499999</v>
      </c>
      <c r="AQ12" s="57">
        <f t="shared" si="1"/>
        <v>0.55990220049999995</v>
      </c>
      <c r="AR12" s="57">
        <f t="shared" si="2"/>
        <v>0.99999999999999989</v>
      </c>
    </row>
    <row r="13" spans="1:44" x14ac:dyDescent="0.2">
      <c r="A13" s="2">
        <v>2007</v>
      </c>
      <c r="B13" s="95">
        <f>feedin_bus!B13</f>
        <v>7.7399380999999996E-3</v>
      </c>
      <c r="C13" s="80">
        <f>feedin_bus!C13</f>
        <v>0.98452012379999998</v>
      </c>
      <c r="D13" s="80">
        <f>feedin_bus!D13</f>
        <v>0</v>
      </c>
      <c r="E13" s="80">
        <f>feedin_bus!E13</f>
        <v>0</v>
      </c>
      <c r="F13" s="80">
        <f>feedin_bus!F13</f>
        <v>4.6439628E-3</v>
      </c>
      <c r="G13" s="80">
        <f>feedin_bus!G13</f>
        <v>0</v>
      </c>
      <c r="H13" s="80">
        <f>feedin_bus!H13</f>
        <v>0</v>
      </c>
      <c r="I13" s="80">
        <f>feedin_bus!I13</f>
        <v>3.0959752E-3</v>
      </c>
      <c r="J13" s="80">
        <f>feedin_bus!J13</f>
        <v>0</v>
      </c>
      <c r="K13" s="81">
        <f>feedin_bus!K13</f>
        <v>1</v>
      </c>
      <c r="L13" s="98">
        <f>feedin_bus!L13</f>
        <v>0</v>
      </c>
      <c r="M13" s="98">
        <f>feedin_bus!M13</f>
        <v>0</v>
      </c>
      <c r="N13" s="81">
        <f>feedin_bus!N13</f>
        <v>0.2248427673</v>
      </c>
      <c r="O13" s="98">
        <f>feedin_bus!O13</f>
        <v>0.1540880503</v>
      </c>
      <c r="P13" s="98">
        <f>feedin_bus!P13</f>
        <v>0.62106918239999997</v>
      </c>
      <c r="Q13" s="81">
        <f>feedin_bus!Q13</f>
        <v>0</v>
      </c>
      <c r="R13" s="98">
        <f>feedin_bus!R13</f>
        <v>0</v>
      </c>
      <c r="S13" s="98">
        <f>feedin_bus!S13</f>
        <v>0</v>
      </c>
      <c r="T13" s="81">
        <f>feedin_bus!T13</f>
        <v>0</v>
      </c>
      <c r="U13" s="98">
        <f>feedin_bus!U13</f>
        <v>0</v>
      </c>
      <c r="V13" s="98">
        <f>feedin_bus!V13</f>
        <v>0</v>
      </c>
      <c r="W13" s="81">
        <f>feedin_bus!W13</f>
        <v>0</v>
      </c>
      <c r="X13" s="98">
        <f>feedin_bus!X13</f>
        <v>0</v>
      </c>
      <c r="Y13" s="98">
        <f>feedin_bus!Y13</f>
        <v>1</v>
      </c>
      <c r="Z13" s="81">
        <f>feedin_bus!Z13</f>
        <v>0</v>
      </c>
      <c r="AA13" s="98">
        <f>feedin_bus!AA13</f>
        <v>0</v>
      </c>
      <c r="AB13" s="98">
        <f>feedin_bus!AB13</f>
        <v>0</v>
      </c>
      <c r="AC13" s="81">
        <f>feedin_bus!AC13</f>
        <v>0</v>
      </c>
      <c r="AD13" s="98">
        <f>feedin_bus!AD13</f>
        <v>0</v>
      </c>
      <c r="AE13" s="98">
        <f>feedin_bus!AE13</f>
        <v>0</v>
      </c>
      <c r="AF13" s="81">
        <f>feedin_bus!AF13</f>
        <v>0</v>
      </c>
      <c r="AG13" s="98">
        <f>feedin_bus!AG13</f>
        <v>0</v>
      </c>
      <c r="AH13" s="98">
        <f>feedin_bus!AH13</f>
        <v>1</v>
      </c>
      <c r="AI13" s="81">
        <f>feedin_bus!AI13</f>
        <v>0</v>
      </c>
      <c r="AJ13" s="98">
        <f>feedin_bus!AJ13</f>
        <v>0</v>
      </c>
      <c r="AK13" s="98">
        <f>feedin_bus!AK13</f>
        <v>0</v>
      </c>
      <c r="AL13" s="36">
        <v>0</v>
      </c>
      <c r="AM13" s="36">
        <f t="shared" si="0"/>
        <v>4</v>
      </c>
      <c r="AO13" s="57">
        <f t="shared" si="1"/>
        <v>0.22910216719773061</v>
      </c>
      <c r="AP13" s="57">
        <f t="shared" si="1"/>
        <v>0.15170278635745663</v>
      </c>
      <c r="AQ13" s="57">
        <f t="shared" si="1"/>
        <v>0.61919504634481282</v>
      </c>
      <c r="AR13" s="57">
        <f t="shared" si="2"/>
        <v>0.99999999989999999</v>
      </c>
    </row>
    <row r="14" spans="1:44" x14ac:dyDescent="0.2">
      <c r="A14" s="2">
        <v>2008</v>
      </c>
      <c r="B14" s="95">
        <f>feedin_bus!B14</f>
        <v>5.1880674000000003E-3</v>
      </c>
      <c r="C14" s="80">
        <f>feedin_bus!C14</f>
        <v>0.95201037610000006</v>
      </c>
      <c r="D14" s="80">
        <f>feedin_bus!D14</f>
        <v>1.2970169000000001E-3</v>
      </c>
      <c r="E14" s="80">
        <f>feedin_bus!E14</f>
        <v>0</v>
      </c>
      <c r="F14" s="80">
        <f>feedin_bus!F14</f>
        <v>0</v>
      </c>
      <c r="G14" s="80">
        <f>feedin_bus!G14</f>
        <v>0</v>
      </c>
      <c r="H14" s="80">
        <f>feedin_bus!H14</f>
        <v>0</v>
      </c>
      <c r="I14" s="80">
        <f>feedin_bus!I14</f>
        <v>4.1504539600000001E-2</v>
      </c>
      <c r="J14" s="80">
        <f>feedin_bus!J14</f>
        <v>0</v>
      </c>
      <c r="K14" s="81">
        <f>feedin_bus!K14</f>
        <v>0.75</v>
      </c>
      <c r="L14" s="98">
        <f>feedin_bus!L14</f>
        <v>0</v>
      </c>
      <c r="M14" s="98">
        <f>feedin_bus!M14</f>
        <v>0.25</v>
      </c>
      <c r="N14" s="81">
        <f>feedin_bus!N14</f>
        <v>0.310626703</v>
      </c>
      <c r="O14" s="98">
        <f>feedin_bus!O14</f>
        <v>0.15258855590000001</v>
      </c>
      <c r="P14" s="98">
        <f>feedin_bus!P14</f>
        <v>0.53678474109999996</v>
      </c>
      <c r="Q14" s="81">
        <f>feedin_bus!Q14</f>
        <v>1</v>
      </c>
      <c r="R14" s="98">
        <f>feedin_bus!R14</f>
        <v>0</v>
      </c>
      <c r="S14" s="98">
        <f>feedin_bus!S14</f>
        <v>0</v>
      </c>
      <c r="T14" s="81">
        <f>feedin_bus!T14</f>
        <v>0</v>
      </c>
      <c r="U14" s="98">
        <f>feedin_bus!U14</f>
        <v>0</v>
      </c>
      <c r="V14" s="98">
        <f>feedin_bus!V14</f>
        <v>0</v>
      </c>
      <c r="W14" s="81">
        <f>feedin_bus!W14</f>
        <v>0</v>
      </c>
      <c r="X14" s="98">
        <f>feedin_bus!X14</f>
        <v>0</v>
      </c>
      <c r="Y14" s="98">
        <f>feedin_bus!Y14</f>
        <v>0</v>
      </c>
      <c r="Z14" s="81">
        <f>feedin_bus!Z14</f>
        <v>0</v>
      </c>
      <c r="AA14" s="98">
        <f>feedin_bus!AA14</f>
        <v>0</v>
      </c>
      <c r="AB14" s="98">
        <f>feedin_bus!AB14</f>
        <v>0</v>
      </c>
      <c r="AC14" s="81">
        <f>feedin_bus!AC14</f>
        <v>0</v>
      </c>
      <c r="AD14" s="98">
        <f>feedin_bus!AD14</f>
        <v>0</v>
      </c>
      <c r="AE14" s="98">
        <f>feedin_bus!AE14</f>
        <v>0</v>
      </c>
      <c r="AF14" s="81">
        <f>feedin_bus!AF14</f>
        <v>0</v>
      </c>
      <c r="AG14" s="98">
        <f>feedin_bus!AG14</f>
        <v>0</v>
      </c>
      <c r="AH14" s="98">
        <f>feedin_bus!AH14</f>
        <v>1</v>
      </c>
      <c r="AI14" s="81">
        <f>feedin_bus!AI14</f>
        <v>0</v>
      </c>
      <c r="AJ14" s="98">
        <f>feedin_bus!AJ14</f>
        <v>0</v>
      </c>
      <c r="AK14" s="98">
        <f>feedin_bus!AK14</f>
        <v>0</v>
      </c>
      <c r="AL14" s="36">
        <v>0</v>
      </c>
      <c r="AM14" s="36">
        <f t="shared" si="0"/>
        <v>4</v>
      </c>
      <c r="AO14" s="57">
        <f t="shared" si="1"/>
        <v>0.30090791179973303</v>
      </c>
      <c r="AP14" s="57">
        <f t="shared" si="1"/>
        <v>0.1452658884909149</v>
      </c>
      <c r="AQ14" s="57">
        <f t="shared" si="1"/>
        <v>0.55382619970935221</v>
      </c>
      <c r="AR14" s="57">
        <f t="shared" si="2"/>
        <v>1</v>
      </c>
    </row>
    <row r="15" spans="1:44" x14ac:dyDescent="0.2">
      <c r="A15" s="2">
        <v>2009</v>
      </c>
      <c r="B15" s="95">
        <f>feedin_bus!B15</f>
        <v>0</v>
      </c>
      <c r="C15" s="80">
        <f>feedin_bus!C15</f>
        <v>0.95053763440000005</v>
      </c>
      <c r="D15" s="80">
        <f>feedin_bus!D15</f>
        <v>0</v>
      </c>
      <c r="E15" s="80">
        <f>feedin_bus!E15</f>
        <v>0</v>
      </c>
      <c r="F15" s="80">
        <f>feedin_bus!F15</f>
        <v>0</v>
      </c>
      <c r="G15" s="80">
        <f>feedin_bus!G15</f>
        <v>0</v>
      </c>
      <c r="H15" s="80">
        <f>feedin_bus!H15</f>
        <v>0</v>
      </c>
      <c r="I15" s="80">
        <f>feedin_bus!I15</f>
        <v>4.9462365600000002E-2</v>
      </c>
      <c r="J15" s="80">
        <f>feedin_bus!J15</f>
        <v>0</v>
      </c>
      <c r="K15" s="81">
        <f>feedin_bus!K15</f>
        <v>0</v>
      </c>
      <c r="L15" s="98">
        <f>feedin_bus!L15</f>
        <v>0</v>
      </c>
      <c r="M15" s="98">
        <f>feedin_bus!M15</f>
        <v>0</v>
      </c>
      <c r="N15" s="81">
        <f>feedin_bus!N15</f>
        <v>0.35294117650000001</v>
      </c>
      <c r="O15" s="98">
        <f>feedin_bus!O15</f>
        <v>7.9185520400000001E-2</v>
      </c>
      <c r="P15" s="98">
        <f>feedin_bus!P15</f>
        <v>0.56787330319999996</v>
      </c>
      <c r="Q15" s="81">
        <f>feedin_bus!Q15</f>
        <v>0</v>
      </c>
      <c r="R15" s="98">
        <f>feedin_bus!R15</f>
        <v>0</v>
      </c>
      <c r="S15" s="98">
        <f>feedin_bus!S15</f>
        <v>0</v>
      </c>
      <c r="T15" s="81">
        <f>feedin_bus!T15</f>
        <v>0</v>
      </c>
      <c r="U15" s="98">
        <f>feedin_bus!U15</f>
        <v>0</v>
      </c>
      <c r="V15" s="98">
        <f>feedin_bus!V15</f>
        <v>0</v>
      </c>
      <c r="W15" s="81">
        <f>feedin_bus!W15</f>
        <v>0</v>
      </c>
      <c r="X15" s="98">
        <f>feedin_bus!X15</f>
        <v>0</v>
      </c>
      <c r="Y15" s="98">
        <f>feedin_bus!Y15</f>
        <v>0</v>
      </c>
      <c r="Z15" s="81">
        <f>feedin_bus!Z15</f>
        <v>0</v>
      </c>
      <c r="AA15" s="98">
        <f>feedin_bus!AA15</f>
        <v>0</v>
      </c>
      <c r="AB15" s="98">
        <f>feedin_bus!AB15</f>
        <v>0</v>
      </c>
      <c r="AC15" s="81">
        <f>feedin_bus!AC15</f>
        <v>0</v>
      </c>
      <c r="AD15" s="98">
        <f>feedin_bus!AD15</f>
        <v>0</v>
      </c>
      <c r="AE15" s="98">
        <f>feedin_bus!AE15</f>
        <v>0</v>
      </c>
      <c r="AF15" s="81">
        <f>feedin_bus!AF15</f>
        <v>0</v>
      </c>
      <c r="AG15" s="98">
        <f>feedin_bus!AG15</f>
        <v>0</v>
      </c>
      <c r="AH15" s="98">
        <f>feedin_bus!AH15</f>
        <v>1</v>
      </c>
      <c r="AI15" s="81">
        <f>feedin_bus!AI15</f>
        <v>0</v>
      </c>
      <c r="AJ15" s="98">
        <f>feedin_bus!AJ15</f>
        <v>0</v>
      </c>
      <c r="AK15" s="98">
        <f>feedin_bus!AK15</f>
        <v>0</v>
      </c>
      <c r="AL15" s="36">
        <v>0</v>
      </c>
      <c r="AM15" s="36">
        <f t="shared" si="0"/>
        <v>2.0000000001</v>
      </c>
      <c r="AO15" s="57">
        <f t="shared" si="1"/>
        <v>0.33548387099266291</v>
      </c>
      <c r="AP15" s="57">
        <f t="shared" si="1"/>
        <v>7.5268817239748945E-2</v>
      </c>
      <c r="AQ15" s="57">
        <f t="shared" si="1"/>
        <v>0.58924731186264201</v>
      </c>
      <c r="AR15" s="57">
        <f t="shared" si="2"/>
        <v>1.0000000000950537</v>
      </c>
    </row>
    <row r="16" spans="1:44" x14ac:dyDescent="0.2">
      <c r="A16" s="2">
        <v>2010</v>
      </c>
      <c r="B16" s="95">
        <f>feedin_bus!B16</f>
        <v>3.4129693000000002E-3</v>
      </c>
      <c r="C16" s="80">
        <f>feedin_bus!C16</f>
        <v>0.99658703069999999</v>
      </c>
      <c r="D16" s="80">
        <f>feedin_bus!D16</f>
        <v>0</v>
      </c>
      <c r="E16" s="80">
        <f>feedin_bus!E16</f>
        <v>0</v>
      </c>
      <c r="F16" s="80">
        <f>feedin_bus!F16</f>
        <v>0</v>
      </c>
      <c r="G16" s="80">
        <f>feedin_bus!G16</f>
        <v>0</v>
      </c>
      <c r="H16" s="80">
        <f>feedin_bus!H16</f>
        <v>0</v>
      </c>
      <c r="I16" s="80">
        <f>feedin_bus!I16</f>
        <v>0</v>
      </c>
      <c r="J16" s="80">
        <f>feedin_bus!J16</f>
        <v>0</v>
      </c>
      <c r="K16" s="81">
        <f>feedin_bus!K16</f>
        <v>1</v>
      </c>
      <c r="L16" s="98">
        <f>feedin_bus!L16</f>
        <v>0</v>
      </c>
      <c r="M16" s="98">
        <f>feedin_bus!M16</f>
        <v>0</v>
      </c>
      <c r="N16" s="81">
        <f>feedin_bus!N16</f>
        <v>0.35273972599999998</v>
      </c>
      <c r="O16" s="98">
        <f>feedin_bus!O16</f>
        <v>0.1678082192</v>
      </c>
      <c r="P16" s="98">
        <f>feedin_bus!P16</f>
        <v>0.47945205480000003</v>
      </c>
      <c r="Q16" s="81">
        <f>feedin_bus!Q16</f>
        <v>0</v>
      </c>
      <c r="R16" s="98">
        <f>feedin_bus!R16</f>
        <v>0</v>
      </c>
      <c r="S16" s="98">
        <f>feedin_bus!S16</f>
        <v>0</v>
      </c>
      <c r="T16" s="81">
        <f>feedin_bus!T16</f>
        <v>0</v>
      </c>
      <c r="U16" s="98">
        <f>feedin_bus!U16</f>
        <v>0</v>
      </c>
      <c r="V16" s="98">
        <f>feedin_bus!V16</f>
        <v>0</v>
      </c>
      <c r="W16" s="81">
        <f>feedin_bus!W16</f>
        <v>0</v>
      </c>
      <c r="X16" s="98">
        <f>feedin_bus!X16</f>
        <v>0</v>
      </c>
      <c r="Y16" s="98">
        <f>feedin_bus!Y16</f>
        <v>0</v>
      </c>
      <c r="Z16" s="81">
        <f>feedin_bus!Z16</f>
        <v>0</v>
      </c>
      <c r="AA16" s="98">
        <f>feedin_bus!AA16</f>
        <v>0</v>
      </c>
      <c r="AB16" s="98">
        <f>feedin_bus!AB16</f>
        <v>0</v>
      </c>
      <c r="AC16" s="81">
        <f>feedin_bus!AC16</f>
        <v>0</v>
      </c>
      <c r="AD16" s="98">
        <f>feedin_bus!AD16</f>
        <v>0</v>
      </c>
      <c r="AE16" s="98">
        <f>feedin_bus!AE16</f>
        <v>0</v>
      </c>
      <c r="AF16" s="81">
        <f>feedin_bus!AF16</f>
        <v>0</v>
      </c>
      <c r="AG16" s="98">
        <f>feedin_bus!AG16</f>
        <v>0</v>
      </c>
      <c r="AH16" s="98">
        <f>feedin_bus!AH16</f>
        <v>0</v>
      </c>
      <c r="AI16" s="81">
        <f>feedin_bus!AI16</f>
        <v>0</v>
      </c>
      <c r="AJ16" s="98">
        <f>feedin_bus!AJ16</f>
        <v>0</v>
      </c>
      <c r="AK16" s="98">
        <f>feedin_bus!AK16</f>
        <v>0</v>
      </c>
      <c r="AL16" s="36">
        <v>0</v>
      </c>
      <c r="AM16" s="36">
        <f t="shared" si="0"/>
        <v>2</v>
      </c>
      <c r="AO16" s="57">
        <f t="shared" si="1"/>
        <v>0.3549488054442716</v>
      </c>
      <c r="AP16" s="57">
        <f t="shared" si="1"/>
        <v>0.16723549489958273</v>
      </c>
      <c r="AQ16" s="57">
        <f t="shared" si="1"/>
        <v>0.47781569965614568</v>
      </c>
      <c r="AR16" s="57">
        <f t="shared" si="2"/>
        <v>1</v>
      </c>
    </row>
    <row r="17" spans="1:44" x14ac:dyDescent="0.2">
      <c r="A17" s="2">
        <v>2011</v>
      </c>
      <c r="B17" s="95">
        <f>feedin_bus!B17</f>
        <v>8.9285713999999999E-3</v>
      </c>
      <c r="C17" s="80">
        <f>feedin_bus!C17</f>
        <v>0.99107142859999997</v>
      </c>
      <c r="D17" s="80">
        <f>feedin_bus!D17</f>
        <v>0</v>
      </c>
      <c r="E17" s="80">
        <f>feedin_bus!E17</f>
        <v>0</v>
      </c>
      <c r="F17" s="80">
        <f>feedin_bus!F17</f>
        <v>0</v>
      </c>
      <c r="G17" s="80">
        <f>feedin_bus!G17</f>
        <v>0</v>
      </c>
      <c r="H17" s="80">
        <f>feedin_bus!H17</f>
        <v>0</v>
      </c>
      <c r="I17" s="80">
        <f>feedin_bus!I17</f>
        <v>0</v>
      </c>
      <c r="J17" s="80">
        <f>feedin_bus!J17</f>
        <v>0</v>
      </c>
      <c r="K17" s="81">
        <f>feedin_bus!K17</f>
        <v>1</v>
      </c>
      <c r="L17" s="98">
        <f>feedin_bus!L17</f>
        <v>0</v>
      </c>
      <c r="M17" s="98">
        <f>feedin_bus!M17</f>
        <v>0</v>
      </c>
      <c r="N17" s="81">
        <f>feedin_bus!N17</f>
        <v>0.12612612610000001</v>
      </c>
      <c r="O17" s="98">
        <f>feedin_bus!O17</f>
        <v>0.1501501502</v>
      </c>
      <c r="P17" s="98">
        <f>feedin_bus!P17</f>
        <v>0.72372372370000004</v>
      </c>
      <c r="Q17" s="81">
        <f>feedin_bus!Q17</f>
        <v>0</v>
      </c>
      <c r="R17" s="98">
        <f>feedin_bus!R17</f>
        <v>0</v>
      </c>
      <c r="S17" s="98">
        <f>feedin_bus!S17</f>
        <v>0</v>
      </c>
      <c r="T17" s="81">
        <f>feedin_bus!T17</f>
        <v>0</v>
      </c>
      <c r="U17" s="98">
        <f>feedin_bus!U17</f>
        <v>0</v>
      </c>
      <c r="V17" s="98">
        <f>feedin_bus!V17</f>
        <v>0</v>
      </c>
      <c r="W17" s="81">
        <f>feedin_bus!W17</f>
        <v>0</v>
      </c>
      <c r="X17" s="98">
        <f>feedin_bus!X17</f>
        <v>0</v>
      </c>
      <c r="Y17" s="98">
        <f>feedin_bus!Y17</f>
        <v>0</v>
      </c>
      <c r="Z17" s="81">
        <f>feedin_bus!Z17</f>
        <v>0</v>
      </c>
      <c r="AA17" s="98">
        <f>feedin_bus!AA17</f>
        <v>0</v>
      </c>
      <c r="AB17" s="98">
        <f>feedin_bus!AB17</f>
        <v>0</v>
      </c>
      <c r="AC17" s="81">
        <f>feedin_bus!AC17</f>
        <v>0</v>
      </c>
      <c r="AD17" s="98">
        <f>feedin_bus!AD17</f>
        <v>0</v>
      </c>
      <c r="AE17" s="98">
        <f>feedin_bus!AE17</f>
        <v>0</v>
      </c>
      <c r="AF17" s="81">
        <f>feedin_bus!AF17</f>
        <v>0</v>
      </c>
      <c r="AG17" s="98">
        <f>feedin_bus!AG17</f>
        <v>0</v>
      </c>
      <c r="AH17" s="98">
        <f>feedin_bus!AH17</f>
        <v>0</v>
      </c>
      <c r="AI17" s="81">
        <f>feedin_bus!AI17</f>
        <v>0</v>
      </c>
      <c r="AJ17" s="98">
        <f>feedin_bus!AJ17</f>
        <v>0</v>
      </c>
      <c r="AK17" s="98">
        <f>feedin_bus!AK17</f>
        <v>0</v>
      </c>
      <c r="AL17" s="36">
        <v>0</v>
      </c>
      <c r="AM17" s="36">
        <f t="shared" si="0"/>
        <v>2</v>
      </c>
      <c r="AO17" s="57">
        <f t="shared" si="1"/>
        <v>0.13392857137771075</v>
      </c>
      <c r="AP17" s="57">
        <f t="shared" si="1"/>
        <v>0.14880952386321858</v>
      </c>
      <c r="AQ17" s="57">
        <f t="shared" si="1"/>
        <v>0.7172619047590707</v>
      </c>
      <c r="AR17" s="57">
        <f t="shared" si="2"/>
        <v>1</v>
      </c>
    </row>
    <row r="18" spans="1:44" x14ac:dyDescent="0.2">
      <c r="A18" s="2">
        <v>2012</v>
      </c>
      <c r="B18" s="95">
        <f>feedin_bus!B18</f>
        <v>2.7472527000000002E-3</v>
      </c>
      <c r="C18" s="80">
        <f>feedin_bus!C18</f>
        <v>0.99725274730000002</v>
      </c>
      <c r="D18" s="80">
        <f>feedin_bus!D18</f>
        <v>0</v>
      </c>
      <c r="E18" s="80">
        <f>feedin_bus!E18</f>
        <v>0</v>
      </c>
      <c r="F18" s="80">
        <f>feedin_bus!F18</f>
        <v>0</v>
      </c>
      <c r="G18" s="80">
        <f>feedin_bus!G18</f>
        <v>0</v>
      </c>
      <c r="H18" s="80">
        <f>feedin_bus!H18</f>
        <v>0</v>
      </c>
      <c r="I18" s="80">
        <f>feedin_bus!I18</f>
        <v>0</v>
      </c>
      <c r="J18" s="80">
        <f>feedin_bus!J18</f>
        <v>0</v>
      </c>
      <c r="K18" s="81">
        <f>feedin_bus!K18</f>
        <v>1</v>
      </c>
      <c r="L18" s="98">
        <f>feedin_bus!L18</f>
        <v>0</v>
      </c>
      <c r="M18" s="98">
        <f>feedin_bus!M18</f>
        <v>0</v>
      </c>
      <c r="N18" s="81">
        <f>feedin_bus!N18</f>
        <v>0.24517906340000001</v>
      </c>
      <c r="O18" s="98">
        <f>feedin_bus!O18</f>
        <v>0.1570247934</v>
      </c>
      <c r="P18" s="98">
        <f>feedin_bus!P18</f>
        <v>0.59779614329999997</v>
      </c>
      <c r="Q18" s="81">
        <f>feedin_bus!Q18</f>
        <v>0</v>
      </c>
      <c r="R18" s="98">
        <f>feedin_bus!R18</f>
        <v>0</v>
      </c>
      <c r="S18" s="98">
        <f>feedin_bus!S18</f>
        <v>0</v>
      </c>
      <c r="T18" s="81">
        <f>feedin_bus!T18</f>
        <v>0</v>
      </c>
      <c r="U18" s="98">
        <f>feedin_bus!U18</f>
        <v>0</v>
      </c>
      <c r="V18" s="98">
        <f>feedin_bus!V18</f>
        <v>0</v>
      </c>
      <c r="W18" s="81">
        <f>feedin_bus!W18</f>
        <v>0</v>
      </c>
      <c r="X18" s="98">
        <f>feedin_bus!X18</f>
        <v>0</v>
      </c>
      <c r="Y18" s="98">
        <f>feedin_bus!Y18</f>
        <v>0</v>
      </c>
      <c r="Z18" s="81">
        <f>feedin_bus!Z18</f>
        <v>0</v>
      </c>
      <c r="AA18" s="98">
        <f>feedin_bus!AA18</f>
        <v>0</v>
      </c>
      <c r="AB18" s="98">
        <f>feedin_bus!AB18</f>
        <v>0</v>
      </c>
      <c r="AC18" s="81">
        <f>feedin_bus!AC18</f>
        <v>0</v>
      </c>
      <c r="AD18" s="98">
        <f>feedin_bus!AD18</f>
        <v>0</v>
      </c>
      <c r="AE18" s="98">
        <f>feedin_bus!AE18</f>
        <v>0</v>
      </c>
      <c r="AF18" s="81">
        <f>feedin_bus!AF18</f>
        <v>0</v>
      </c>
      <c r="AG18" s="98">
        <f>feedin_bus!AG18</f>
        <v>0</v>
      </c>
      <c r="AH18" s="98">
        <f>feedin_bus!AH18</f>
        <v>0</v>
      </c>
      <c r="AI18" s="81">
        <f>feedin_bus!AI18</f>
        <v>0</v>
      </c>
      <c r="AJ18" s="98">
        <f>feedin_bus!AJ18</f>
        <v>0</v>
      </c>
      <c r="AK18" s="98">
        <f>feedin_bus!AK18</f>
        <v>0</v>
      </c>
      <c r="AL18" s="36">
        <v>0</v>
      </c>
      <c r="AM18" s="36">
        <f t="shared" si="0"/>
        <v>2.0000000001</v>
      </c>
      <c r="AO18" s="57">
        <f t="shared" si="1"/>
        <v>0.24725274725609089</v>
      </c>
      <c r="AP18" s="57">
        <f t="shared" si="1"/>
        <v>0.1565934066123649</v>
      </c>
      <c r="AQ18" s="57">
        <f t="shared" si="1"/>
        <v>0.59615384623126944</v>
      </c>
      <c r="AR18" s="57">
        <f t="shared" si="2"/>
        <v>1.0000000000997251</v>
      </c>
    </row>
    <row r="19" spans="1:44" x14ac:dyDescent="0.2">
      <c r="A19" s="2">
        <v>2013</v>
      </c>
      <c r="B19" s="95">
        <f>feedin_bus!B19</f>
        <v>6.6815145000000001E-3</v>
      </c>
      <c r="C19" s="80">
        <f>feedin_bus!C19</f>
        <v>0.99331848550000001</v>
      </c>
      <c r="D19" s="80">
        <f>feedin_bus!D19</f>
        <v>0</v>
      </c>
      <c r="E19" s="80">
        <f>feedin_bus!E19</f>
        <v>0</v>
      </c>
      <c r="F19" s="80">
        <f>feedin_bus!F19</f>
        <v>0</v>
      </c>
      <c r="G19" s="80">
        <f>feedin_bus!G19</f>
        <v>0</v>
      </c>
      <c r="H19" s="80">
        <f>feedin_bus!H19</f>
        <v>0</v>
      </c>
      <c r="I19" s="80">
        <f>feedin_bus!I19</f>
        <v>0</v>
      </c>
      <c r="J19" s="80">
        <f>feedin_bus!J19</f>
        <v>0</v>
      </c>
      <c r="K19" s="81">
        <f>feedin_bus!K19</f>
        <v>1</v>
      </c>
      <c r="L19" s="98">
        <f>feedin_bus!L19</f>
        <v>0</v>
      </c>
      <c r="M19" s="98">
        <f>feedin_bus!M19</f>
        <v>0</v>
      </c>
      <c r="N19" s="81">
        <f>feedin_bus!N19</f>
        <v>0.37892376680000001</v>
      </c>
      <c r="O19" s="98">
        <f>feedin_bus!O19</f>
        <v>0.15022421520000001</v>
      </c>
      <c r="P19" s="98">
        <f>feedin_bus!P19</f>
        <v>0.47085201789999998</v>
      </c>
      <c r="Q19" s="81">
        <f>feedin_bus!Q19</f>
        <v>0</v>
      </c>
      <c r="R19" s="98">
        <f>feedin_bus!R19</f>
        <v>0</v>
      </c>
      <c r="S19" s="98">
        <f>feedin_bus!S19</f>
        <v>0</v>
      </c>
      <c r="T19" s="81">
        <f>feedin_bus!T19</f>
        <v>0</v>
      </c>
      <c r="U19" s="98">
        <f>feedin_bus!U19</f>
        <v>0</v>
      </c>
      <c r="V19" s="98">
        <f>feedin_bus!V19</f>
        <v>0</v>
      </c>
      <c r="W19" s="81">
        <f>feedin_bus!W19</f>
        <v>0</v>
      </c>
      <c r="X19" s="98">
        <f>feedin_bus!X19</f>
        <v>0</v>
      </c>
      <c r="Y19" s="98">
        <f>feedin_bus!Y19</f>
        <v>0</v>
      </c>
      <c r="Z19" s="81">
        <f>feedin_bus!Z19</f>
        <v>0</v>
      </c>
      <c r="AA19" s="98">
        <f>feedin_bus!AA19</f>
        <v>0</v>
      </c>
      <c r="AB19" s="98">
        <f>feedin_bus!AB19</f>
        <v>0</v>
      </c>
      <c r="AC19" s="81">
        <f>feedin_bus!AC19</f>
        <v>0</v>
      </c>
      <c r="AD19" s="98">
        <f>feedin_bus!AD19</f>
        <v>0</v>
      </c>
      <c r="AE19" s="98">
        <f>feedin_bus!AE19</f>
        <v>0</v>
      </c>
      <c r="AF19" s="81">
        <f>feedin_bus!AF19</f>
        <v>0</v>
      </c>
      <c r="AG19" s="98">
        <f>feedin_bus!AG19</f>
        <v>0</v>
      </c>
      <c r="AH19" s="98">
        <f>feedin_bus!AH19</f>
        <v>0</v>
      </c>
      <c r="AI19" s="81">
        <f>feedin_bus!AI19</f>
        <v>0</v>
      </c>
      <c r="AJ19" s="98">
        <f>feedin_bus!AJ19</f>
        <v>0</v>
      </c>
      <c r="AK19" s="98">
        <f>feedin_bus!AK19</f>
        <v>0</v>
      </c>
      <c r="AL19" s="36">
        <v>0</v>
      </c>
      <c r="AM19" s="36">
        <f t="shared" si="0"/>
        <v>1.9999999999</v>
      </c>
      <c r="AO19" s="57">
        <f t="shared" si="1"/>
        <v>0.38307349665773116</v>
      </c>
      <c r="AP19" s="57">
        <f t="shared" si="1"/>
        <v>0.14922048992789008</v>
      </c>
      <c r="AQ19" s="57">
        <f t="shared" si="1"/>
        <v>0.46770601331504685</v>
      </c>
      <c r="AR19" s="57">
        <f t="shared" si="2"/>
        <v>0.99999999990066812</v>
      </c>
    </row>
    <row r="20" spans="1:44" x14ac:dyDescent="0.2">
      <c r="A20" s="2">
        <v>2014</v>
      </c>
      <c r="B20" s="95">
        <f>feedin_bus!B20</f>
        <v>1.2224938899999999E-2</v>
      </c>
      <c r="C20" s="80">
        <f>feedin_bus!C20</f>
        <v>0.98777506110000002</v>
      </c>
      <c r="D20" s="80">
        <f>feedin_bus!D20</f>
        <v>0</v>
      </c>
      <c r="E20" s="80">
        <f>feedin_bus!E20</f>
        <v>0</v>
      </c>
      <c r="F20" s="80">
        <f>feedin_bus!F20</f>
        <v>0</v>
      </c>
      <c r="G20" s="80">
        <f>feedin_bus!G20</f>
        <v>0</v>
      </c>
      <c r="H20" s="80">
        <f>feedin_bus!H20</f>
        <v>0</v>
      </c>
      <c r="I20" s="80">
        <f>feedin_bus!I20</f>
        <v>0</v>
      </c>
      <c r="J20" s="80">
        <f>feedin_bus!J20</f>
        <v>0</v>
      </c>
      <c r="K20" s="81">
        <f>feedin_bus!K20</f>
        <v>1</v>
      </c>
      <c r="L20" s="98">
        <f>feedin_bus!L20</f>
        <v>0</v>
      </c>
      <c r="M20" s="98">
        <f>feedin_bus!M20</f>
        <v>0</v>
      </c>
      <c r="N20" s="81">
        <f>feedin_bus!N20</f>
        <v>0.36881188120000002</v>
      </c>
      <c r="O20" s="98">
        <f>feedin_bus!O20</f>
        <v>0.1608910891</v>
      </c>
      <c r="P20" s="98">
        <f>feedin_bus!P20</f>
        <v>0.47029702969999998</v>
      </c>
      <c r="Q20" s="81">
        <f>feedin_bus!Q20</f>
        <v>0</v>
      </c>
      <c r="R20" s="98">
        <f>feedin_bus!R20</f>
        <v>0</v>
      </c>
      <c r="S20" s="98">
        <f>feedin_bus!S20</f>
        <v>0</v>
      </c>
      <c r="T20" s="81">
        <f>feedin_bus!T20</f>
        <v>0</v>
      </c>
      <c r="U20" s="98">
        <f>feedin_bus!U20</f>
        <v>0</v>
      </c>
      <c r="V20" s="98">
        <f>feedin_bus!V20</f>
        <v>0</v>
      </c>
      <c r="W20" s="81">
        <f>feedin_bus!W20</f>
        <v>0</v>
      </c>
      <c r="X20" s="98">
        <f>feedin_bus!X20</f>
        <v>0</v>
      </c>
      <c r="Y20" s="98">
        <f>feedin_bus!Y20</f>
        <v>0</v>
      </c>
      <c r="Z20" s="81">
        <f>feedin_bus!Z20</f>
        <v>0</v>
      </c>
      <c r="AA20" s="98">
        <f>feedin_bus!AA20</f>
        <v>0</v>
      </c>
      <c r="AB20" s="98">
        <f>feedin_bus!AB20</f>
        <v>0</v>
      </c>
      <c r="AC20" s="81">
        <f>feedin_bus!AC20</f>
        <v>0</v>
      </c>
      <c r="AD20" s="98">
        <f>feedin_bus!AD20</f>
        <v>0</v>
      </c>
      <c r="AE20" s="98">
        <f>feedin_bus!AE20</f>
        <v>0</v>
      </c>
      <c r="AF20" s="81">
        <f>feedin_bus!AF20</f>
        <v>0</v>
      </c>
      <c r="AG20" s="98">
        <f>feedin_bus!AG20</f>
        <v>0</v>
      </c>
      <c r="AH20" s="98">
        <f>feedin_bus!AH20</f>
        <v>0</v>
      </c>
      <c r="AI20" s="81">
        <f>feedin_bus!AI20</f>
        <v>0</v>
      </c>
      <c r="AJ20" s="98">
        <f>feedin_bus!AJ20</f>
        <v>0</v>
      </c>
      <c r="AK20" s="98">
        <f>feedin_bus!AK20</f>
        <v>0</v>
      </c>
      <c r="AL20" s="36">
        <v>0</v>
      </c>
      <c r="AM20" s="36">
        <f t="shared" si="0"/>
        <v>2</v>
      </c>
      <c r="AO20" s="57">
        <f t="shared" si="1"/>
        <v>0.37652811738673597</v>
      </c>
      <c r="AP20" s="57">
        <f t="shared" si="1"/>
        <v>0.15892420536619803</v>
      </c>
      <c r="AQ20" s="57">
        <f t="shared" si="1"/>
        <v>0.46454767724706603</v>
      </c>
      <c r="AR20" s="57">
        <f t="shared" si="2"/>
        <v>1</v>
      </c>
    </row>
    <row r="21" spans="1:44" x14ac:dyDescent="0.2">
      <c r="A21" s="2">
        <v>2015</v>
      </c>
      <c r="B21" s="95">
        <f>feedin_bus!B21</f>
        <v>7.2463768E-3</v>
      </c>
      <c r="C21" s="80">
        <f>feedin_bus!C21</f>
        <v>0.99275362320000005</v>
      </c>
      <c r="D21" s="80">
        <f>feedin_bus!D21</f>
        <v>0</v>
      </c>
      <c r="E21" s="80">
        <f>feedin_bus!E21</f>
        <v>0</v>
      </c>
      <c r="F21" s="80">
        <f>feedin_bus!F21</f>
        <v>0</v>
      </c>
      <c r="G21" s="80">
        <f>feedin_bus!G21</f>
        <v>0</v>
      </c>
      <c r="H21" s="80">
        <f>feedin_bus!H21</f>
        <v>0</v>
      </c>
      <c r="I21" s="80">
        <f>feedin_bus!I21</f>
        <v>0</v>
      </c>
      <c r="J21" s="80">
        <f>feedin_bus!J21</f>
        <v>0</v>
      </c>
      <c r="K21" s="81">
        <f>feedin_bus!K21</f>
        <v>1</v>
      </c>
      <c r="L21" s="98">
        <f>feedin_bus!L21</f>
        <v>0</v>
      </c>
      <c r="M21" s="98">
        <f>feedin_bus!M21</f>
        <v>0</v>
      </c>
      <c r="N21" s="81">
        <f>feedin_bus!N21</f>
        <v>0.41119221410000001</v>
      </c>
      <c r="O21" s="98">
        <f>feedin_bus!O21</f>
        <v>0.26520681270000002</v>
      </c>
      <c r="P21" s="98">
        <f>feedin_bus!P21</f>
        <v>0.32360097319999998</v>
      </c>
      <c r="Q21" s="81">
        <f>feedin_bus!Q21</f>
        <v>0</v>
      </c>
      <c r="R21" s="98">
        <f>feedin_bus!R21</f>
        <v>0</v>
      </c>
      <c r="S21" s="98">
        <f>feedin_bus!S21</f>
        <v>0</v>
      </c>
      <c r="T21" s="81">
        <f>feedin_bus!T21</f>
        <v>0</v>
      </c>
      <c r="U21" s="98">
        <f>feedin_bus!U21</f>
        <v>0</v>
      </c>
      <c r="V21" s="98">
        <f>feedin_bus!V21</f>
        <v>0</v>
      </c>
      <c r="W21" s="81">
        <f>feedin_bus!W21</f>
        <v>0</v>
      </c>
      <c r="X21" s="98">
        <f>feedin_bus!X21</f>
        <v>0</v>
      </c>
      <c r="Y21" s="98">
        <f>feedin_bus!Y21</f>
        <v>0</v>
      </c>
      <c r="Z21" s="81">
        <f>feedin_bus!Z21</f>
        <v>0</v>
      </c>
      <c r="AA21" s="98">
        <f>feedin_bus!AA21</f>
        <v>0</v>
      </c>
      <c r="AB21" s="98">
        <f>feedin_bus!AB21</f>
        <v>0</v>
      </c>
      <c r="AC21" s="81">
        <f>feedin_bus!AC21</f>
        <v>0</v>
      </c>
      <c r="AD21" s="98">
        <f>feedin_bus!AD21</f>
        <v>0</v>
      </c>
      <c r="AE21" s="98">
        <f>feedin_bus!AE21</f>
        <v>0</v>
      </c>
      <c r="AF21" s="81">
        <f>feedin_bus!AF21</f>
        <v>0</v>
      </c>
      <c r="AG21" s="98">
        <f>feedin_bus!AG21</f>
        <v>0</v>
      </c>
      <c r="AH21" s="98">
        <f>feedin_bus!AH21</f>
        <v>0</v>
      </c>
      <c r="AI21" s="81">
        <f>feedin_bus!AI21</f>
        <v>0</v>
      </c>
      <c r="AJ21" s="98">
        <f>feedin_bus!AJ21</f>
        <v>0</v>
      </c>
      <c r="AK21" s="98">
        <f>feedin_bus!AK21</f>
        <v>0</v>
      </c>
      <c r="AL21" s="36">
        <v>0</v>
      </c>
      <c r="AM21" s="36">
        <f t="shared" si="0"/>
        <v>2</v>
      </c>
      <c r="AO21" s="57">
        <f t="shared" si="1"/>
        <v>0.41545893717940519</v>
      </c>
      <c r="AP21" s="57">
        <f t="shared" si="1"/>
        <v>0.2632850242052488</v>
      </c>
      <c r="AQ21" s="57">
        <f t="shared" si="1"/>
        <v>0.32125603861534607</v>
      </c>
      <c r="AR21" s="57">
        <f t="shared" si="2"/>
        <v>1</v>
      </c>
    </row>
    <row r="22" spans="1:44" x14ac:dyDescent="0.2">
      <c r="A22" s="79">
        <v>2016</v>
      </c>
      <c r="B22" s="95">
        <f>feedin_bus!B22</f>
        <v>0</v>
      </c>
      <c r="C22" s="80">
        <f>feedin_bus!C22</f>
        <v>1</v>
      </c>
      <c r="D22" s="80">
        <f>feedin_bus!D22</f>
        <v>0</v>
      </c>
      <c r="E22" s="80">
        <f>feedin_bus!E22</f>
        <v>0</v>
      </c>
      <c r="F22" s="80">
        <f>feedin_bus!F22</f>
        <v>0</v>
      </c>
      <c r="G22" s="80">
        <f>feedin_bus!G22</f>
        <v>0</v>
      </c>
      <c r="H22" s="80">
        <f>feedin_bus!H22</f>
        <v>0</v>
      </c>
      <c r="I22" s="80">
        <f>feedin_bus!I22</f>
        <v>0</v>
      </c>
      <c r="J22" s="80">
        <f>feedin_bus!J22</f>
        <v>0</v>
      </c>
      <c r="K22" s="81">
        <f>feedin_bus!K22</f>
        <v>0</v>
      </c>
      <c r="L22" s="98">
        <f>feedin_bus!L22</f>
        <v>0</v>
      </c>
      <c r="M22" s="98">
        <f>feedin_bus!M22</f>
        <v>0</v>
      </c>
      <c r="N22" s="81">
        <f>feedin_bus!N22</f>
        <v>0.36729222519999999</v>
      </c>
      <c r="O22" s="98">
        <f>feedin_bus!O22</f>
        <v>0.1554959786</v>
      </c>
      <c r="P22" s="98">
        <f>feedin_bus!P22</f>
        <v>0.47721179619999998</v>
      </c>
      <c r="Q22" s="81">
        <f>feedin_bus!Q22</f>
        <v>0</v>
      </c>
      <c r="R22" s="98">
        <f>feedin_bus!R22</f>
        <v>0</v>
      </c>
      <c r="S22" s="98">
        <f>feedin_bus!S22</f>
        <v>0</v>
      </c>
      <c r="T22" s="81">
        <f>feedin_bus!T22</f>
        <v>0</v>
      </c>
      <c r="U22" s="98">
        <f>feedin_bus!U22</f>
        <v>0</v>
      </c>
      <c r="V22" s="98">
        <f>feedin_bus!V22</f>
        <v>0</v>
      </c>
      <c r="W22" s="81">
        <f>feedin_bus!W22</f>
        <v>0</v>
      </c>
      <c r="X22" s="98">
        <f>feedin_bus!X22</f>
        <v>0</v>
      </c>
      <c r="Y22" s="98">
        <f>feedin_bus!Y22</f>
        <v>0</v>
      </c>
      <c r="Z22" s="81">
        <f>feedin_bus!Z22</f>
        <v>0</v>
      </c>
      <c r="AA22" s="98">
        <f>feedin_bus!AA22</f>
        <v>0</v>
      </c>
      <c r="AB22" s="98">
        <f>feedin_bus!AB22</f>
        <v>0</v>
      </c>
      <c r="AC22" s="81">
        <f>feedin_bus!AC22</f>
        <v>0</v>
      </c>
      <c r="AD22" s="98">
        <f>feedin_bus!AD22</f>
        <v>0</v>
      </c>
      <c r="AE22" s="98">
        <f>feedin_bus!AE22</f>
        <v>0</v>
      </c>
      <c r="AF22" s="81">
        <f>feedin_bus!AF22</f>
        <v>0</v>
      </c>
      <c r="AG22" s="98">
        <f>feedin_bus!AG22</f>
        <v>0</v>
      </c>
      <c r="AH22" s="98">
        <f>feedin_bus!AH22</f>
        <v>0</v>
      </c>
      <c r="AI22" s="81">
        <f>feedin_bus!AI22</f>
        <v>0</v>
      </c>
      <c r="AJ22" s="98">
        <f>feedin_bus!AJ22</f>
        <v>0</v>
      </c>
      <c r="AK22" s="98">
        <f>feedin_bus!AK22</f>
        <v>0</v>
      </c>
      <c r="AL22" s="36">
        <v>0</v>
      </c>
      <c r="AM22" s="36">
        <f t="shared" si="0"/>
        <v>1</v>
      </c>
      <c r="AO22" s="57">
        <f>$B22*K22+$C22*N22+$D22*Q22+$E22*T22+$F22*W22+$G22*Z22+$H22*AC22+$I22*AF22+$J22*AI22</f>
        <v>0.36729222519999999</v>
      </c>
      <c r="AP22" s="57">
        <f t="shared" ref="AP22:AQ46" si="3">$B22*L22+$C22*O22+$D22*R22+$E22*U22+$F22*X22+$G22*AA22+$H22*AD22+$I22*AG22+$J22*AJ22</f>
        <v>0.1554959786</v>
      </c>
      <c r="AQ22" s="57">
        <f t="shared" si="3"/>
        <v>0.47721179619999998</v>
      </c>
      <c r="AR22" s="57">
        <f t="shared" si="2"/>
        <v>1</v>
      </c>
    </row>
    <row r="23" spans="1:44" x14ac:dyDescent="0.2">
      <c r="A23" s="79">
        <v>2017</v>
      </c>
      <c r="B23" s="95">
        <f>feedin_bus!B23</f>
        <v>5.8055151999999999E-3</v>
      </c>
      <c r="C23" s="80">
        <f>feedin_bus!C23</f>
        <v>0.99274310600000004</v>
      </c>
      <c r="D23" s="80">
        <f>feedin_bus!D23</f>
        <v>0</v>
      </c>
      <c r="E23" s="80">
        <f>feedin_bus!E23</f>
        <v>0</v>
      </c>
      <c r="F23" s="80">
        <f>feedin_bus!F23</f>
        <v>0</v>
      </c>
      <c r="G23" s="80">
        <f>feedin_bus!G23</f>
        <v>0</v>
      </c>
      <c r="H23" s="80">
        <f>feedin_bus!H23</f>
        <v>0</v>
      </c>
      <c r="I23" s="80">
        <f>feedin_bus!I23</f>
        <v>1.4513788E-3</v>
      </c>
      <c r="J23" s="80">
        <f>feedin_bus!J23</f>
        <v>0</v>
      </c>
      <c r="K23" s="81">
        <f>feedin_bus!K23</f>
        <v>1</v>
      </c>
      <c r="L23" s="98">
        <f>feedin_bus!L23</f>
        <v>0</v>
      </c>
      <c r="M23" s="98">
        <f>feedin_bus!M23</f>
        <v>0</v>
      </c>
      <c r="N23" s="81">
        <f>feedin_bus!N23</f>
        <v>0.37134502920000001</v>
      </c>
      <c r="O23" s="98">
        <f>feedin_bus!O23</f>
        <v>0.1549707602</v>
      </c>
      <c r="P23" s="98">
        <f>feedin_bus!P23</f>
        <v>0.47368421049999998</v>
      </c>
      <c r="Q23" s="81">
        <f>feedin_bus!Q23</f>
        <v>0</v>
      </c>
      <c r="R23" s="98">
        <f>feedin_bus!R23</f>
        <v>0</v>
      </c>
      <c r="S23" s="98">
        <f>feedin_bus!S23</f>
        <v>0</v>
      </c>
      <c r="T23" s="81">
        <f>feedin_bus!T23</f>
        <v>0</v>
      </c>
      <c r="U23" s="98">
        <f>feedin_bus!U23</f>
        <v>0</v>
      </c>
      <c r="V23" s="98">
        <f>feedin_bus!V23</f>
        <v>0</v>
      </c>
      <c r="W23" s="81">
        <f>feedin_bus!W23</f>
        <v>0</v>
      </c>
      <c r="X23" s="98">
        <f>feedin_bus!X23</f>
        <v>0</v>
      </c>
      <c r="Y23" s="98">
        <f>feedin_bus!Y23</f>
        <v>0</v>
      </c>
      <c r="Z23" s="81">
        <f>feedin_bus!Z23</f>
        <v>0</v>
      </c>
      <c r="AA23" s="98">
        <f>feedin_bus!AA23</f>
        <v>0</v>
      </c>
      <c r="AB23" s="98">
        <f>feedin_bus!AB23</f>
        <v>0</v>
      </c>
      <c r="AC23" s="81">
        <f>feedin_bus!AC23</f>
        <v>0</v>
      </c>
      <c r="AD23" s="98">
        <f>feedin_bus!AD23</f>
        <v>0</v>
      </c>
      <c r="AE23" s="98">
        <f>feedin_bus!AE23</f>
        <v>0</v>
      </c>
      <c r="AF23" s="81">
        <f>feedin_bus!AF23</f>
        <v>0</v>
      </c>
      <c r="AG23" s="98">
        <f>feedin_bus!AG23</f>
        <v>0</v>
      </c>
      <c r="AH23" s="98">
        <f>feedin_bus!AH23</f>
        <v>1</v>
      </c>
      <c r="AI23" s="81">
        <f>feedin_bus!AI23</f>
        <v>0</v>
      </c>
      <c r="AJ23" s="98">
        <f>feedin_bus!AJ23</f>
        <v>0</v>
      </c>
      <c r="AK23" s="98">
        <f>feedin_bus!AK23</f>
        <v>0</v>
      </c>
      <c r="AL23" s="36">
        <f t="shared" ref="AL23:AL61" si="4">SUM(B23:J23)</f>
        <v>1</v>
      </c>
      <c r="AM23" s="36">
        <f t="shared" si="0"/>
        <v>2.9999999999</v>
      </c>
      <c r="AO23" s="57">
        <f t="shared" ref="AO23:AO46" si="5">$B23*K23+$C23*N23+$D23*Q23+$E23*T23+$F23*W23+$G23*Z23+$H23*AC23+$I23*AF23+$J23*AI23</f>
        <v>0.37445573288566875</v>
      </c>
      <c r="AP23" s="57">
        <f t="shared" si="3"/>
        <v>0.1538461538201292</v>
      </c>
      <c r="AQ23" s="57">
        <f t="shared" si="3"/>
        <v>0.47169811319492783</v>
      </c>
      <c r="AR23" s="57">
        <f t="shared" si="2"/>
        <v>0.99999999990072574</v>
      </c>
    </row>
    <row r="24" spans="1:44" x14ac:dyDescent="0.2">
      <c r="A24" s="12">
        <v>2018</v>
      </c>
      <c r="B24" s="100">
        <f>B23+(B$26-B$23)/3</f>
        <v>3.8703434666666663E-3</v>
      </c>
      <c r="C24" s="173">
        <f>1-B24-SUM(D24:J24)</f>
        <v>0.97112965653333327</v>
      </c>
      <c r="D24" s="66">
        <f t="shared" ref="D24:F25" si="6">D23+(D$26-D$22)/4</f>
        <v>0</v>
      </c>
      <c r="E24" s="66">
        <f t="shared" si="6"/>
        <v>0</v>
      </c>
      <c r="F24" s="66">
        <f t="shared" si="6"/>
        <v>0</v>
      </c>
      <c r="G24" s="66">
        <f>G23+(G$26-G$22)/4</f>
        <v>0</v>
      </c>
      <c r="H24" s="66">
        <v>0</v>
      </c>
      <c r="I24" s="183">
        <v>2.5000000000000001E-2</v>
      </c>
      <c r="J24" s="66">
        <v>0</v>
      </c>
      <c r="K24" s="159">
        <f>feedin_bus!K24</f>
        <v>1</v>
      </c>
      <c r="L24" s="154">
        <f>feedin_bus!L24</f>
        <v>0</v>
      </c>
      <c r="M24" s="154">
        <f>feedin_bus!M24</f>
        <v>0</v>
      </c>
      <c r="N24" s="159">
        <f>feedin_bus!N24</f>
        <v>0.4</v>
      </c>
      <c r="O24" s="154">
        <f>feedin_bus!O24</f>
        <v>0.15</v>
      </c>
      <c r="P24" s="154">
        <f>feedin_bus!P24</f>
        <v>0.45</v>
      </c>
      <c r="Q24" s="159">
        <f>feedin_bus!Q24</f>
        <v>0</v>
      </c>
      <c r="R24" s="154">
        <f>feedin_bus!R24</f>
        <v>0</v>
      </c>
      <c r="S24" s="154">
        <f>feedin_bus!S24</f>
        <v>0</v>
      </c>
      <c r="T24" s="159">
        <f>feedin_bus!T24</f>
        <v>0.4</v>
      </c>
      <c r="U24" s="154">
        <f>feedin_bus!U24</f>
        <v>0.25</v>
      </c>
      <c r="V24" s="154">
        <f>feedin_bus!V24</f>
        <v>0.35</v>
      </c>
      <c r="W24" s="159">
        <f>feedin_bus!W24</f>
        <v>0</v>
      </c>
      <c r="X24" s="154">
        <f>feedin_bus!X24</f>
        <v>0</v>
      </c>
      <c r="Y24" s="154">
        <f>feedin_bus!Y24</f>
        <v>1</v>
      </c>
      <c r="Z24" s="159">
        <f>feedin_bus!Z24</f>
        <v>0.5</v>
      </c>
      <c r="AA24" s="154">
        <f>feedin_bus!AA24</f>
        <v>0.4</v>
      </c>
      <c r="AB24" s="154">
        <f>feedin_bus!AB24</f>
        <v>0.1</v>
      </c>
      <c r="AC24" s="159">
        <f>feedin_bus!AC24</f>
        <v>0.5</v>
      </c>
      <c r="AD24" s="154">
        <f>feedin_bus!AD24</f>
        <v>0.4</v>
      </c>
      <c r="AE24" s="154">
        <f>feedin_bus!AE24</f>
        <v>0.1</v>
      </c>
      <c r="AF24" s="159">
        <f>feedin_bus!AF24</f>
        <v>0.25</v>
      </c>
      <c r="AG24" s="154">
        <f>feedin_bus!AG24</f>
        <v>0</v>
      </c>
      <c r="AH24" s="154">
        <f>feedin_bus!AH24</f>
        <v>0.75</v>
      </c>
      <c r="AI24" s="159">
        <f>feedin_bus!AI24</f>
        <v>0</v>
      </c>
      <c r="AJ24" s="154">
        <f>feedin_bus!AJ24</f>
        <v>0</v>
      </c>
      <c r="AK24" s="154">
        <f>feedin_bus!AK24</f>
        <v>1</v>
      </c>
      <c r="AL24" s="36">
        <f t="shared" si="4"/>
        <v>1</v>
      </c>
      <c r="AM24" s="36">
        <f t="shared" si="0"/>
        <v>8</v>
      </c>
      <c r="AO24" s="57">
        <f t="shared" si="5"/>
        <v>0.39857220607999994</v>
      </c>
      <c r="AP24" s="57">
        <f t="shared" si="3"/>
        <v>0.14566944847999999</v>
      </c>
      <c r="AQ24" s="57">
        <f t="shared" si="3"/>
        <v>0.45575834543999999</v>
      </c>
      <c r="AR24" s="57">
        <f t="shared" si="2"/>
        <v>1</v>
      </c>
    </row>
    <row r="25" spans="1:44" x14ac:dyDescent="0.2">
      <c r="A25" s="12">
        <v>2019</v>
      </c>
      <c r="B25" s="100">
        <f>B24+(B$26-B$23)/3</f>
        <v>1.9351717333333329E-3</v>
      </c>
      <c r="C25" s="173">
        <f>1-B25-SUM(D25:J25)</f>
        <v>0.97008206656861073</v>
      </c>
      <c r="D25" s="66">
        <f t="shared" si="6"/>
        <v>0</v>
      </c>
      <c r="E25" s="66">
        <f t="shared" si="6"/>
        <v>0</v>
      </c>
      <c r="F25" s="66">
        <f t="shared" si="6"/>
        <v>0</v>
      </c>
      <c r="G25" s="66">
        <f>G24+(G$26-G$22)/4</f>
        <v>0</v>
      </c>
      <c r="H25" s="66">
        <v>0</v>
      </c>
      <c r="I25" s="183">
        <v>2.7982761698055948E-2</v>
      </c>
      <c r="J25" s="66">
        <v>0</v>
      </c>
      <c r="K25" s="159">
        <f>feedin_bus!K25</f>
        <v>1</v>
      </c>
      <c r="L25" s="154">
        <f>feedin_bus!L25</f>
        <v>0</v>
      </c>
      <c r="M25" s="154">
        <f>feedin_bus!M25</f>
        <v>0</v>
      </c>
      <c r="N25" s="159">
        <f>feedin_bus!N25</f>
        <v>0.4</v>
      </c>
      <c r="O25" s="154">
        <f>feedin_bus!O25</f>
        <v>0.15</v>
      </c>
      <c r="P25" s="154">
        <f>feedin_bus!P25</f>
        <v>0.45</v>
      </c>
      <c r="Q25" s="159">
        <f>feedin_bus!Q25</f>
        <v>0</v>
      </c>
      <c r="R25" s="154">
        <f>feedin_bus!R25</f>
        <v>0</v>
      </c>
      <c r="S25" s="154">
        <f>feedin_bus!S25</f>
        <v>0</v>
      </c>
      <c r="T25" s="159">
        <f>feedin_bus!T25</f>
        <v>0.4</v>
      </c>
      <c r="U25" s="154">
        <f>feedin_bus!U25</f>
        <v>0.25</v>
      </c>
      <c r="V25" s="154">
        <f>feedin_bus!V25</f>
        <v>0.35</v>
      </c>
      <c r="W25" s="159">
        <f>feedin_bus!W25</f>
        <v>0</v>
      </c>
      <c r="X25" s="154">
        <f>feedin_bus!X25</f>
        <v>0</v>
      </c>
      <c r="Y25" s="154">
        <f>feedin_bus!Y25</f>
        <v>1</v>
      </c>
      <c r="Z25" s="159">
        <f>feedin_bus!Z25</f>
        <v>0.5</v>
      </c>
      <c r="AA25" s="154">
        <f>feedin_bus!AA25</f>
        <v>0.4</v>
      </c>
      <c r="AB25" s="154">
        <f>feedin_bus!AB25</f>
        <v>0.1</v>
      </c>
      <c r="AC25" s="159">
        <f>feedin_bus!AC25</f>
        <v>0.5</v>
      </c>
      <c r="AD25" s="154">
        <f>feedin_bus!AD25</f>
        <v>0.4</v>
      </c>
      <c r="AE25" s="154">
        <f>feedin_bus!AE25</f>
        <v>0.1</v>
      </c>
      <c r="AF25" s="159">
        <f>feedin_bus!AF25</f>
        <v>0.25</v>
      </c>
      <c r="AG25" s="154">
        <f>feedin_bus!AG25</f>
        <v>2.5000000000000001E-2</v>
      </c>
      <c r="AH25" s="154">
        <f>feedin_bus!AH25</f>
        <v>0.72499999999999998</v>
      </c>
      <c r="AI25" s="159">
        <f>feedin_bus!AI25</f>
        <v>0</v>
      </c>
      <c r="AJ25" s="154">
        <f>feedin_bus!AJ25</f>
        <v>0</v>
      </c>
      <c r="AK25" s="154">
        <f>feedin_bus!AK25</f>
        <v>1</v>
      </c>
      <c r="AL25" s="36">
        <f t="shared" si="4"/>
        <v>1</v>
      </c>
      <c r="AM25" s="36">
        <f t="shared" si="0"/>
        <v>8</v>
      </c>
      <c r="AO25" s="57">
        <f t="shared" si="5"/>
        <v>0.39696368878529165</v>
      </c>
      <c r="AP25" s="57">
        <f t="shared" si="3"/>
        <v>0.14621187902774299</v>
      </c>
      <c r="AQ25" s="57">
        <f t="shared" si="3"/>
        <v>0.45682443218696539</v>
      </c>
      <c r="AR25" s="57">
        <f t="shared" si="2"/>
        <v>1</v>
      </c>
    </row>
    <row r="26" spans="1:44" s="55" customFormat="1" x14ac:dyDescent="0.2">
      <c r="A26" s="51">
        <v>2020</v>
      </c>
      <c r="B26" s="101">
        <v>0</v>
      </c>
      <c r="C26" s="74">
        <f t="shared" ref="C26:C32" si="7">1-B26-SUM(D26:J26)</f>
        <v>0.96603447660388808</v>
      </c>
      <c r="D26" s="65">
        <v>0</v>
      </c>
      <c r="E26" s="65">
        <v>0</v>
      </c>
      <c r="F26" s="65">
        <v>0</v>
      </c>
      <c r="G26" s="65">
        <v>0</v>
      </c>
      <c r="H26" s="65">
        <v>0</v>
      </c>
      <c r="I26" s="184">
        <v>3.3965523396111898E-2</v>
      </c>
      <c r="J26" s="74">
        <v>0</v>
      </c>
      <c r="K26" s="71">
        <f>feedin_bus!K26</f>
        <v>1</v>
      </c>
      <c r="L26" s="73">
        <f>feedin_bus!L26</f>
        <v>0</v>
      </c>
      <c r="M26" s="73">
        <f>feedin_bus!M26</f>
        <v>0</v>
      </c>
      <c r="N26" s="71">
        <f>feedin_bus!N26</f>
        <v>0.4</v>
      </c>
      <c r="O26" s="73">
        <f>feedin_bus!O26</f>
        <v>0.15</v>
      </c>
      <c r="P26" s="73">
        <f>feedin_bus!P26</f>
        <v>0.45</v>
      </c>
      <c r="Q26" s="71">
        <f>feedin_bus!Q26</f>
        <v>0</v>
      </c>
      <c r="R26" s="73">
        <f>feedin_bus!R26</f>
        <v>0</v>
      </c>
      <c r="S26" s="73">
        <f>feedin_bus!S26</f>
        <v>0</v>
      </c>
      <c r="T26" s="71">
        <f>feedin_bus!T26</f>
        <v>0.4</v>
      </c>
      <c r="U26" s="73">
        <f>feedin_bus!U26</f>
        <v>0.25</v>
      </c>
      <c r="V26" s="73">
        <f>feedin_bus!V26</f>
        <v>0.35</v>
      </c>
      <c r="W26" s="71">
        <f>feedin_bus!W26</f>
        <v>0</v>
      </c>
      <c r="X26" s="73">
        <f>feedin_bus!X26</f>
        <v>0</v>
      </c>
      <c r="Y26" s="73">
        <f>feedin_bus!Y26</f>
        <v>1</v>
      </c>
      <c r="Z26" s="71">
        <f>feedin_bus!Z26</f>
        <v>0.5</v>
      </c>
      <c r="AA26" s="73">
        <f>feedin_bus!AA26</f>
        <v>0.4</v>
      </c>
      <c r="AB26" s="73">
        <f>feedin_bus!AB26</f>
        <v>0.1</v>
      </c>
      <c r="AC26" s="71">
        <f>feedin_bus!AC26</f>
        <v>0.5</v>
      </c>
      <c r="AD26" s="73">
        <f>feedin_bus!AD26</f>
        <v>0.4</v>
      </c>
      <c r="AE26" s="73">
        <f>feedin_bus!AE26</f>
        <v>0.1</v>
      </c>
      <c r="AF26" s="71">
        <f>feedin_bus!AF26</f>
        <v>0.25</v>
      </c>
      <c r="AG26" s="73">
        <f>feedin_bus!AG26</f>
        <v>0.05</v>
      </c>
      <c r="AH26" s="73">
        <f>feedin_bus!AH26</f>
        <v>0.7</v>
      </c>
      <c r="AI26" s="71">
        <f>feedin_bus!AI26</f>
        <v>0</v>
      </c>
      <c r="AJ26" s="73">
        <f>feedin_bus!AJ26</f>
        <v>0</v>
      </c>
      <c r="AK26" s="73">
        <f>feedin_bus!AK26</f>
        <v>1</v>
      </c>
      <c r="AL26" s="52">
        <f t="shared" si="4"/>
        <v>1</v>
      </c>
      <c r="AM26" s="52">
        <f t="shared" si="0"/>
        <v>8</v>
      </c>
      <c r="AO26" s="62">
        <f t="shared" si="5"/>
        <v>0.39490517149058318</v>
      </c>
      <c r="AP26" s="62">
        <f t="shared" si="3"/>
        <v>0.1466034476603888</v>
      </c>
      <c r="AQ26" s="62">
        <f t="shared" si="3"/>
        <v>0.45849138084902796</v>
      </c>
      <c r="AR26" s="62">
        <f t="shared" si="2"/>
        <v>0.99999999999999989</v>
      </c>
    </row>
    <row r="27" spans="1:44" x14ac:dyDescent="0.2">
      <c r="A27" s="12">
        <v>2021</v>
      </c>
      <c r="B27" s="100">
        <f>B26+(B$31-B$26)*0.2</f>
        <v>0</v>
      </c>
      <c r="C27" s="173">
        <f t="shared" si="7"/>
        <v>0.92804586599015149</v>
      </c>
      <c r="D27" s="66">
        <f t="shared" ref="D27:G30" si="8">D26+(D$31-D$26)*0.2</f>
        <v>0</v>
      </c>
      <c r="E27" s="66">
        <f t="shared" si="8"/>
        <v>0</v>
      </c>
      <c r="F27" s="66">
        <f t="shared" si="8"/>
        <v>0</v>
      </c>
      <c r="G27" s="66">
        <f t="shared" si="8"/>
        <v>0</v>
      </c>
      <c r="H27" s="66">
        <v>0</v>
      </c>
      <c r="I27" s="183">
        <v>7.1954134009848542E-2</v>
      </c>
      <c r="J27" s="66">
        <v>0</v>
      </c>
      <c r="K27" s="159">
        <f>feedin_bus!K27</f>
        <v>1</v>
      </c>
      <c r="L27" s="154">
        <f>feedin_bus!L27</f>
        <v>0</v>
      </c>
      <c r="M27" s="154">
        <f>feedin_bus!M27</f>
        <v>0</v>
      </c>
      <c r="N27" s="159">
        <f>feedin_bus!N27</f>
        <v>0.4</v>
      </c>
      <c r="O27" s="154">
        <f>feedin_bus!O27</f>
        <v>0.15</v>
      </c>
      <c r="P27" s="154">
        <f>feedin_bus!P27</f>
        <v>0.45</v>
      </c>
      <c r="Q27" s="159">
        <f>feedin_bus!Q27</f>
        <v>0</v>
      </c>
      <c r="R27" s="154">
        <f>feedin_bus!R27</f>
        <v>0</v>
      </c>
      <c r="S27" s="154">
        <f>feedin_bus!S27</f>
        <v>0</v>
      </c>
      <c r="T27" s="159">
        <f>feedin_bus!T27</f>
        <v>0.4</v>
      </c>
      <c r="U27" s="154">
        <f>feedin_bus!U27</f>
        <v>0.25</v>
      </c>
      <c r="V27" s="154">
        <f>feedin_bus!V27</f>
        <v>0.35</v>
      </c>
      <c r="W27" s="159">
        <f>feedin_bus!W27</f>
        <v>0</v>
      </c>
      <c r="X27" s="154">
        <f>feedin_bus!X27</f>
        <v>0</v>
      </c>
      <c r="Y27" s="154">
        <f>feedin_bus!Y27</f>
        <v>1</v>
      </c>
      <c r="Z27" s="159">
        <f>feedin_bus!Z27</f>
        <v>0.5</v>
      </c>
      <c r="AA27" s="154">
        <f>feedin_bus!AA27</f>
        <v>0.4</v>
      </c>
      <c r="AB27" s="154">
        <f>feedin_bus!AB27</f>
        <v>0.1</v>
      </c>
      <c r="AC27" s="159">
        <f>feedin_bus!AC27</f>
        <v>0.5</v>
      </c>
      <c r="AD27" s="154">
        <f>feedin_bus!AD27</f>
        <v>0.4</v>
      </c>
      <c r="AE27" s="154">
        <f>feedin_bus!AE27</f>
        <v>0.1</v>
      </c>
      <c r="AF27" s="159">
        <f>feedin_bus!AF27</f>
        <v>0.26</v>
      </c>
      <c r="AG27" s="154">
        <f>feedin_bus!AG27</f>
        <v>6.0000000000000005E-2</v>
      </c>
      <c r="AH27" s="154">
        <f>feedin_bus!AH27</f>
        <v>0.67999999999999994</v>
      </c>
      <c r="AI27" s="159">
        <f>feedin_bus!AI27</f>
        <v>0</v>
      </c>
      <c r="AJ27" s="154">
        <f>feedin_bus!AJ27</f>
        <v>0</v>
      </c>
      <c r="AK27" s="154">
        <f>feedin_bus!AK27</f>
        <v>1</v>
      </c>
      <c r="AL27" s="36">
        <f t="shared" si="4"/>
        <v>1</v>
      </c>
      <c r="AM27" s="36">
        <f t="shared" si="0"/>
        <v>7.9999999999999991</v>
      </c>
      <c r="AO27" s="57">
        <f t="shared" si="5"/>
        <v>0.3899264212386212</v>
      </c>
      <c r="AP27" s="57">
        <f t="shared" si="3"/>
        <v>0.14352412793911362</v>
      </c>
      <c r="AQ27" s="57">
        <f t="shared" si="3"/>
        <v>0.46654945082226518</v>
      </c>
      <c r="AR27" s="57">
        <f t="shared" si="2"/>
        <v>1</v>
      </c>
    </row>
    <row r="28" spans="1:44" x14ac:dyDescent="0.2">
      <c r="A28" s="12">
        <v>2022</v>
      </c>
      <c r="B28" s="100">
        <f t="shared" ref="B28:B30" si="9">B27+(B$31-B$26)*0.2</f>
        <v>0</v>
      </c>
      <c r="C28" s="173">
        <f t="shared" si="7"/>
        <v>0.89500000000000002</v>
      </c>
      <c r="D28" s="66">
        <f t="shared" si="8"/>
        <v>0</v>
      </c>
      <c r="E28" s="66">
        <f t="shared" si="8"/>
        <v>0</v>
      </c>
      <c r="F28" s="66">
        <f t="shared" si="8"/>
        <v>0</v>
      </c>
      <c r="G28" s="66">
        <f t="shared" si="8"/>
        <v>0</v>
      </c>
      <c r="H28" s="66">
        <v>0</v>
      </c>
      <c r="I28" s="183">
        <v>0.105</v>
      </c>
      <c r="J28" s="66">
        <v>0</v>
      </c>
      <c r="K28" s="159">
        <f>feedin_bus!K28</f>
        <v>1</v>
      </c>
      <c r="L28" s="154">
        <f>feedin_bus!L28</f>
        <v>0</v>
      </c>
      <c r="M28" s="154">
        <f>feedin_bus!M28</f>
        <v>0</v>
      </c>
      <c r="N28" s="159">
        <f>feedin_bus!N28</f>
        <v>0.4</v>
      </c>
      <c r="O28" s="154">
        <f>feedin_bus!O28</f>
        <v>0.15</v>
      </c>
      <c r="P28" s="154">
        <f>feedin_bus!P28</f>
        <v>0.45</v>
      </c>
      <c r="Q28" s="159">
        <f>feedin_bus!Q28</f>
        <v>0</v>
      </c>
      <c r="R28" s="154">
        <f>feedin_bus!R28</f>
        <v>0</v>
      </c>
      <c r="S28" s="154">
        <f>feedin_bus!S28</f>
        <v>0</v>
      </c>
      <c r="T28" s="159">
        <f>feedin_bus!T28</f>
        <v>0.4</v>
      </c>
      <c r="U28" s="154">
        <f>feedin_bus!U28</f>
        <v>0.25</v>
      </c>
      <c r="V28" s="154">
        <f>feedin_bus!V28</f>
        <v>0.35</v>
      </c>
      <c r="W28" s="159">
        <f>feedin_bus!W28</f>
        <v>0</v>
      </c>
      <c r="X28" s="154">
        <f>feedin_bus!X28</f>
        <v>0</v>
      </c>
      <c r="Y28" s="154">
        <f>feedin_bus!Y28</f>
        <v>1</v>
      </c>
      <c r="Z28" s="159">
        <f>feedin_bus!Z28</f>
        <v>0.5</v>
      </c>
      <c r="AA28" s="154">
        <f>feedin_bus!AA28</f>
        <v>0.4</v>
      </c>
      <c r="AB28" s="154">
        <f>feedin_bus!AB28</f>
        <v>0.1</v>
      </c>
      <c r="AC28" s="159">
        <f>feedin_bus!AC28</f>
        <v>0.5</v>
      </c>
      <c r="AD28" s="154">
        <f>feedin_bus!AD28</f>
        <v>0.4</v>
      </c>
      <c r="AE28" s="154">
        <f>feedin_bus!AE28</f>
        <v>0.1</v>
      </c>
      <c r="AF28" s="159">
        <f>feedin_bus!AF28</f>
        <v>0.27</v>
      </c>
      <c r="AG28" s="154">
        <f>feedin_bus!AG28</f>
        <v>7.0000000000000007E-2</v>
      </c>
      <c r="AH28" s="154">
        <f>feedin_bus!AH28</f>
        <v>0.65999999999999992</v>
      </c>
      <c r="AI28" s="159">
        <f>feedin_bus!AI28</f>
        <v>0</v>
      </c>
      <c r="AJ28" s="154">
        <f>feedin_bus!AJ28</f>
        <v>0</v>
      </c>
      <c r="AK28" s="154">
        <f>feedin_bus!AK28</f>
        <v>1</v>
      </c>
      <c r="AL28" s="36">
        <f t="shared" si="4"/>
        <v>1</v>
      </c>
      <c r="AM28" s="36">
        <f t="shared" si="0"/>
        <v>8</v>
      </c>
      <c r="AO28" s="57">
        <f t="shared" si="5"/>
        <v>0.38635000000000003</v>
      </c>
      <c r="AP28" s="57">
        <f t="shared" si="3"/>
        <v>0.1416</v>
      </c>
      <c r="AQ28" s="57">
        <f t="shared" si="3"/>
        <v>0.47204999999999997</v>
      </c>
      <c r="AR28" s="57">
        <f t="shared" si="2"/>
        <v>1</v>
      </c>
    </row>
    <row r="29" spans="1:44" x14ac:dyDescent="0.2">
      <c r="A29" s="12">
        <v>2023</v>
      </c>
      <c r="B29" s="100">
        <f t="shared" si="9"/>
        <v>0</v>
      </c>
      <c r="C29" s="173">
        <f t="shared" si="7"/>
        <v>0.86</v>
      </c>
      <c r="D29" s="66">
        <f t="shared" si="8"/>
        <v>0</v>
      </c>
      <c r="E29" s="66">
        <f t="shared" si="8"/>
        <v>0</v>
      </c>
      <c r="F29" s="66">
        <f t="shared" si="8"/>
        <v>0</v>
      </c>
      <c r="G29" s="66">
        <f t="shared" si="8"/>
        <v>0</v>
      </c>
      <c r="H29" s="66">
        <v>0</v>
      </c>
      <c r="I29" s="183">
        <v>0.14000000000000001</v>
      </c>
      <c r="J29" s="66">
        <v>0</v>
      </c>
      <c r="K29" s="159">
        <f>feedin_bus!K29</f>
        <v>1</v>
      </c>
      <c r="L29" s="154">
        <f>feedin_bus!L29</f>
        <v>0</v>
      </c>
      <c r="M29" s="154">
        <f>feedin_bus!M29</f>
        <v>0</v>
      </c>
      <c r="N29" s="159">
        <f>feedin_bus!N29</f>
        <v>0.4</v>
      </c>
      <c r="O29" s="154">
        <f>feedin_bus!O29</f>
        <v>0.15</v>
      </c>
      <c r="P29" s="154">
        <f>feedin_bus!P29</f>
        <v>0.45</v>
      </c>
      <c r="Q29" s="159">
        <f>feedin_bus!Q29</f>
        <v>0</v>
      </c>
      <c r="R29" s="154">
        <f>feedin_bus!R29</f>
        <v>0</v>
      </c>
      <c r="S29" s="154">
        <f>feedin_bus!S29</f>
        <v>0</v>
      </c>
      <c r="T29" s="159">
        <f>feedin_bus!T29</f>
        <v>0.4</v>
      </c>
      <c r="U29" s="154">
        <f>feedin_bus!U29</f>
        <v>0.25</v>
      </c>
      <c r="V29" s="154">
        <f>feedin_bus!V29</f>
        <v>0.35</v>
      </c>
      <c r="W29" s="159">
        <f>feedin_bus!W29</f>
        <v>0</v>
      </c>
      <c r="X29" s="154">
        <f>feedin_bus!X29</f>
        <v>0</v>
      </c>
      <c r="Y29" s="154">
        <f>feedin_bus!Y29</f>
        <v>1</v>
      </c>
      <c r="Z29" s="159">
        <f>feedin_bus!Z29</f>
        <v>0.5</v>
      </c>
      <c r="AA29" s="154">
        <f>feedin_bus!AA29</f>
        <v>0.4</v>
      </c>
      <c r="AB29" s="154">
        <f>feedin_bus!AB29</f>
        <v>0.1</v>
      </c>
      <c r="AC29" s="159">
        <f>feedin_bus!AC29</f>
        <v>0.5</v>
      </c>
      <c r="AD29" s="154">
        <f>feedin_bus!AD29</f>
        <v>0.4</v>
      </c>
      <c r="AE29" s="154">
        <f>feedin_bus!AE29</f>
        <v>0.1</v>
      </c>
      <c r="AF29" s="159">
        <f>feedin_bus!AF29</f>
        <v>0.28000000000000003</v>
      </c>
      <c r="AG29" s="154">
        <f>feedin_bus!AG29</f>
        <v>0.08</v>
      </c>
      <c r="AH29" s="154">
        <f>feedin_bus!AH29</f>
        <v>0.6399999999999999</v>
      </c>
      <c r="AI29" s="159">
        <f>feedin_bus!AI29</f>
        <v>0</v>
      </c>
      <c r="AJ29" s="154">
        <f>feedin_bus!AJ29</f>
        <v>0</v>
      </c>
      <c r="AK29" s="154">
        <f>feedin_bus!AK29</f>
        <v>1</v>
      </c>
      <c r="AL29" s="36">
        <f t="shared" si="4"/>
        <v>1</v>
      </c>
      <c r="AM29" s="36">
        <f t="shared" si="0"/>
        <v>8</v>
      </c>
      <c r="AO29" s="57">
        <f t="shared" si="5"/>
        <v>0.38320000000000004</v>
      </c>
      <c r="AP29" s="57">
        <f t="shared" si="3"/>
        <v>0.14019999999999999</v>
      </c>
      <c r="AQ29" s="57">
        <f t="shared" si="3"/>
        <v>0.47660000000000002</v>
      </c>
      <c r="AR29" s="57">
        <f t="shared" si="2"/>
        <v>1</v>
      </c>
    </row>
    <row r="30" spans="1:44" x14ac:dyDescent="0.2">
      <c r="A30" s="12">
        <v>2024</v>
      </c>
      <c r="B30" s="100">
        <f t="shared" si="9"/>
        <v>0</v>
      </c>
      <c r="C30" s="173">
        <f t="shared" si="7"/>
        <v>0.8</v>
      </c>
      <c r="D30" s="66">
        <f t="shared" si="8"/>
        <v>0</v>
      </c>
      <c r="E30" s="66">
        <f t="shared" si="8"/>
        <v>0</v>
      </c>
      <c r="F30" s="66">
        <f t="shared" si="8"/>
        <v>0</v>
      </c>
      <c r="G30" s="66">
        <f t="shared" si="8"/>
        <v>0</v>
      </c>
      <c r="H30" s="66">
        <v>0</v>
      </c>
      <c r="I30" s="183">
        <v>0.2</v>
      </c>
      <c r="J30" s="66">
        <v>0</v>
      </c>
      <c r="K30" s="159">
        <f>feedin_bus!K30</f>
        <v>1</v>
      </c>
      <c r="L30" s="154">
        <f>feedin_bus!L30</f>
        <v>0</v>
      </c>
      <c r="M30" s="154">
        <f>feedin_bus!M30</f>
        <v>0</v>
      </c>
      <c r="N30" s="159">
        <f>feedin_bus!N30</f>
        <v>0.4</v>
      </c>
      <c r="O30" s="154">
        <f>feedin_bus!O30</f>
        <v>0.15</v>
      </c>
      <c r="P30" s="154">
        <f>feedin_bus!P30</f>
        <v>0.45</v>
      </c>
      <c r="Q30" s="159">
        <f>feedin_bus!Q30</f>
        <v>0</v>
      </c>
      <c r="R30" s="154">
        <f>feedin_bus!R30</f>
        <v>0</v>
      </c>
      <c r="S30" s="154">
        <f>feedin_bus!S30</f>
        <v>0</v>
      </c>
      <c r="T30" s="159">
        <f>feedin_bus!T30</f>
        <v>0.4</v>
      </c>
      <c r="U30" s="154">
        <f>feedin_bus!U30</f>
        <v>0.25</v>
      </c>
      <c r="V30" s="154">
        <f>feedin_bus!V30</f>
        <v>0.35</v>
      </c>
      <c r="W30" s="159">
        <f>feedin_bus!W30</f>
        <v>0</v>
      </c>
      <c r="X30" s="154">
        <f>feedin_bus!X30</f>
        <v>0</v>
      </c>
      <c r="Y30" s="154">
        <f>feedin_bus!Y30</f>
        <v>1</v>
      </c>
      <c r="Z30" s="159">
        <f>feedin_bus!Z30</f>
        <v>0.5</v>
      </c>
      <c r="AA30" s="154">
        <f>feedin_bus!AA30</f>
        <v>0.4</v>
      </c>
      <c r="AB30" s="154">
        <f>feedin_bus!AB30</f>
        <v>0.1</v>
      </c>
      <c r="AC30" s="159">
        <f>feedin_bus!AC30</f>
        <v>0.5</v>
      </c>
      <c r="AD30" s="154">
        <f>feedin_bus!AD30</f>
        <v>0.4</v>
      </c>
      <c r="AE30" s="154">
        <f>feedin_bus!AE30</f>
        <v>0.1</v>
      </c>
      <c r="AF30" s="159">
        <f>feedin_bus!AF30</f>
        <v>0.29000000000000004</v>
      </c>
      <c r="AG30" s="154">
        <f>feedin_bus!AG30</f>
        <v>0.09</v>
      </c>
      <c r="AH30" s="154">
        <f>feedin_bus!AH30</f>
        <v>0.61999999999999988</v>
      </c>
      <c r="AI30" s="159">
        <f>feedin_bus!AI30</f>
        <v>0</v>
      </c>
      <c r="AJ30" s="154">
        <f>feedin_bus!AJ30</f>
        <v>0</v>
      </c>
      <c r="AK30" s="154">
        <f>feedin_bus!AK30</f>
        <v>1</v>
      </c>
      <c r="AL30" s="36">
        <f t="shared" si="4"/>
        <v>1</v>
      </c>
      <c r="AM30" s="36">
        <f t="shared" si="0"/>
        <v>8</v>
      </c>
      <c r="AO30" s="57">
        <f t="shared" si="5"/>
        <v>0.37800000000000006</v>
      </c>
      <c r="AP30" s="57">
        <f t="shared" si="3"/>
        <v>0.13799999999999998</v>
      </c>
      <c r="AQ30" s="57">
        <f t="shared" si="3"/>
        <v>0.48400000000000004</v>
      </c>
      <c r="AR30" s="57">
        <f t="shared" si="2"/>
        <v>1</v>
      </c>
    </row>
    <row r="31" spans="1:44" s="55" customFormat="1" x14ac:dyDescent="0.2">
      <c r="A31" s="51">
        <v>2025</v>
      </c>
      <c r="B31" s="101">
        <v>0</v>
      </c>
      <c r="C31" s="74">
        <f t="shared" si="7"/>
        <v>0.65</v>
      </c>
      <c r="D31" s="65">
        <v>0</v>
      </c>
      <c r="E31" s="65">
        <v>0</v>
      </c>
      <c r="F31" s="65">
        <v>0</v>
      </c>
      <c r="G31" s="65">
        <v>0</v>
      </c>
      <c r="H31" s="74">
        <v>0</v>
      </c>
      <c r="I31" s="184">
        <v>0.35</v>
      </c>
      <c r="J31" s="74">
        <v>0</v>
      </c>
      <c r="K31" s="71">
        <f>feedin_bus!K31</f>
        <v>1</v>
      </c>
      <c r="L31" s="73">
        <f>feedin_bus!L31</f>
        <v>0</v>
      </c>
      <c r="M31" s="73">
        <f>feedin_bus!M31</f>
        <v>0</v>
      </c>
      <c r="N31" s="71">
        <f>feedin_bus!N31</f>
        <v>0.4</v>
      </c>
      <c r="O31" s="73">
        <f>feedin_bus!O31</f>
        <v>0.15</v>
      </c>
      <c r="P31" s="73">
        <f>feedin_bus!P31</f>
        <v>0.45</v>
      </c>
      <c r="Q31" s="71">
        <f>feedin_bus!Q31</f>
        <v>0</v>
      </c>
      <c r="R31" s="73">
        <f>feedin_bus!R31</f>
        <v>0</v>
      </c>
      <c r="S31" s="73">
        <f>feedin_bus!S31</f>
        <v>0</v>
      </c>
      <c r="T31" s="71">
        <f>feedin_bus!T31</f>
        <v>0.4</v>
      </c>
      <c r="U31" s="73">
        <f>feedin_bus!U31</f>
        <v>0.25</v>
      </c>
      <c r="V31" s="73">
        <f>feedin_bus!V31</f>
        <v>0.35</v>
      </c>
      <c r="W31" s="71">
        <f>feedin_bus!W31</f>
        <v>0</v>
      </c>
      <c r="X31" s="73">
        <f>feedin_bus!X31</f>
        <v>0</v>
      </c>
      <c r="Y31" s="73">
        <f>feedin_bus!Y31</f>
        <v>1</v>
      </c>
      <c r="Z31" s="71">
        <f>feedin_bus!Z31</f>
        <v>0.5</v>
      </c>
      <c r="AA31" s="73">
        <f>feedin_bus!AA31</f>
        <v>0.4</v>
      </c>
      <c r="AB31" s="73">
        <f>feedin_bus!AB31</f>
        <v>0.1</v>
      </c>
      <c r="AC31" s="71">
        <f>feedin_bus!AC31</f>
        <v>0.5</v>
      </c>
      <c r="AD31" s="73">
        <f>feedin_bus!AD31</f>
        <v>0.4</v>
      </c>
      <c r="AE31" s="73">
        <f>feedin_bus!AE31</f>
        <v>0.1</v>
      </c>
      <c r="AF31" s="71">
        <f>feedin_bus!AF31</f>
        <v>0.3</v>
      </c>
      <c r="AG31" s="73">
        <f>feedin_bus!AG31</f>
        <v>0.1</v>
      </c>
      <c r="AH31" s="73">
        <f>feedin_bus!AH31</f>
        <v>0.6</v>
      </c>
      <c r="AI31" s="71">
        <f>feedin_bus!AI31</f>
        <v>0</v>
      </c>
      <c r="AJ31" s="73">
        <f>feedin_bus!AJ31</f>
        <v>0</v>
      </c>
      <c r="AK31" s="73">
        <f>feedin_bus!AK31</f>
        <v>1</v>
      </c>
      <c r="AL31" s="52">
        <f t="shared" si="4"/>
        <v>1</v>
      </c>
      <c r="AM31" s="52">
        <f t="shared" si="0"/>
        <v>7.9999999999999991</v>
      </c>
      <c r="AO31" s="62">
        <f t="shared" si="5"/>
        <v>0.36499999999999999</v>
      </c>
      <c r="AP31" s="62">
        <f t="shared" si="3"/>
        <v>0.13250000000000001</v>
      </c>
      <c r="AQ31" s="62">
        <f t="shared" si="3"/>
        <v>0.50250000000000006</v>
      </c>
      <c r="AR31" s="62">
        <f t="shared" si="2"/>
        <v>1</v>
      </c>
    </row>
    <row r="32" spans="1:44" x14ac:dyDescent="0.2">
      <c r="A32" s="12">
        <v>2026</v>
      </c>
      <c r="B32" s="100">
        <f>B31+(B$36-B$31)*0.2</f>
        <v>0</v>
      </c>
      <c r="C32" s="173">
        <f t="shared" si="7"/>
        <v>0.82393986870419422</v>
      </c>
      <c r="D32" s="66">
        <f t="shared" ref="D32:G35" si="10">D31+(D$36-D$31)*0.2</f>
        <v>0</v>
      </c>
      <c r="E32" s="66">
        <f t="shared" si="10"/>
        <v>0</v>
      </c>
      <c r="F32" s="66">
        <f t="shared" si="10"/>
        <v>0</v>
      </c>
      <c r="G32" s="66">
        <f t="shared" si="10"/>
        <v>0</v>
      </c>
      <c r="H32" s="66">
        <v>0</v>
      </c>
      <c r="I32" s="183">
        <v>0.17606013129580578</v>
      </c>
      <c r="J32" s="66">
        <v>0</v>
      </c>
      <c r="K32" s="159">
        <f>feedin_bus!K32</f>
        <v>1</v>
      </c>
      <c r="L32" s="154">
        <f>feedin_bus!L32</f>
        <v>0</v>
      </c>
      <c r="M32" s="154">
        <f>feedin_bus!M32</f>
        <v>0</v>
      </c>
      <c r="N32" s="159">
        <f>feedin_bus!N32</f>
        <v>0.4</v>
      </c>
      <c r="O32" s="154">
        <f>feedin_bus!O32</f>
        <v>0.15</v>
      </c>
      <c r="P32" s="154">
        <f>feedin_bus!P32</f>
        <v>0.45</v>
      </c>
      <c r="Q32" s="159">
        <f>feedin_bus!Q32</f>
        <v>0</v>
      </c>
      <c r="R32" s="154">
        <f>feedin_bus!R32</f>
        <v>0</v>
      </c>
      <c r="S32" s="154">
        <f>feedin_bus!S32</f>
        <v>0</v>
      </c>
      <c r="T32" s="159">
        <f>feedin_bus!T32</f>
        <v>0.4</v>
      </c>
      <c r="U32" s="154">
        <f>feedin_bus!U32</f>
        <v>0.25</v>
      </c>
      <c r="V32" s="154">
        <f>feedin_bus!V32</f>
        <v>0.35</v>
      </c>
      <c r="W32" s="159">
        <f>feedin_bus!W32</f>
        <v>0</v>
      </c>
      <c r="X32" s="154">
        <f>feedin_bus!X32</f>
        <v>0</v>
      </c>
      <c r="Y32" s="154">
        <f>feedin_bus!Y32</f>
        <v>1</v>
      </c>
      <c r="Z32" s="159">
        <f>feedin_bus!Z32</f>
        <v>0.5</v>
      </c>
      <c r="AA32" s="154">
        <f>feedin_bus!AA32</f>
        <v>0.4</v>
      </c>
      <c r="AB32" s="154">
        <f>feedin_bus!AB32</f>
        <v>0.1</v>
      </c>
      <c r="AC32" s="159">
        <f>feedin_bus!AC32</f>
        <v>0.5</v>
      </c>
      <c r="AD32" s="154">
        <f>feedin_bus!AD32</f>
        <v>0.4</v>
      </c>
      <c r="AE32" s="154">
        <f>feedin_bus!AE32</f>
        <v>0.1</v>
      </c>
      <c r="AF32" s="159">
        <f>feedin_bus!AF32</f>
        <v>0.3</v>
      </c>
      <c r="AG32" s="154">
        <f>feedin_bus!AG32</f>
        <v>0.1</v>
      </c>
      <c r="AH32" s="154">
        <f>feedin_bus!AH32</f>
        <v>0.6</v>
      </c>
      <c r="AI32" s="159">
        <f>feedin_bus!AI32</f>
        <v>0</v>
      </c>
      <c r="AJ32" s="154">
        <f>feedin_bus!AJ32</f>
        <v>0</v>
      </c>
      <c r="AK32" s="154">
        <f>feedin_bus!AK32</f>
        <v>1</v>
      </c>
      <c r="AL32" s="36">
        <f t="shared" si="4"/>
        <v>1</v>
      </c>
      <c r="AM32" s="36">
        <f t="shared" si="0"/>
        <v>7.9999999999999991</v>
      </c>
      <c r="AO32" s="57">
        <f t="shared" si="5"/>
        <v>0.38239398687041948</v>
      </c>
      <c r="AP32" s="57">
        <f t="shared" si="3"/>
        <v>0.14119699343520969</v>
      </c>
      <c r="AQ32" s="57">
        <f t="shared" si="3"/>
        <v>0.47640901969437088</v>
      </c>
      <c r="AR32" s="57">
        <f t="shared" si="2"/>
        <v>1</v>
      </c>
    </row>
    <row r="33" spans="1:44" x14ac:dyDescent="0.2">
      <c r="A33" s="12">
        <v>2027</v>
      </c>
      <c r="B33" s="100">
        <f t="shared" ref="B33:B35" si="11">B32+(B$36-B$31)*0.2</f>
        <v>0</v>
      </c>
      <c r="C33" s="66">
        <v>0.77693326852699285</v>
      </c>
      <c r="D33" s="66">
        <f t="shared" si="10"/>
        <v>0</v>
      </c>
      <c r="E33" s="66">
        <f t="shared" si="10"/>
        <v>0</v>
      </c>
      <c r="F33" s="66">
        <f t="shared" si="10"/>
        <v>0</v>
      </c>
      <c r="G33" s="66">
        <f t="shared" si="10"/>
        <v>0</v>
      </c>
      <c r="H33" s="66">
        <v>0</v>
      </c>
      <c r="I33" s="66">
        <v>0.22306673147300721</v>
      </c>
      <c r="J33" s="66">
        <f t="shared" ref="J33:J61" si="12">1-SUM(B33:I33)</f>
        <v>0</v>
      </c>
      <c r="K33" s="159">
        <f>feedin_bus!K33</f>
        <v>1</v>
      </c>
      <c r="L33" s="154">
        <f>feedin_bus!L33</f>
        <v>0</v>
      </c>
      <c r="M33" s="154">
        <f>feedin_bus!M33</f>
        <v>0</v>
      </c>
      <c r="N33" s="159">
        <f>feedin_bus!N33</f>
        <v>0.4</v>
      </c>
      <c r="O33" s="154">
        <f>feedin_bus!O33</f>
        <v>0.15</v>
      </c>
      <c r="P33" s="154">
        <f>feedin_bus!P33</f>
        <v>0.45</v>
      </c>
      <c r="Q33" s="159">
        <f>feedin_bus!Q33</f>
        <v>0</v>
      </c>
      <c r="R33" s="154">
        <f>feedin_bus!R33</f>
        <v>0</v>
      </c>
      <c r="S33" s="154">
        <f>feedin_bus!S33</f>
        <v>0</v>
      </c>
      <c r="T33" s="159">
        <f>feedin_bus!T33</f>
        <v>0.4</v>
      </c>
      <c r="U33" s="154">
        <f>feedin_bus!U33</f>
        <v>0.25</v>
      </c>
      <c r="V33" s="154">
        <f>feedin_bus!V33</f>
        <v>0.35</v>
      </c>
      <c r="W33" s="159">
        <f>feedin_bus!W33</f>
        <v>0</v>
      </c>
      <c r="X33" s="154">
        <f>feedin_bus!X33</f>
        <v>0</v>
      </c>
      <c r="Y33" s="154">
        <f>feedin_bus!Y33</f>
        <v>1</v>
      </c>
      <c r="Z33" s="159">
        <f>feedin_bus!Z33</f>
        <v>0.5</v>
      </c>
      <c r="AA33" s="154">
        <f>feedin_bus!AA33</f>
        <v>0.4</v>
      </c>
      <c r="AB33" s="154">
        <f>feedin_bus!AB33</f>
        <v>0.1</v>
      </c>
      <c r="AC33" s="159">
        <f>feedin_bus!AC33</f>
        <v>0.5</v>
      </c>
      <c r="AD33" s="154">
        <f>feedin_bus!AD33</f>
        <v>0.4</v>
      </c>
      <c r="AE33" s="154">
        <f>feedin_bus!AE33</f>
        <v>0.1</v>
      </c>
      <c r="AF33" s="159">
        <f>feedin_bus!AF33</f>
        <v>0.3</v>
      </c>
      <c r="AG33" s="154">
        <f>feedin_bus!AG33</f>
        <v>0.1</v>
      </c>
      <c r="AH33" s="154">
        <f>feedin_bus!AH33</f>
        <v>0.6</v>
      </c>
      <c r="AI33" s="159">
        <f>feedin_bus!AI33</f>
        <v>0</v>
      </c>
      <c r="AJ33" s="154">
        <f>feedin_bus!AJ33</f>
        <v>0</v>
      </c>
      <c r="AK33" s="154">
        <f>feedin_bus!AK33</f>
        <v>1</v>
      </c>
      <c r="AL33" s="36">
        <f t="shared" si="4"/>
        <v>1</v>
      </c>
      <c r="AM33" s="36">
        <f t="shared" si="0"/>
        <v>7.9999999999999991</v>
      </c>
      <c r="AO33" s="57">
        <f t="shared" si="5"/>
        <v>0.37769332685269935</v>
      </c>
      <c r="AP33" s="57">
        <f t="shared" si="3"/>
        <v>0.13884666342634963</v>
      </c>
      <c r="AQ33" s="57">
        <f t="shared" si="3"/>
        <v>0.48346000972095116</v>
      </c>
      <c r="AR33" s="57">
        <f t="shared" si="2"/>
        <v>1</v>
      </c>
    </row>
    <row r="34" spans="1:44" x14ac:dyDescent="0.2">
      <c r="A34" s="12">
        <v>2028</v>
      </c>
      <c r="B34" s="100">
        <f t="shared" si="11"/>
        <v>0</v>
      </c>
      <c r="C34" s="66">
        <v>0.72161096594712526</v>
      </c>
      <c r="D34" s="66">
        <f t="shared" si="10"/>
        <v>0</v>
      </c>
      <c r="E34" s="66">
        <f t="shared" si="10"/>
        <v>0</v>
      </c>
      <c r="F34" s="66">
        <f t="shared" si="10"/>
        <v>0</v>
      </c>
      <c r="G34" s="66">
        <f t="shared" si="10"/>
        <v>0</v>
      </c>
      <c r="H34" s="66">
        <v>0</v>
      </c>
      <c r="I34" s="66">
        <v>0.27838903405287474</v>
      </c>
      <c r="J34" s="66">
        <f t="shared" si="12"/>
        <v>0</v>
      </c>
      <c r="K34" s="159">
        <f>feedin_bus!K34</f>
        <v>1</v>
      </c>
      <c r="L34" s="154">
        <f>feedin_bus!L34</f>
        <v>0</v>
      </c>
      <c r="M34" s="154">
        <f>feedin_bus!M34</f>
        <v>0</v>
      </c>
      <c r="N34" s="159">
        <f>feedin_bus!N34</f>
        <v>0.4</v>
      </c>
      <c r="O34" s="154">
        <f>feedin_bus!O34</f>
        <v>0.15</v>
      </c>
      <c r="P34" s="154">
        <f>feedin_bus!P34</f>
        <v>0.45</v>
      </c>
      <c r="Q34" s="159">
        <f>feedin_bus!Q34</f>
        <v>0</v>
      </c>
      <c r="R34" s="154">
        <f>feedin_bus!R34</f>
        <v>0</v>
      </c>
      <c r="S34" s="154">
        <f>feedin_bus!S34</f>
        <v>0</v>
      </c>
      <c r="T34" s="159">
        <f>feedin_bus!T34</f>
        <v>0.4</v>
      </c>
      <c r="U34" s="154">
        <f>feedin_bus!U34</f>
        <v>0.25</v>
      </c>
      <c r="V34" s="154">
        <f>feedin_bus!V34</f>
        <v>0.35</v>
      </c>
      <c r="W34" s="159">
        <f>feedin_bus!W34</f>
        <v>0</v>
      </c>
      <c r="X34" s="154">
        <f>feedin_bus!X34</f>
        <v>0</v>
      </c>
      <c r="Y34" s="154">
        <f>feedin_bus!Y34</f>
        <v>1</v>
      </c>
      <c r="Z34" s="159">
        <f>feedin_bus!Z34</f>
        <v>0.5</v>
      </c>
      <c r="AA34" s="154">
        <f>feedin_bus!AA34</f>
        <v>0.4</v>
      </c>
      <c r="AB34" s="154">
        <f>feedin_bus!AB34</f>
        <v>0.1</v>
      </c>
      <c r="AC34" s="159">
        <f>feedin_bus!AC34</f>
        <v>0.5</v>
      </c>
      <c r="AD34" s="154">
        <f>feedin_bus!AD34</f>
        <v>0.4</v>
      </c>
      <c r="AE34" s="154">
        <f>feedin_bus!AE34</f>
        <v>0.1</v>
      </c>
      <c r="AF34" s="159">
        <f>feedin_bus!AF34</f>
        <v>0.3</v>
      </c>
      <c r="AG34" s="154">
        <f>feedin_bus!AG34</f>
        <v>0.1</v>
      </c>
      <c r="AH34" s="154">
        <f>feedin_bus!AH34</f>
        <v>0.6</v>
      </c>
      <c r="AI34" s="159">
        <f>feedin_bus!AI34</f>
        <v>0</v>
      </c>
      <c r="AJ34" s="154">
        <f>feedin_bus!AJ34</f>
        <v>0</v>
      </c>
      <c r="AK34" s="154">
        <f>feedin_bus!AK34</f>
        <v>1</v>
      </c>
      <c r="AL34" s="36">
        <f t="shared" si="4"/>
        <v>1</v>
      </c>
      <c r="AM34" s="36">
        <f t="shared" si="0"/>
        <v>7.9999999999999991</v>
      </c>
      <c r="AO34" s="57">
        <f t="shared" si="5"/>
        <v>0.37216109659471253</v>
      </c>
      <c r="AP34" s="57">
        <f t="shared" si="3"/>
        <v>0.13608054829735627</v>
      </c>
      <c r="AQ34" s="57">
        <f t="shared" si="3"/>
        <v>0.4917583551079312</v>
      </c>
      <c r="AR34" s="57">
        <f t="shared" si="2"/>
        <v>1</v>
      </c>
    </row>
    <row r="35" spans="1:44" x14ac:dyDescent="0.2">
      <c r="A35" s="12">
        <v>2029</v>
      </c>
      <c r="B35" s="100">
        <f t="shared" si="11"/>
        <v>0</v>
      </c>
      <c r="C35" s="66">
        <v>0.65848468410347516</v>
      </c>
      <c r="D35" s="66">
        <f t="shared" si="10"/>
        <v>0</v>
      </c>
      <c r="E35" s="66">
        <f t="shared" si="10"/>
        <v>0</v>
      </c>
      <c r="F35" s="66">
        <f t="shared" si="10"/>
        <v>0</v>
      </c>
      <c r="G35" s="66">
        <f t="shared" si="10"/>
        <v>0</v>
      </c>
      <c r="H35" s="66">
        <v>0</v>
      </c>
      <c r="I35" s="66">
        <v>0.34151531589652473</v>
      </c>
      <c r="J35" s="66">
        <f t="shared" si="12"/>
        <v>0</v>
      </c>
      <c r="K35" s="159">
        <f>feedin_bus!K35</f>
        <v>1</v>
      </c>
      <c r="L35" s="154">
        <f>feedin_bus!L35</f>
        <v>0</v>
      </c>
      <c r="M35" s="154">
        <f>feedin_bus!M35</f>
        <v>0</v>
      </c>
      <c r="N35" s="159">
        <f>feedin_bus!N35</f>
        <v>0.4</v>
      </c>
      <c r="O35" s="154">
        <f>feedin_bus!O35</f>
        <v>0.15</v>
      </c>
      <c r="P35" s="154">
        <f>feedin_bus!P35</f>
        <v>0.45</v>
      </c>
      <c r="Q35" s="159">
        <f>feedin_bus!Q35</f>
        <v>0</v>
      </c>
      <c r="R35" s="154">
        <f>feedin_bus!R35</f>
        <v>0</v>
      </c>
      <c r="S35" s="154">
        <f>feedin_bus!S35</f>
        <v>0</v>
      </c>
      <c r="T35" s="159">
        <f>feedin_bus!T35</f>
        <v>0.4</v>
      </c>
      <c r="U35" s="154">
        <f>feedin_bus!U35</f>
        <v>0.25</v>
      </c>
      <c r="V35" s="154">
        <f>feedin_bus!V35</f>
        <v>0.35</v>
      </c>
      <c r="W35" s="159">
        <f>feedin_bus!W35</f>
        <v>0</v>
      </c>
      <c r="X35" s="154">
        <f>feedin_bus!X35</f>
        <v>0</v>
      </c>
      <c r="Y35" s="154">
        <f>feedin_bus!Y35</f>
        <v>1</v>
      </c>
      <c r="Z35" s="159">
        <f>feedin_bus!Z35</f>
        <v>0.5</v>
      </c>
      <c r="AA35" s="154">
        <f>feedin_bus!AA35</f>
        <v>0.4</v>
      </c>
      <c r="AB35" s="154">
        <f>feedin_bus!AB35</f>
        <v>0.1</v>
      </c>
      <c r="AC35" s="159">
        <f>feedin_bus!AC35</f>
        <v>0.5</v>
      </c>
      <c r="AD35" s="154">
        <f>feedin_bus!AD35</f>
        <v>0.4</v>
      </c>
      <c r="AE35" s="154">
        <f>feedin_bus!AE35</f>
        <v>0.1</v>
      </c>
      <c r="AF35" s="159">
        <f>feedin_bus!AF35</f>
        <v>0.3</v>
      </c>
      <c r="AG35" s="154">
        <f>feedin_bus!AG35</f>
        <v>0.1</v>
      </c>
      <c r="AH35" s="154">
        <f>feedin_bus!AH35</f>
        <v>0.6</v>
      </c>
      <c r="AI35" s="159">
        <f>feedin_bus!AI35</f>
        <v>0</v>
      </c>
      <c r="AJ35" s="154">
        <f>feedin_bus!AJ35</f>
        <v>0</v>
      </c>
      <c r="AK35" s="154">
        <f>feedin_bus!AK35</f>
        <v>1</v>
      </c>
      <c r="AL35" s="36">
        <f t="shared" si="4"/>
        <v>0.99999999999999989</v>
      </c>
      <c r="AM35" s="36">
        <f t="shared" si="0"/>
        <v>7.9999999999999991</v>
      </c>
      <c r="AO35" s="57">
        <f t="shared" si="5"/>
        <v>0.36584846841034746</v>
      </c>
      <c r="AP35" s="57">
        <f t="shared" si="3"/>
        <v>0.13292423420517374</v>
      </c>
      <c r="AQ35" s="57">
        <f t="shared" si="3"/>
        <v>0.50122729738447869</v>
      </c>
      <c r="AR35" s="57">
        <f t="shared" si="2"/>
        <v>0.99999999999999989</v>
      </c>
    </row>
    <row r="36" spans="1:44" s="55" customFormat="1" x14ac:dyDescent="0.2">
      <c r="A36" s="51">
        <v>2030</v>
      </c>
      <c r="B36" s="101">
        <v>0</v>
      </c>
      <c r="C36" s="65">
        <v>0.58889762609705842</v>
      </c>
      <c r="D36" s="65">
        <v>0</v>
      </c>
      <c r="E36" s="65">
        <v>0</v>
      </c>
      <c r="F36" s="65">
        <v>0</v>
      </c>
      <c r="G36" s="65">
        <v>0</v>
      </c>
      <c r="H36" s="74">
        <v>0</v>
      </c>
      <c r="I36" s="65">
        <v>0.41110237390294163</v>
      </c>
      <c r="J36" s="74">
        <f t="shared" si="12"/>
        <v>0</v>
      </c>
      <c r="K36" s="71">
        <f>feedin_bus!K36</f>
        <v>1</v>
      </c>
      <c r="L36" s="73">
        <f>feedin_bus!L36</f>
        <v>0</v>
      </c>
      <c r="M36" s="73">
        <f>feedin_bus!M36</f>
        <v>0</v>
      </c>
      <c r="N36" s="71">
        <f>feedin_bus!N36</f>
        <v>0.4</v>
      </c>
      <c r="O36" s="73">
        <f>feedin_bus!O36</f>
        <v>0.15</v>
      </c>
      <c r="P36" s="73">
        <f>feedin_bus!P36</f>
        <v>0.45</v>
      </c>
      <c r="Q36" s="71">
        <f>feedin_bus!Q36</f>
        <v>0</v>
      </c>
      <c r="R36" s="73">
        <f>feedin_bus!R36</f>
        <v>0</v>
      </c>
      <c r="S36" s="73">
        <f>feedin_bus!S36</f>
        <v>0</v>
      </c>
      <c r="T36" s="71">
        <f>feedin_bus!T36</f>
        <v>0.4</v>
      </c>
      <c r="U36" s="73">
        <f>feedin_bus!U36</f>
        <v>0.25</v>
      </c>
      <c r="V36" s="73">
        <f>feedin_bus!V36</f>
        <v>0.35</v>
      </c>
      <c r="W36" s="71">
        <f>feedin_bus!W36</f>
        <v>0</v>
      </c>
      <c r="X36" s="73">
        <f>feedin_bus!X36</f>
        <v>0</v>
      </c>
      <c r="Y36" s="73">
        <f>feedin_bus!Y36</f>
        <v>1</v>
      </c>
      <c r="Z36" s="71">
        <f>feedin_bus!Z36</f>
        <v>0.5</v>
      </c>
      <c r="AA36" s="73">
        <f>feedin_bus!AA36</f>
        <v>0.4</v>
      </c>
      <c r="AB36" s="73">
        <f>feedin_bus!AB36</f>
        <v>0.1</v>
      </c>
      <c r="AC36" s="71">
        <f>feedin_bus!AC36</f>
        <v>0.5</v>
      </c>
      <c r="AD36" s="73">
        <f>feedin_bus!AD36</f>
        <v>0.4</v>
      </c>
      <c r="AE36" s="73">
        <f>feedin_bus!AE36</f>
        <v>0.1</v>
      </c>
      <c r="AF36" s="71">
        <f>feedin_bus!AF36</f>
        <v>0.3</v>
      </c>
      <c r="AG36" s="73">
        <f>feedin_bus!AG36</f>
        <v>0.1</v>
      </c>
      <c r="AH36" s="73">
        <f>feedin_bus!AH36</f>
        <v>0.6</v>
      </c>
      <c r="AI36" s="71">
        <f>feedin_bus!AI36</f>
        <v>0</v>
      </c>
      <c r="AJ36" s="73">
        <f>feedin_bus!AJ36</f>
        <v>0</v>
      </c>
      <c r="AK36" s="73">
        <f>feedin_bus!AK36</f>
        <v>1</v>
      </c>
      <c r="AL36" s="52">
        <f t="shared" si="4"/>
        <v>1</v>
      </c>
      <c r="AM36" s="52">
        <f t="shared" si="0"/>
        <v>7.9999999999999991</v>
      </c>
      <c r="AO36" s="62">
        <f t="shared" si="5"/>
        <v>0.35888976260970584</v>
      </c>
      <c r="AP36" s="62">
        <f t="shared" si="3"/>
        <v>0.12944488130485293</v>
      </c>
      <c r="AQ36" s="62">
        <f t="shared" si="3"/>
        <v>0.51166535608544128</v>
      </c>
      <c r="AR36" s="62">
        <f t="shared" si="2"/>
        <v>1</v>
      </c>
    </row>
    <row r="37" spans="1:44" x14ac:dyDescent="0.2">
      <c r="A37" s="12">
        <v>2031</v>
      </c>
      <c r="B37" s="100">
        <f>B36+(B$41-B$36)*0.2</f>
        <v>0</v>
      </c>
      <c r="C37" s="66">
        <v>0.51235064435826561</v>
      </c>
      <c r="D37" s="66">
        <f t="shared" ref="D37:G40" si="13">D36+(D$41-D$36)*0.2</f>
        <v>0</v>
      </c>
      <c r="E37" s="66">
        <f t="shared" si="13"/>
        <v>0</v>
      </c>
      <c r="F37" s="66">
        <f t="shared" si="13"/>
        <v>0</v>
      </c>
      <c r="G37" s="66">
        <f t="shared" si="13"/>
        <v>0</v>
      </c>
      <c r="H37" s="66">
        <v>0</v>
      </c>
      <c r="I37" s="66">
        <v>0.48764935564173439</v>
      </c>
      <c r="J37" s="66">
        <f t="shared" si="12"/>
        <v>0</v>
      </c>
      <c r="K37" s="159">
        <f>feedin_bus!K37</f>
        <v>1</v>
      </c>
      <c r="L37" s="154">
        <f>feedin_bus!L37</f>
        <v>0</v>
      </c>
      <c r="M37" s="154">
        <f>feedin_bus!M37</f>
        <v>0</v>
      </c>
      <c r="N37" s="159">
        <f>feedin_bus!N37</f>
        <v>0.4</v>
      </c>
      <c r="O37" s="154">
        <f>feedin_bus!O37</f>
        <v>0.15</v>
      </c>
      <c r="P37" s="154">
        <f>feedin_bus!P37</f>
        <v>0.45</v>
      </c>
      <c r="Q37" s="159">
        <f>feedin_bus!Q37</f>
        <v>0</v>
      </c>
      <c r="R37" s="154">
        <f>feedin_bus!R37</f>
        <v>0</v>
      </c>
      <c r="S37" s="154">
        <f>feedin_bus!S37</f>
        <v>0</v>
      </c>
      <c r="T37" s="159">
        <f>feedin_bus!T37</f>
        <v>0.4</v>
      </c>
      <c r="U37" s="154">
        <f>feedin_bus!U37</f>
        <v>0.25</v>
      </c>
      <c r="V37" s="154">
        <f>feedin_bus!V37</f>
        <v>0.35</v>
      </c>
      <c r="W37" s="159">
        <f>feedin_bus!W37</f>
        <v>0</v>
      </c>
      <c r="X37" s="154">
        <f>feedin_bus!X37</f>
        <v>0</v>
      </c>
      <c r="Y37" s="154">
        <f>feedin_bus!Y37</f>
        <v>1</v>
      </c>
      <c r="Z37" s="159">
        <f>feedin_bus!Z37</f>
        <v>0.5</v>
      </c>
      <c r="AA37" s="154">
        <f>feedin_bus!AA37</f>
        <v>0.4</v>
      </c>
      <c r="AB37" s="154">
        <f>feedin_bus!AB37</f>
        <v>0.1</v>
      </c>
      <c r="AC37" s="159">
        <f>feedin_bus!AC37</f>
        <v>0.5</v>
      </c>
      <c r="AD37" s="154">
        <f>feedin_bus!AD37</f>
        <v>0.4</v>
      </c>
      <c r="AE37" s="154">
        <f>feedin_bus!AE37</f>
        <v>0.1</v>
      </c>
      <c r="AF37" s="159">
        <f>feedin_bus!AF37</f>
        <v>0.3</v>
      </c>
      <c r="AG37" s="154">
        <f>feedin_bus!AG37</f>
        <v>0.1</v>
      </c>
      <c r="AH37" s="154">
        <f>feedin_bus!AH37</f>
        <v>0.6</v>
      </c>
      <c r="AI37" s="159">
        <f>feedin_bus!AI37</f>
        <v>0</v>
      </c>
      <c r="AJ37" s="154">
        <f>feedin_bus!AJ37</f>
        <v>0</v>
      </c>
      <c r="AK37" s="154">
        <f>feedin_bus!AK37</f>
        <v>1</v>
      </c>
      <c r="AL37" s="36">
        <f t="shared" si="4"/>
        <v>1</v>
      </c>
      <c r="AM37" s="36">
        <f t="shared" si="0"/>
        <v>7.9999999999999991</v>
      </c>
      <c r="AO37" s="57">
        <f t="shared" si="5"/>
        <v>0.35123506443582658</v>
      </c>
      <c r="AP37" s="57">
        <f t="shared" si="3"/>
        <v>0.12561753221791327</v>
      </c>
      <c r="AQ37" s="57">
        <f t="shared" si="3"/>
        <v>0.5231474033462602</v>
      </c>
      <c r="AR37" s="57">
        <f t="shared" si="2"/>
        <v>1</v>
      </c>
    </row>
    <row r="38" spans="1:44" x14ac:dyDescent="0.2">
      <c r="A38" s="12">
        <v>2032</v>
      </c>
      <c r="B38" s="100">
        <f t="shared" ref="B38:B40" si="14">B37+(B$41-B$36)*0.2</f>
        <v>0</v>
      </c>
      <c r="C38" s="66">
        <v>0.4342417127680373</v>
      </c>
      <c r="D38" s="66">
        <f t="shared" si="13"/>
        <v>0</v>
      </c>
      <c r="E38" s="66">
        <f t="shared" si="13"/>
        <v>0</v>
      </c>
      <c r="F38" s="66">
        <f t="shared" si="13"/>
        <v>0</v>
      </c>
      <c r="G38" s="66">
        <f t="shared" si="13"/>
        <v>0</v>
      </c>
      <c r="H38" s="66">
        <v>0</v>
      </c>
      <c r="I38" s="66">
        <v>0.56575828723196264</v>
      </c>
      <c r="J38" s="66">
        <f t="shared" si="12"/>
        <v>0</v>
      </c>
      <c r="K38" s="159">
        <f>feedin_bus!K38</f>
        <v>1</v>
      </c>
      <c r="L38" s="154">
        <f>feedin_bus!L38</f>
        <v>0</v>
      </c>
      <c r="M38" s="154">
        <f>feedin_bus!M38</f>
        <v>0</v>
      </c>
      <c r="N38" s="159">
        <f>feedin_bus!N38</f>
        <v>0.4</v>
      </c>
      <c r="O38" s="154">
        <f>feedin_bus!O38</f>
        <v>0.15</v>
      </c>
      <c r="P38" s="154">
        <f>feedin_bus!P38</f>
        <v>0.45</v>
      </c>
      <c r="Q38" s="159">
        <f>feedin_bus!Q38</f>
        <v>0</v>
      </c>
      <c r="R38" s="154">
        <f>feedin_bus!R38</f>
        <v>0</v>
      </c>
      <c r="S38" s="154">
        <f>feedin_bus!S38</f>
        <v>0</v>
      </c>
      <c r="T38" s="159">
        <f>feedin_bus!T38</f>
        <v>0.4</v>
      </c>
      <c r="U38" s="154">
        <f>feedin_bus!U38</f>
        <v>0.25</v>
      </c>
      <c r="V38" s="154">
        <f>feedin_bus!V38</f>
        <v>0.35</v>
      </c>
      <c r="W38" s="159">
        <f>feedin_bus!W38</f>
        <v>0</v>
      </c>
      <c r="X38" s="154">
        <f>feedin_bus!X38</f>
        <v>0</v>
      </c>
      <c r="Y38" s="154">
        <f>feedin_bus!Y38</f>
        <v>1</v>
      </c>
      <c r="Z38" s="159">
        <f>feedin_bus!Z38</f>
        <v>0.5</v>
      </c>
      <c r="AA38" s="154">
        <f>feedin_bus!AA38</f>
        <v>0.4</v>
      </c>
      <c r="AB38" s="154">
        <f>feedin_bus!AB38</f>
        <v>0.1</v>
      </c>
      <c r="AC38" s="159">
        <f>feedin_bus!AC38</f>
        <v>0.5</v>
      </c>
      <c r="AD38" s="154">
        <f>feedin_bus!AD38</f>
        <v>0.4</v>
      </c>
      <c r="AE38" s="154">
        <f>feedin_bus!AE38</f>
        <v>0.1</v>
      </c>
      <c r="AF38" s="159">
        <f>feedin_bus!AF38</f>
        <v>0.3</v>
      </c>
      <c r="AG38" s="154">
        <f>feedin_bus!AG38</f>
        <v>0.1</v>
      </c>
      <c r="AH38" s="154">
        <f>feedin_bus!AH38</f>
        <v>0.6</v>
      </c>
      <c r="AI38" s="159">
        <f>feedin_bus!AI38</f>
        <v>0</v>
      </c>
      <c r="AJ38" s="154">
        <f>feedin_bus!AJ38</f>
        <v>0</v>
      </c>
      <c r="AK38" s="154">
        <f>feedin_bus!AK38</f>
        <v>1</v>
      </c>
      <c r="AL38" s="36">
        <f t="shared" si="4"/>
        <v>1</v>
      </c>
      <c r="AM38" s="36">
        <f t="shared" si="0"/>
        <v>7.9999999999999991</v>
      </c>
      <c r="AO38" s="57">
        <f t="shared" si="5"/>
        <v>0.34342417127680369</v>
      </c>
      <c r="AP38" s="57">
        <f t="shared" si="3"/>
        <v>0.12171208563840186</v>
      </c>
      <c r="AQ38" s="57">
        <f t="shared" si="3"/>
        <v>0.53486374308479445</v>
      </c>
      <c r="AR38" s="57">
        <f t="shared" si="2"/>
        <v>1</v>
      </c>
    </row>
    <row r="39" spans="1:44" x14ac:dyDescent="0.2">
      <c r="A39" s="12">
        <v>2033</v>
      </c>
      <c r="B39" s="100">
        <f t="shared" si="14"/>
        <v>0</v>
      </c>
      <c r="C39" s="66">
        <v>0.35808244138833256</v>
      </c>
      <c r="D39" s="66">
        <f t="shared" si="13"/>
        <v>0</v>
      </c>
      <c r="E39" s="66">
        <f t="shared" si="13"/>
        <v>0</v>
      </c>
      <c r="F39" s="66">
        <f t="shared" si="13"/>
        <v>0</v>
      </c>
      <c r="G39" s="66">
        <f t="shared" si="13"/>
        <v>0</v>
      </c>
      <c r="H39" s="66">
        <v>0</v>
      </c>
      <c r="I39" s="66">
        <v>0.64191755861166744</v>
      </c>
      <c r="J39" s="66">
        <f t="shared" si="12"/>
        <v>0</v>
      </c>
      <c r="K39" s="159">
        <f>feedin_bus!K39</f>
        <v>1</v>
      </c>
      <c r="L39" s="154">
        <f>feedin_bus!L39</f>
        <v>0</v>
      </c>
      <c r="M39" s="154">
        <f>feedin_bus!M39</f>
        <v>0</v>
      </c>
      <c r="N39" s="159">
        <f>feedin_bus!N39</f>
        <v>0.4</v>
      </c>
      <c r="O39" s="154">
        <f>feedin_bus!O39</f>
        <v>0.15</v>
      </c>
      <c r="P39" s="154">
        <f>feedin_bus!P39</f>
        <v>0.45</v>
      </c>
      <c r="Q39" s="159">
        <f>feedin_bus!Q39</f>
        <v>0</v>
      </c>
      <c r="R39" s="154">
        <f>feedin_bus!R39</f>
        <v>0</v>
      </c>
      <c r="S39" s="154">
        <f>feedin_bus!S39</f>
        <v>0</v>
      </c>
      <c r="T39" s="159">
        <f>feedin_bus!T39</f>
        <v>0.4</v>
      </c>
      <c r="U39" s="154">
        <f>feedin_bus!U39</f>
        <v>0.25</v>
      </c>
      <c r="V39" s="154">
        <f>feedin_bus!V39</f>
        <v>0.35</v>
      </c>
      <c r="W39" s="159">
        <f>feedin_bus!W39</f>
        <v>0</v>
      </c>
      <c r="X39" s="154">
        <f>feedin_bus!X39</f>
        <v>0</v>
      </c>
      <c r="Y39" s="154">
        <f>feedin_bus!Y39</f>
        <v>1</v>
      </c>
      <c r="Z39" s="159">
        <f>feedin_bus!Z39</f>
        <v>0.5</v>
      </c>
      <c r="AA39" s="154">
        <f>feedin_bus!AA39</f>
        <v>0.4</v>
      </c>
      <c r="AB39" s="154">
        <f>feedin_bus!AB39</f>
        <v>0.1</v>
      </c>
      <c r="AC39" s="159">
        <f>feedin_bus!AC39</f>
        <v>0.5</v>
      </c>
      <c r="AD39" s="154">
        <f>feedin_bus!AD39</f>
        <v>0.4</v>
      </c>
      <c r="AE39" s="154">
        <f>feedin_bus!AE39</f>
        <v>0.1</v>
      </c>
      <c r="AF39" s="159">
        <f>feedin_bus!AF39</f>
        <v>0.3</v>
      </c>
      <c r="AG39" s="154">
        <f>feedin_bus!AG39</f>
        <v>0.1</v>
      </c>
      <c r="AH39" s="154">
        <f>feedin_bus!AH39</f>
        <v>0.6</v>
      </c>
      <c r="AI39" s="159">
        <f>feedin_bus!AI39</f>
        <v>0</v>
      </c>
      <c r="AJ39" s="154">
        <f>feedin_bus!AJ39</f>
        <v>0</v>
      </c>
      <c r="AK39" s="154">
        <f>feedin_bus!AK39</f>
        <v>1</v>
      </c>
      <c r="AL39" s="36">
        <f t="shared" si="4"/>
        <v>1</v>
      </c>
      <c r="AM39" s="36">
        <f t="shared" si="0"/>
        <v>7.9999999999999991</v>
      </c>
      <c r="AO39" s="57">
        <f t="shared" si="5"/>
        <v>0.33580824413883326</v>
      </c>
      <c r="AP39" s="57">
        <f t="shared" si="3"/>
        <v>0.11790412206941664</v>
      </c>
      <c r="AQ39" s="57">
        <f t="shared" si="3"/>
        <v>0.54628763379175005</v>
      </c>
      <c r="AR39" s="57">
        <f t="shared" si="2"/>
        <v>1</v>
      </c>
    </row>
    <row r="40" spans="1:44" x14ac:dyDescent="0.2">
      <c r="A40" s="12">
        <v>2034</v>
      </c>
      <c r="B40" s="100">
        <f t="shared" si="14"/>
        <v>0</v>
      </c>
      <c r="C40" s="66">
        <v>0.28720106653040078</v>
      </c>
      <c r="D40" s="66">
        <f t="shared" si="13"/>
        <v>0</v>
      </c>
      <c r="E40" s="66">
        <f t="shared" si="13"/>
        <v>0</v>
      </c>
      <c r="F40" s="66">
        <f t="shared" si="13"/>
        <v>0</v>
      </c>
      <c r="G40" s="66">
        <f t="shared" si="13"/>
        <v>0</v>
      </c>
      <c r="H40" s="66">
        <v>0</v>
      </c>
      <c r="I40" s="66">
        <v>0.71279893346959922</v>
      </c>
      <c r="J40" s="66">
        <f t="shared" si="12"/>
        <v>0</v>
      </c>
      <c r="K40" s="159">
        <f>feedin_bus!K40</f>
        <v>1</v>
      </c>
      <c r="L40" s="154">
        <f>feedin_bus!L40</f>
        <v>0</v>
      </c>
      <c r="M40" s="154">
        <f>feedin_bus!M40</f>
        <v>0</v>
      </c>
      <c r="N40" s="159">
        <f>feedin_bus!N40</f>
        <v>0.4</v>
      </c>
      <c r="O40" s="154">
        <f>feedin_bus!O40</f>
        <v>0.15</v>
      </c>
      <c r="P40" s="154">
        <f>feedin_bus!P40</f>
        <v>0.45</v>
      </c>
      <c r="Q40" s="159">
        <f>feedin_bus!Q40</f>
        <v>0</v>
      </c>
      <c r="R40" s="154">
        <f>feedin_bus!R40</f>
        <v>0</v>
      </c>
      <c r="S40" s="154">
        <f>feedin_bus!S40</f>
        <v>0</v>
      </c>
      <c r="T40" s="159">
        <f>feedin_bus!T40</f>
        <v>0.4</v>
      </c>
      <c r="U40" s="154">
        <f>feedin_bus!U40</f>
        <v>0.25</v>
      </c>
      <c r="V40" s="154">
        <f>feedin_bus!V40</f>
        <v>0.35</v>
      </c>
      <c r="W40" s="159">
        <f>feedin_bus!W40</f>
        <v>0</v>
      </c>
      <c r="X40" s="154">
        <f>feedin_bus!X40</f>
        <v>0</v>
      </c>
      <c r="Y40" s="154">
        <f>feedin_bus!Y40</f>
        <v>1</v>
      </c>
      <c r="Z40" s="159">
        <f>feedin_bus!Z40</f>
        <v>0.5</v>
      </c>
      <c r="AA40" s="154">
        <f>feedin_bus!AA40</f>
        <v>0.4</v>
      </c>
      <c r="AB40" s="154">
        <f>feedin_bus!AB40</f>
        <v>0.1</v>
      </c>
      <c r="AC40" s="159">
        <f>feedin_bus!AC40</f>
        <v>0.5</v>
      </c>
      <c r="AD40" s="154">
        <f>feedin_bus!AD40</f>
        <v>0.4</v>
      </c>
      <c r="AE40" s="154">
        <f>feedin_bus!AE40</f>
        <v>0.1</v>
      </c>
      <c r="AF40" s="159">
        <f>feedin_bus!AF40</f>
        <v>0.3</v>
      </c>
      <c r="AG40" s="154">
        <f>feedin_bus!AG40</f>
        <v>0.1</v>
      </c>
      <c r="AH40" s="154">
        <f>feedin_bus!AH40</f>
        <v>0.6</v>
      </c>
      <c r="AI40" s="159">
        <f>feedin_bus!AI40</f>
        <v>0</v>
      </c>
      <c r="AJ40" s="154">
        <f>feedin_bus!AJ40</f>
        <v>0</v>
      </c>
      <c r="AK40" s="154">
        <f>feedin_bus!AK40</f>
        <v>1</v>
      </c>
      <c r="AL40" s="36">
        <f t="shared" si="4"/>
        <v>1</v>
      </c>
      <c r="AM40" s="36">
        <f t="shared" si="0"/>
        <v>7.9999999999999991</v>
      </c>
      <c r="AO40" s="57">
        <f t="shared" si="5"/>
        <v>0.32872010665304008</v>
      </c>
      <c r="AP40" s="57">
        <f t="shared" si="3"/>
        <v>0.11436005332652005</v>
      </c>
      <c r="AQ40" s="57">
        <f t="shared" si="3"/>
        <v>0.55691984002043982</v>
      </c>
      <c r="AR40" s="57">
        <f t="shared" si="2"/>
        <v>1</v>
      </c>
    </row>
    <row r="41" spans="1:44" s="55" customFormat="1" x14ac:dyDescent="0.2">
      <c r="A41" s="51">
        <v>2035</v>
      </c>
      <c r="B41" s="101">
        <v>0</v>
      </c>
      <c r="C41" s="65">
        <v>0.22420465234061548</v>
      </c>
      <c r="D41" s="65">
        <v>0</v>
      </c>
      <c r="E41" s="65">
        <v>0</v>
      </c>
      <c r="F41" s="65">
        <v>0</v>
      </c>
      <c r="G41" s="65">
        <v>0</v>
      </c>
      <c r="H41" s="74">
        <v>0</v>
      </c>
      <c r="I41" s="65">
        <v>0.77579534765938452</v>
      </c>
      <c r="J41" s="74">
        <f t="shared" si="12"/>
        <v>0</v>
      </c>
      <c r="K41" s="71">
        <f>feedin_bus!K41</f>
        <v>1</v>
      </c>
      <c r="L41" s="73">
        <f>feedin_bus!L41</f>
        <v>0</v>
      </c>
      <c r="M41" s="73">
        <f>feedin_bus!M41</f>
        <v>0</v>
      </c>
      <c r="N41" s="71">
        <f>feedin_bus!N41</f>
        <v>0.4</v>
      </c>
      <c r="O41" s="73">
        <f>feedin_bus!O41</f>
        <v>0.15</v>
      </c>
      <c r="P41" s="73">
        <f>feedin_bus!P41</f>
        <v>0.45</v>
      </c>
      <c r="Q41" s="71">
        <f>feedin_bus!Q41</f>
        <v>0</v>
      </c>
      <c r="R41" s="73">
        <f>feedin_bus!R41</f>
        <v>0</v>
      </c>
      <c r="S41" s="73">
        <f>feedin_bus!S41</f>
        <v>0</v>
      </c>
      <c r="T41" s="71">
        <f>feedin_bus!T41</f>
        <v>0.4</v>
      </c>
      <c r="U41" s="73">
        <f>feedin_bus!U41</f>
        <v>0.25</v>
      </c>
      <c r="V41" s="73">
        <f>feedin_bus!V41</f>
        <v>0.35</v>
      </c>
      <c r="W41" s="71">
        <f>feedin_bus!W41</f>
        <v>0</v>
      </c>
      <c r="X41" s="73">
        <f>feedin_bus!X41</f>
        <v>0</v>
      </c>
      <c r="Y41" s="73">
        <f>feedin_bus!Y41</f>
        <v>1</v>
      </c>
      <c r="Z41" s="71">
        <f>feedin_bus!Z41</f>
        <v>0.5</v>
      </c>
      <c r="AA41" s="73">
        <f>feedin_bus!AA41</f>
        <v>0.4</v>
      </c>
      <c r="AB41" s="73">
        <f>feedin_bus!AB41</f>
        <v>0.1</v>
      </c>
      <c r="AC41" s="71">
        <f>feedin_bus!AC41</f>
        <v>0.5</v>
      </c>
      <c r="AD41" s="73">
        <f>feedin_bus!AD41</f>
        <v>0.4</v>
      </c>
      <c r="AE41" s="73">
        <f>feedin_bus!AE41</f>
        <v>0.1</v>
      </c>
      <c r="AF41" s="71">
        <f>feedin_bus!AF41</f>
        <v>0.3</v>
      </c>
      <c r="AG41" s="73">
        <f>feedin_bus!AG41</f>
        <v>0.1</v>
      </c>
      <c r="AH41" s="73">
        <f>feedin_bus!AH41</f>
        <v>0.6</v>
      </c>
      <c r="AI41" s="71">
        <f>feedin_bus!AI41</f>
        <v>0</v>
      </c>
      <c r="AJ41" s="73">
        <f>feedin_bus!AJ41</f>
        <v>0</v>
      </c>
      <c r="AK41" s="73">
        <f>feedin_bus!AK41</f>
        <v>1</v>
      </c>
      <c r="AL41" s="52">
        <f t="shared" si="4"/>
        <v>1</v>
      </c>
      <c r="AM41" s="52">
        <f t="shared" si="0"/>
        <v>7.9999999999999991</v>
      </c>
      <c r="AO41" s="62">
        <f t="shared" si="5"/>
        <v>0.32242046523406154</v>
      </c>
      <c r="AP41" s="62">
        <f t="shared" si="3"/>
        <v>0.11121023261703078</v>
      </c>
      <c r="AQ41" s="62">
        <f t="shared" si="3"/>
        <v>0.56636930214890768</v>
      </c>
      <c r="AR41" s="62">
        <f t="shared" si="2"/>
        <v>1</v>
      </c>
    </row>
    <row r="42" spans="1:44" x14ac:dyDescent="0.2">
      <c r="A42" s="12">
        <v>2036</v>
      </c>
      <c r="B42" s="100">
        <f>B41+(B$46-B$41)*0.2</f>
        <v>0</v>
      </c>
      <c r="C42" s="66">
        <v>0.17074766877526576</v>
      </c>
      <c r="D42" s="66">
        <f t="shared" ref="D42:G45" si="15">D41+(D$46-D$41)*0.2</f>
        <v>0</v>
      </c>
      <c r="E42" s="66">
        <f t="shared" si="15"/>
        <v>0</v>
      </c>
      <c r="F42" s="66">
        <f t="shared" si="15"/>
        <v>0</v>
      </c>
      <c r="G42" s="66">
        <f t="shared" si="15"/>
        <v>0</v>
      </c>
      <c r="H42" s="66">
        <v>0</v>
      </c>
      <c r="I42" s="66">
        <v>0.82925233122473407</v>
      </c>
      <c r="J42" s="66">
        <f t="shared" si="12"/>
        <v>0</v>
      </c>
      <c r="K42" s="159">
        <f>feedin_bus!K42</f>
        <v>1</v>
      </c>
      <c r="L42" s="154">
        <f>feedin_bus!L42</f>
        <v>0</v>
      </c>
      <c r="M42" s="154">
        <f>feedin_bus!M42</f>
        <v>0</v>
      </c>
      <c r="N42" s="159">
        <f>feedin_bus!N42</f>
        <v>0.4</v>
      </c>
      <c r="O42" s="154">
        <f>feedin_bus!O42</f>
        <v>0.15</v>
      </c>
      <c r="P42" s="154">
        <f>feedin_bus!P42</f>
        <v>0.45</v>
      </c>
      <c r="Q42" s="159">
        <f>feedin_bus!Q42</f>
        <v>0</v>
      </c>
      <c r="R42" s="154">
        <f>feedin_bus!R42</f>
        <v>0</v>
      </c>
      <c r="S42" s="154">
        <f>feedin_bus!S42</f>
        <v>0</v>
      </c>
      <c r="T42" s="159">
        <f>feedin_bus!T42</f>
        <v>0.4</v>
      </c>
      <c r="U42" s="154">
        <f>feedin_bus!U42</f>
        <v>0.25</v>
      </c>
      <c r="V42" s="154">
        <f>feedin_bus!V42</f>
        <v>0.35</v>
      </c>
      <c r="W42" s="159">
        <f>feedin_bus!W42</f>
        <v>0</v>
      </c>
      <c r="X42" s="154">
        <f>feedin_bus!X42</f>
        <v>0</v>
      </c>
      <c r="Y42" s="154">
        <f>feedin_bus!Y42</f>
        <v>1</v>
      </c>
      <c r="Z42" s="159">
        <f>feedin_bus!Z42</f>
        <v>0.5</v>
      </c>
      <c r="AA42" s="154">
        <f>feedin_bus!AA42</f>
        <v>0.4</v>
      </c>
      <c r="AB42" s="154">
        <f>feedin_bus!AB42</f>
        <v>0.1</v>
      </c>
      <c r="AC42" s="159">
        <f>feedin_bus!AC42</f>
        <v>0.5</v>
      </c>
      <c r="AD42" s="154">
        <f>feedin_bus!AD42</f>
        <v>0.4</v>
      </c>
      <c r="AE42" s="154">
        <f>feedin_bus!AE42</f>
        <v>0.1</v>
      </c>
      <c r="AF42" s="159">
        <f>feedin_bus!AF42</f>
        <v>0.3</v>
      </c>
      <c r="AG42" s="154">
        <f>feedin_bus!AG42</f>
        <v>0.1</v>
      </c>
      <c r="AH42" s="154">
        <f>feedin_bus!AH42</f>
        <v>0.6</v>
      </c>
      <c r="AI42" s="159">
        <f>feedin_bus!AI42</f>
        <v>0</v>
      </c>
      <c r="AJ42" s="154">
        <f>feedin_bus!AJ42</f>
        <v>0</v>
      </c>
      <c r="AK42" s="154">
        <f>feedin_bus!AK42</f>
        <v>1</v>
      </c>
      <c r="AL42" s="36">
        <f t="shared" si="4"/>
        <v>0.99999999999999978</v>
      </c>
      <c r="AM42" s="36">
        <f t="shared" si="0"/>
        <v>7.9999999999999991</v>
      </c>
      <c r="AO42" s="57">
        <f t="shared" si="5"/>
        <v>0.31707476687752656</v>
      </c>
      <c r="AP42" s="57">
        <f t="shared" si="3"/>
        <v>0.10853738343876326</v>
      </c>
      <c r="AQ42" s="57">
        <f t="shared" si="3"/>
        <v>0.57438784968371004</v>
      </c>
      <c r="AR42" s="57">
        <f t="shared" si="2"/>
        <v>0.99999999999999989</v>
      </c>
    </row>
    <row r="43" spans="1:44" x14ac:dyDescent="0.2">
      <c r="A43" s="12">
        <v>2037</v>
      </c>
      <c r="B43" s="100">
        <f t="shared" ref="B43:B45" si="16">B42+(B$46-B$41)*0.2</f>
        <v>0</v>
      </c>
      <c r="C43" s="66">
        <v>0.12763395907225145</v>
      </c>
      <c r="D43" s="66">
        <f t="shared" si="15"/>
        <v>0</v>
      </c>
      <c r="E43" s="66">
        <f t="shared" si="15"/>
        <v>0</v>
      </c>
      <c r="F43" s="66">
        <f t="shared" si="15"/>
        <v>0</v>
      </c>
      <c r="G43" s="66">
        <f t="shared" si="15"/>
        <v>0</v>
      </c>
      <c r="H43" s="66">
        <v>0</v>
      </c>
      <c r="I43" s="66">
        <v>0.8723660409277485</v>
      </c>
      <c r="J43" s="66">
        <f t="shared" si="12"/>
        <v>0</v>
      </c>
      <c r="K43" s="159">
        <f>feedin_bus!K43</f>
        <v>1</v>
      </c>
      <c r="L43" s="154">
        <f>feedin_bus!L43</f>
        <v>0</v>
      </c>
      <c r="M43" s="154">
        <f>feedin_bus!M43</f>
        <v>0</v>
      </c>
      <c r="N43" s="159">
        <f>feedin_bus!N43</f>
        <v>0.4</v>
      </c>
      <c r="O43" s="154">
        <f>feedin_bus!O43</f>
        <v>0.15</v>
      </c>
      <c r="P43" s="154">
        <f>feedin_bus!P43</f>
        <v>0.45</v>
      </c>
      <c r="Q43" s="159">
        <f>feedin_bus!Q43</f>
        <v>0</v>
      </c>
      <c r="R43" s="154">
        <f>feedin_bus!R43</f>
        <v>0</v>
      </c>
      <c r="S43" s="154">
        <f>feedin_bus!S43</f>
        <v>0</v>
      </c>
      <c r="T43" s="159">
        <f>feedin_bus!T43</f>
        <v>0.4</v>
      </c>
      <c r="U43" s="154">
        <f>feedin_bus!U43</f>
        <v>0.25</v>
      </c>
      <c r="V43" s="154">
        <f>feedin_bus!V43</f>
        <v>0.35</v>
      </c>
      <c r="W43" s="159">
        <f>feedin_bus!W43</f>
        <v>0</v>
      </c>
      <c r="X43" s="154">
        <f>feedin_bus!X43</f>
        <v>0</v>
      </c>
      <c r="Y43" s="154">
        <f>feedin_bus!Y43</f>
        <v>1</v>
      </c>
      <c r="Z43" s="159">
        <f>feedin_bus!Z43</f>
        <v>0.5</v>
      </c>
      <c r="AA43" s="154">
        <f>feedin_bus!AA43</f>
        <v>0.4</v>
      </c>
      <c r="AB43" s="154">
        <f>feedin_bus!AB43</f>
        <v>0.1</v>
      </c>
      <c r="AC43" s="159">
        <f>feedin_bus!AC43</f>
        <v>0.5</v>
      </c>
      <c r="AD43" s="154">
        <f>feedin_bus!AD43</f>
        <v>0.4</v>
      </c>
      <c r="AE43" s="154">
        <f>feedin_bus!AE43</f>
        <v>0.1</v>
      </c>
      <c r="AF43" s="159">
        <f>feedin_bus!AF43</f>
        <v>0.3</v>
      </c>
      <c r="AG43" s="154">
        <f>feedin_bus!AG43</f>
        <v>0.1</v>
      </c>
      <c r="AH43" s="154">
        <f>feedin_bus!AH43</f>
        <v>0.6</v>
      </c>
      <c r="AI43" s="159">
        <f>feedin_bus!AI43</f>
        <v>0</v>
      </c>
      <c r="AJ43" s="154">
        <f>feedin_bus!AJ43</f>
        <v>0</v>
      </c>
      <c r="AK43" s="154">
        <f>feedin_bus!AK43</f>
        <v>1</v>
      </c>
      <c r="AL43" s="36">
        <f t="shared" si="4"/>
        <v>1</v>
      </c>
      <c r="AM43" s="36">
        <f t="shared" si="0"/>
        <v>7.9999999999999991</v>
      </c>
      <c r="AO43" s="57">
        <f t="shared" si="5"/>
        <v>0.31276339590722513</v>
      </c>
      <c r="AP43" s="57">
        <f t="shared" si="3"/>
        <v>0.10638169795361258</v>
      </c>
      <c r="AQ43" s="57">
        <f t="shared" si="3"/>
        <v>0.58085490613916213</v>
      </c>
      <c r="AR43" s="57">
        <f t="shared" si="2"/>
        <v>0.99999999999999978</v>
      </c>
    </row>
    <row r="44" spans="1:44" x14ac:dyDescent="0.2">
      <c r="A44" s="12">
        <v>2038</v>
      </c>
      <c r="B44" s="100">
        <f t="shared" si="16"/>
        <v>0</v>
      </c>
      <c r="C44" s="66">
        <v>9.3474250391560751E-2</v>
      </c>
      <c r="D44" s="66">
        <f t="shared" si="15"/>
        <v>0</v>
      </c>
      <c r="E44" s="66">
        <f t="shared" si="15"/>
        <v>0</v>
      </c>
      <c r="F44" s="66">
        <f t="shared" si="15"/>
        <v>0</v>
      </c>
      <c r="G44" s="66">
        <f t="shared" si="15"/>
        <v>0</v>
      </c>
      <c r="H44" s="66">
        <v>0</v>
      </c>
      <c r="I44" s="66">
        <v>0.90652574960843924</v>
      </c>
      <c r="J44" s="66">
        <f t="shared" si="12"/>
        <v>0</v>
      </c>
      <c r="K44" s="159">
        <f>feedin_bus!K44</f>
        <v>1</v>
      </c>
      <c r="L44" s="154">
        <f>feedin_bus!L44</f>
        <v>0</v>
      </c>
      <c r="M44" s="154">
        <f>feedin_bus!M44</f>
        <v>0</v>
      </c>
      <c r="N44" s="159">
        <f>feedin_bus!N44</f>
        <v>0.4</v>
      </c>
      <c r="O44" s="154">
        <f>feedin_bus!O44</f>
        <v>0.15</v>
      </c>
      <c r="P44" s="154">
        <f>feedin_bus!P44</f>
        <v>0.45</v>
      </c>
      <c r="Q44" s="159">
        <f>feedin_bus!Q44</f>
        <v>0</v>
      </c>
      <c r="R44" s="154">
        <f>feedin_bus!R44</f>
        <v>0</v>
      </c>
      <c r="S44" s="154">
        <f>feedin_bus!S44</f>
        <v>0</v>
      </c>
      <c r="T44" s="159">
        <f>feedin_bus!T44</f>
        <v>0.4</v>
      </c>
      <c r="U44" s="154">
        <f>feedin_bus!U44</f>
        <v>0.25</v>
      </c>
      <c r="V44" s="154">
        <f>feedin_bus!V44</f>
        <v>0.35</v>
      </c>
      <c r="W44" s="159">
        <f>feedin_bus!W44</f>
        <v>0</v>
      </c>
      <c r="X44" s="154">
        <f>feedin_bus!X44</f>
        <v>0</v>
      </c>
      <c r="Y44" s="154">
        <f>feedin_bus!Y44</f>
        <v>1</v>
      </c>
      <c r="Z44" s="159">
        <f>feedin_bus!Z44</f>
        <v>0.5</v>
      </c>
      <c r="AA44" s="154">
        <f>feedin_bus!AA44</f>
        <v>0.4</v>
      </c>
      <c r="AB44" s="154">
        <f>feedin_bus!AB44</f>
        <v>0.1</v>
      </c>
      <c r="AC44" s="159">
        <f>feedin_bus!AC44</f>
        <v>0.5</v>
      </c>
      <c r="AD44" s="154">
        <f>feedin_bus!AD44</f>
        <v>0.4</v>
      </c>
      <c r="AE44" s="154">
        <f>feedin_bus!AE44</f>
        <v>0.1</v>
      </c>
      <c r="AF44" s="159">
        <f>feedin_bus!AF44</f>
        <v>0.3</v>
      </c>
      <c r="AG44" s="154">
        <f>feedin_bus!AG44</f>
        <v>0.1</v>
      </c>
      <c r="AH44" s="154">
        <f>feedin_bus!AH44</f>
        <v>0.6</v>
      </c>
      <c r="AI44" s="159">
        <f>feedin_bus!AI44</f>
        <v>0</v>
      </c>
      <c r="AJ44" s="154">
        <f>feedin_bus!AJ44</f>
        <v>0</v>
      </c>
      <c r="AK44" s="154">
        <f>feedin_bus!AK44</f>
        <v>1</v>
      </c>
      <c r="AL44" s="36">
        <f t="shared" si="4"/>
        <v>1</v>
      </c>
      <c r="AM44" s="36">
        <f t="shared" si="0"/>
        <v>7.9999999999999991</v>
      </c>
      <c r="AO44" s="57">
        <f t="shared" si="5"/>
        <v>0.30934742503915608</v>
      </c>
      <c r="AP44" s="57">
        <f t="shared" si="3"/>
        <v>0.10467371251957805</v>
      </c>
      <c r="AQ44" s="57">
        <f t="shared" si="3"/>
        <v>0.58597886244126585</v>
      </c>
      <c r="AR44" s="57">
        <f t="shared" si="2"/>
        <v>1</v>
      </c>
    </row>
    <row r="45" spans="1:44" x14ac:dyDescent="0.2">
      <c r="A45" s="12">
        <v>2039</v>
      </c>
      <c r="B45" s="100">
        <f t="shared" si="16"/>
        <v>0</v>
      </c>
      <c r="C45" s="66">
        <v>6.7227098064490232E-2</v>
      </c>
      <c r="D45" s="66">
        <f t="shared" si="15"/>
        <v>0</v>
      </c>
      <c r="E45" s="66">
        <f t="shared" si="15"/>
        <v>0</v>
      </c>
      <c r="F45" s="66">
        <f t="shared" si="15"/>
        <v>0</v>
      </c>
      <c r="G45" s="66">
        <f t="shared" si="15"/>
        <v>0</v>
      </c>
      <c r="H45" s="66">
        <v>0</v>
      </c>
      <c r="I45" s="66">
        <v>0.93277290193550977</v>
      </c>
      <c r="J45" s="66">
        <f t="shared" si="12"/>
        <v>0</v>
      </c>
      <c r="K45" s="159">
        <f>feedin_bus!K45</f>
        <v>1</v>
      </c>
      <c r="L45" s="154">
        <f>feedin_bus!L45</f>
        <v>0</v>
      </c>
      <c r="M45" s="154">
        <f>feedin_bus!M45</f>
        <v>0</v>
      </c>
      <c r="N45" s="159">
        <f>feedin_bus!N45</f>
        <v>0.4</v>
      </c>
      <c r="O45" s="154">
        <f>feedin_bus!O45</f>
        <v>0.15</v>
      </c>
      <c r="P45" s="154">
        <f>feedin_bus!P45</f>
        <v>0.45</v>
      </c>
      <c r="Q45" s="159">
        <f>feedin_bus!Q45</f>
        <v>0</v>
      </c>
      <c r="R45" s="154">
        <f>feedin_bus!R45</f>
        <v>0</v>
      </c>
      <c r="S45" s="154">
        <f>feedin_bus!S45</f>
        <v>0</v>
      </c>
      <c r="T45" s="159">
        <f>feedin_bus!T45</f>
        <v>0.4</v>
      </c>
      <c r="U45" s="154">
        <f>feedin_bus!U45</f>
        <v>0.25</v>
      </c>
      <c r="V45" s="154">
        <f>feedin_bus!V45</f>
        <v>0.35</v>
      </c>
      <c r="W45" s="159">
        <f>feedin_bus!W45</f>
        <v>0</v>
      </c>
      <c r="X45" s="154">
        <f>feedin_bus!X45</f>
        <v>0</v>
      </c>
      <c r="Y45" s="154">
        <f>feedin_bus!Y45</f>
        <v>1</v>
      </c>
      <c r="Z45" s="159">
        <f>feedin_bus!Z45</f>
        <v>0.5</v>
      </c>
      <c r="AA45" s="154">
        <f>feedin_bus!AA45</f>
        <v>0.4</v>
      </c>
      <c r="AB45" s="154">
        <f>feedin_bus!AB45</f>
        <v>0.1</v>
      </c>
      <c r="AC45" s="159">
        <f>feedin_bus!AC45</f>
        <v>0.5</v>
      </c>
      <c r="AD45" s="154">
        <f>feedin_bus!AD45</f>
        <v>0.4</v>
      </c>
      <c r="AE45" s="154">
        <f>feedin_bus!AE45</f>
        <v>0.1</v>
      </c>
      <c r="AF45" s="159">
        <f>feedin_bus!AF45</f>
        <v>0.3</v>
      </c>
      <c r="AG45" s="154">
        <f>feedin_bus!AG45</f>
        <v>0.1</v>
      </c>
      <c r="AH45" s="154">
        <f>feedin_bus!AH45</f>
        <v>0.6</v>
      </c>
      <c r="AI45" s="159">
        <f>feedin_bus!AI45</f>
        <v>0</v>
      </c>
      <c r="AJ45" s="154">
        <f>feedin_bus!AJ45</f>
        <v>0</v>
      </c>
      <c r="AK45" s="154">
        <f>feedin_bus!AK45</f>
        <v>1</v>
      </c>
      <c r="AL45" s="36">
        <f t="shared" si="4"/>
        <v>1</v>
      </c>
      <c r="AM45" s="36">
        <f t="shared" si="0"/>
        <v>7.9999999999999991</v>
      </c>
      <c r="AO45" s="57">
        <f t="shared" si="5"/>
        <v>0.306722709806449</v>
      </c>
      <c r="AP45" s="57">
        <f t="shared" si="3"/>
        <v>0.10336135490322451</v>
      </c>
      <c r="AQ45" s="57">
        <f t="shared" si="3"/>
        <v>0.58991593529032638</v>
      </c>
      <c r="AR45" s="57">
        <f t="shared" si="2"/>
        <v>0.99999999999999989</v>
      </c>
    </row>
    <row r="46" spans="1:44" s="55" customFormat="1" x14ac:dyDescent="0.2">
      <c r="A46" s="51">
        <v>2040</v>
      </c>
      <c r="B46" s="101">
        <v>0</v>
      </c>
      <c r="C46" s="65">
        <v>4.758122790177672E-2</v>
      </c>
      <c r="D46" s="65">
        <v>0</v>
      </c>
      <c r="E46" s="65">
        <v>0</v>
      </c>
      <c r="F46" s="65">
        <v>0</v>
      </c>
      <c r="G46" s="65">
        <v>0</v>
      </c>
      <c r="H46" s="74">
        <v>0</v>
      </c>
      <c r="I46" s="65">
        <v>0.95241877209822323</v>
      </c>
      <c r="J46" s="74">
        <f t="shared" si="12"/>
        <v>0</v>
      </c>
      <c r="K46" s="71">
        <f>feedin_bus!K46</f>
        <v>1</v>
      </c>
      <c r="L46" s="73">
        <f>feedin_bus!L46</f>
        <v>0</v>
      </c>
      <c r="M46" s="73">
        <f>feedin_bus!M46</f>
        <v>0</v>
      </c>
      <c r="N46" s="71">
        <f>feedin_bus!N46</f>
        <v>0.4</v>
      </c>
      <c r="O46" s="73">
        <f>feedin_bus!O46</f>
        <v>0.15</v>
      </c>
      <c r="P46" s="73">
        <f>feedin_bus!P46</f>
        <v>0.45</v>
      </c>
      <c r="Q46" s="71">
        <f>feedin_bus!Q46</f>
        <v>0</v>
      </c>
      <c r="R46" s="73">
        <f>feedin_bus!R46</f>
        <v>0</v>
      </c>
      <c r="S46" s="73">
        <f>feedin_bus!S46</f>
        <v>0</v>
      </c>
      <c r="T46" s="71">
        <f>feedin_bus!T46</f>
        <v>0.4</v>
      </c>
      <c r="U46" s="73">
        <f>feedin_bus!U46</f>
        <v>0.25</v>
      </c>
      <c r="V46" s="73">
        <f>feedin_bus!V46</f>
        <v>0.35</v>
      </c>
      <c r="W46" s="71">
        <f>feedin_bus!W46</f>
        <v>0</v>
      </c>
      <c r="X46" s="73">
        <f>feedin_bus!X46</f>
        <v>0</v>
      </c>
      <c r="Y46" s="73">
        <f>feedin_bus!Y46</f>
        <v>1</v>
      </c>
      <c r="Z46" s="71">
        <f>feedin_bus!Z46</f>
        <v>0.5</v>
      </c>
      <c r="AA46" s="73">
        <f>feedin_bus!AA46</f>
        <v>0.4</v>
      </c>
      <c r="AB46" s="73">
        <f>feedin_bus!AB46</f>
        <v>0.1</v>
      </c>
      <c r="AC46" s="71">
        <f>feedin_bus!AC46</f>
        <v>0.5</v>
      </c>
      <c r="AD46" s="73">
        <f>feedin_bus!AD46</f>
        <v>0.4</v>
      </c>
      <c r="AE46" s="73">
        <f>feedin_bus!AE46</f>
        <v>0.1</v>
      </c>
      <c r="AF46" s="71">
        <f>feedin_bus!AF46</f>
        <v>0.3</v>
      </c>
      <c r="AG46" s="73">
        <f>feedin_bus!AG46</f>
        <v>0.1</v>
      </c>
      <c r="AH46" s="73">
        <f>feedin_bus!AH46</f>
        <v>0.6</v>
      </c>
      <c r="AI46" s="71">
        <f>feedin_bus!AI46</f>
        <v>0</v>
      </c>
      <c r="AJ46" s="73">
        <f>feedin_bus!AJ46</f>
        <v>0</v>
      </c>
      <c r="AK46" s="73">
        <f>feedin_bus!AK46</f>
        <v>1</v>
      </c>
      <c r="AL46" s="52">
        <f t="shared" si="4"/>
        <v>1</v>
      </c>
      <c r="AM46" s="52">
        <f t="shared" si="0"/>
        <v>7.9999999999999991</v>
      </c>
      <c r="AO46" s="62">
        <f t="shared" si="5"/>
        <v>0.30475812279017767</v>
      </c>
      <c r="AP46" s="62">
        <f t="shared" si="3"/>
        <v>0.10237906139508883</v>
      </c>
      <c r="AQ46" s="62">
        <f t="shared" si="3"/>
        <v>0.59286281581473343</v>
      </c>
      <c r="AR46" s="62">
        <f t="shared" si="2"/>
        <v>1</v>
      </c>
    </row>
    <row r="47" spans="1:44" s="38" customFormat="1" x14ac:dyDescent="0.2">
      <c r="A47" s="12">
        <v>2041</v>
      </c>
      <c r="B47" s="100">
        <f t="shared" ref="B47:G61" si="17">MAX(B46+(B$46-B$41)*0.2,0)</f>
        <v>0</v>
      </c>
      <c r="C47" s="66">
        <v>3.3153076187456346E-2</v>
      </c>
      <c r="D47" s="66">
        <f t="shared" si="17"/>
        <v>0</v>
      </c>
      <c r="E47" s="66">
        <f t="shared" si="17"/>
        <v>0</v>
      </c>
      <c r="F47" s="66">
        <f t="shared" si="17"/>
        <v>0</v>
      </c>
      <c r="G47" s="66">
        <f t="shared" si="17"/>
        <v>0</v>
      </c>
      <c r="H47" s="66">
        <v>0</v>
      </c>
      <c r="I47" s="66">
        <v>0.96684692381254367</v>
      </c>
      <c r="J47" s="66">
        <f t="shared" si="12"/>
        <v>0</v>
      </c>
      <c r="K47" s="159">
        <f>feedin_bus!K47</f>
        <v>1</v>
      </c>
      <c r="L47" s="154">
        <f>feedin_bus!L47</f>
        <v>0</v>
      </c>
      <c r="M47" s="154">
        <f>feedin_bus!M47</f>
        <v>0</v>
      </c>
      <c r="N47" s="159">
        <f>feedin_bus!N47</f>
        <v>0.4</v>
      </c>
      <c r="O47" s="154">
        <f>feedin_bus!O47</f>
        <v>0.15</v>
      </c>
      <c r="P47" s="154">
        <f>feedin_bus!P47</f>
        <v>0.45</v>
      </c>
      <c r="Q47" s="159">
        <f>feedin_bus!Q47</f>
        <v>0</v>
      </c>
      <c r="R47" s="154">
        <f>feedin_bus!R47</f>
        <v>0</v>
      </c>
      <c r="S47" s="154">
        <f>feedin_bus!S47</f>
        <v>0</v>
      </c>
      <c r="T47" s="159">
        <f>feedin_bus!T47</f>
        <v>0.4</v>
      </c>
      <c r="U47" s="154">
        <f>feedin_bus!U47</f>
        <v>0.25</v>
      </c>
      <c r="V47" s="154">
        <f>feedin_bus!V47</f>
        <v>0.35</v>
      </c>
      <c r="W47" s="159">
        <f>feedin_bus!W47</f>
        <v>0</v>
      </c>
      <c r="X47" s="154">
        <f>feedin_bus!X47</f>
        <v>0</v>
      </c>
      <c r="Y47" s="154">
        <f>feedin_bus!Y47</f>
        <v>1</v>
      </c>
      <c r="Z47" s="159">
        <f>feedin_bus!Z47</f>
        <v>0.5</v>
      </c>
      <c r="AA47" s="154">
        <f>feedin_bus!AA47</f>
        <v>0.4</v>
      </c>
      <c r="AB47" s="154">
        <f>feedin_bus!AB47</f>
        <v>0.1</v>
      </c>
      <c r="AC47" s="159">
        <f>feedin_bus!AC47</f>
        <v>0.5</v>
      </c>
      <c r="AD47" s="154">
        <f>feedin_bus!AD47</f>
        <v>0.4</v>
      </c>
      <c r="AE47" s="154">
        <f>feedin_bus!AE47</f>
        <v>0.1</v>
      </c>
      <c r="AF47" s="159">
        <f>feedin_bus!AF47</f>
        <v>0.3</v>
      </c>
      <c r="AG47" s="154">
        <f>feedin_bus!AG47</f>
        <v>0.1</v>
      </c>
      <c r="AH47" s="154">
        <f>feedin_bus!AH47</f>
        <v>0.6</v>
      </c>
      <c r="AI47" s="159">
        <f>feedin_bus!AI47</f>
        <v>0</v>
      </c>
      <c r="AJ47" s="154">
        <f>feedin_bus!AJ47</f>
        <v>0</v>
      </c>
      <c r="AK47" s="154">
        <f>feedin_bus!AK47</f>
        <v>1</v>
      </c>
      <c r="AL47" s="36">
        <f t="shared" si="4"/>
        <v>1</v>
      </c>
      <c r="AM47" s="36">
        <f t="shared" si="0"/>
        <v>7.9999999999999991</v>
      </c>
      <c r="AO47" s="87"/>
      <c r="AP47" s="87"/>
      <c r="AQ47" s="87"/>
      <c r="AR47" s="87"/>
    </row>
    <row r="48" spans="1:44" s="38" customFormat="1" x14ac:dyDescent="0.2">
      <c r="A48" s="12">
        <v>2042</v>
      </c>
      <c r="B48" s="100">
        <f t="shared" si="17"/>
        <v>0</v>
      </c>
      <c r="C48" s="66">
        <v>2.2801451240859284E-2</v>
      </c>
      <c r="D48" s="66">
        <f t="shared" si="17"/>
        <v>0</v>
      </c>
      <c r="E48" s="66">
        <f t="shared" si="17"/>
        <v>0</v>
      </c>
      <c r="F48" s="66">
        <f t="shared" si="17"/>
        <v>0</v>
      </c>
      <c r="G48" s="66">
        <f t="shared" si="17"/>
        <v>0</v>
      </c>
      <c r="H48" s="66">
        <v>0</v>
      </c>
      <c r="I48" s="66">
        <v>0.97719854875914069</v>
      </c>
      <c r="J48" s="66">
        <f t="shared" si="12"/>
        <v>0</v>
      </c>
      <c r="K48" s="159">
        <f>feedin_bus!K48</f>
        <v>1</v>
      </c>
      <c r="L48" s="154">
        <f>feedin_bus!L48</f>
        <v>0</v>
      </c>
      <c r="M48" s="154">
        <f>feedin_bus!M48</f>
        <v>0</v>
      </c>
      <c r="N48" s="159">
        <f>feedin_bus!N48</f>
        <v>0.4</v>
      </c>
      <c r="O48" s="154">
        <f>feedin_bus!O48</f>
        <v>0.15</v>
      </c>
      <c r="P48" s="154">
        <f>feedin_bus!P48</f>
        <v>0.45</v>
      </c>
      <c r="Q48" s="159">
        <f>feedin_bus!Q48</f>
        <v>0</v>
      </c>
      <c r="R48" s="154">
        <f>feedin_bus!R48</f>
        <v>0</v>
      </c>
      <c r="S48" s="154">
        <f>feedin_bus!S48</f>
        <v>0</v>
      </c>
      <c r="T48" s="159">
        <f>feedin_bus!T48</f>
        <v>0.4</v>
      </c>
      <c r="U48" s="154">
        <f>feedin_bus!U48</f>
        <v>0.25</v>
      </c>
      <c r="V48" s="154">
        <f>feedin_bus!V48</f>
        <v>0.35</v>
      </c>
      <c r="W48" s="159">
        <f>feedin_bus!W48</f>
        <v>0</v>
      </c>
      <c r="X48" s="154">
        <f>feedin_bus!X48</f>
        <v>0</v>
      </c>
      <c r="Y48" s="154">
        <f>feedin_bus!Y48</f>
        <v>1</v>
      </c>
      <c r="Z48" s="159">
        <f>feedin_bus!Z48</f>
        <v>0.5</v>
      </c>
      <c r="AA48" s="154">
        <f>feedin_bus!AA48</f>
        <v>0.4</v>
      </c>
      <c r="AB48" s="154">
        <f>feedin_bus!AB48</f>
        <v>0.1</v>
      </c>
      <c r="AC48" s="159">
        <f>feedin_bus!AC48</f>
        <v>0.5</v>
      </c>
      <c r="AD48" s="154">
        <f>feedin_bus!AD48</f>
        <v>0.4</v>
      </c>
      <c r="AE48" s="154">
        <f>feedin_bus!AE48</f>
        <v>0.1</v>
      </c>
      <c r="AF48" s="159">
        <f>feedin_bus!AF48</f>
        <v>0.3</v>
      </c>
      <c r="AG48" s="154">
        <f>feedin_bus!AG48</f>
        <v>0.1</v>
      </c>
      <c r="AH48" s="154">
        <f>feedin_bus!AH48</f>
        <v>0.6</v>
      </c>
      <c r="AI48" s="159">
        <f>feedin_bus!AI48</f>
        <v>0</v>
      </c>
      <c r="AJ48" s="154">
        <f>feedin_bus!AJ48</f>
        <v>0</v>
      </c>
      <c r="AK48" s="154">
        <f>feedin_bus!AK48</f>
        <v>1</v>
      </c>
      <c r="AL48" s="36">
        <f t="shared" si="4"/>
        <v>1</v>
      </c>
      <c r="AM48" s="36">
        <f t="shared" si="0"/>
        <v>7.9999999999999991</v>
      </c>
      <c r="AO48" s="87"/>
      <c r="AP48" s="87"/>
      <c r="AQ48" s="87"/>
      <c r="AR48" s="87"/>
    </row>
    <row r="49" spans="1:44" s="38" customFormat="1" x14ac:dyDescent="0.2">
      <c r="A49" s="12">
        <v>2043</v>
      </c>
      <c r="B49" s="100">
        <f t="shared" si="17"/>
        <v>0</v>
      </c>
      <c r="C49" s="66">
        <v>1.5494842592547539E-2</v>
      </c>
      <c r="D49" s="66">
        <f t="shared" si="17"/>
        <v>0</v>
      </c>
      <c r="E49" s="66">
        <f t="shared" si="17"/>
        <v>0</v>
      </c>
      <c r="F49" s="66">
        <f t="shared" si="17"/>
        <v>0</v>
      </c>
      <c r="G49" s="66">
        <f t="shared" si="17"/>
        <v>0</v>
      </c>
      <c r="H49" s="66">
        <v>0</v>
      </c>
      <c r="I49" s="66">
        <v>0.98450515740745237</v>
      </c>
      <c r="J49" s="66">
        <f t="shared" si="12"/>
        <v>0</v>
      </c>
      <c r="K49" s="159">
        <f>feedin_bus!K49</f>
        <v>1</v>
      </c>
      <c r="L49" s="154">
        <f>feedin_bus!L49</f>
        <v>0</v>
      </c>
      <c r="M49" s="154">
        <f>feedin_bus!M49</f>
        <v>0</v>
      </c>
      <c r="N49" s="159">
        <f>feedin_bus!N49</f>
        <v>0.4</v>
      </c>
      <c r="O49" s="154">
        <f>feedin_bus!O49</f>
        <v>0.15</v>
      </c>
      <c r="P49" s="154">
        <f>feedin_bus!P49</f>
        <v>0.45</v>
      </c>
      <c r="Q49" s="159">
        <f>feedin_bus!Q49</f>
        <v>0</v>
      </c>
      <c r="R49" s="154">
        <f>feedin_bus!R49</f>
        <v>0</v>
      </c>
      <c r="S49" s="154">
        <f>feedin_bus!S49</f>
        <v>0</v>
      </c>
      <c r="T49" s="159">
        <f>feedin_bus!T49</f>
        <v>0.4</v>
      </c>
      <c r="U49" s="154">
        <f>feedin_bus!U49</f>
        <v>0.25</v>
      </c>
      <c r="V49" s="154">
        <f>feedin_bus!V49</f>
        <v>0.35</v>
      </c>
      <c r="W49" s="159">
        <f>feedin_bus!W49</f>
        <v>0</v>
      </c>
      <c r="X49" s="154">
        <f>feedin_bus!X49</f>
        <v>0</v>
      </c>
      <c r="Y49" s="154">
        <f>feedin_bus!Y49</f>
        <v>1</v>
      </c>
      <c r="Z49" s="159">
        <f>feedin_bus!Z49</f>
        <v>0.5</v>
      </c>
      <c r="AA49" s="154">
        <f>feedin_bus!AA49</f>
        <v>0.4</v>
      </c>
      <c r="AB49" s="154">
        <f>feedin_bus!AB49</f>
        <v>0.1</v>
      </c>
      <c r="AC49" s="159">
        <f>feedin_bus!AC49</f>
        <v>0.5</v>
      </c>
      <c r="AD49" s="154">
        <f>feedin_bus!AD49</f>
        <v>0.4</v>
      </c>
      <c r="AE49" s="154">
        <f>feedin_bus!AE49</f>
        <v>0.1</v>
      </c>
      <c r="AF49" s="159">
        <f>feedin_bus!AF49</f>
        <v>0.3</v>
      </c>
      <c r="AG49" s="154">
        <f>feedin_bus!AG49</f>
        <v>0.1</v>
      </c>
      <c r="AH49" s="154">
        <f>feedin_bus!AH49</f>
        <v>0.6</v>
      </c>
      <c r="AI49" s="159">
        <f>feedin_bus!AI49</f>
        <v>0</v>
      </c>
      <c r="AJ49" s="154">
        <f>feedin_bus!AJ49</f>
        <v>0</v>
      </c>
      <c r="AK49" s="154">
        <f>feedin_bus!AK49</f>
        <v>1</v>
      </c>
      <c r="AL49" s="36">
        <f t="shared" si="4"/>
        <v>0.99999999999999989</v>
      </c>
      <c r="AM49" s="36">
        <f t="shared" si="0"/>
        <v>7.9999999999999991</v>
      </c>
      <c r="AO49" s="87"/>
      <c r="AP49" s="87"/>
      <c r="AQ49" s="87"/>
      <c r="AR49" s="87"/>
    </row>
    <row r="50" spans="1:44" s="38" customFormat="1" x14ac:dyDescent="0.2">
      <c r="A50" s="12">
        <v>2044</v>
      </c>
      <c r="B50" s="100">
        <f t="shared" si="17"/>
        <v>0</v>
      </c>
      <c r="C50" s="66">
        <v>1.0410956084171591E-2</v>
      </c>
      <c r="D50" s="66">
        <f t="shared" si="17"/>
        <v>0</v>
      </c>
      <c r="E50" s="66">
        <f t="shared" si="17"/>
        <v>0</v>
      </c>
      <c r="F50" s="66">
        <f t="shared" si="17"/>
        <v>0</v>
      </c>
      <c r="G50" s="66">
        <f t="shared" si="17"/>
        <v>0</v>
      </c>
      <c r="H50" s="66">
        <v>0</v>
      </c>
      <c r="I50" s="66">
        <v>0.98958904391582847</v>
      </c>
      <c r="J50" s="66">
        <f t="shared" si="12"/>
        <v>0</v>
      </c>
      <c r="K50" s="159">
        <f>feedin_bus!K50</f>
        <v>1</v>
      </c>
      <c r="L50" s="154">
        <f>feedin_bus!L50</f>
        <v>0</v>
      </c>
      <c r="M50" s="154">
        <f>feedin_bus!M50</f>
        <v>0</v>
      </c>
      <c r="N50" s="159">
        <f>feedin_bus!N50</f>
        <v>0.4</v>
      </c>
      <c r="O50" s="154">
        <f>feedin_bus!O50</f>
        <v>0.15</v>
      </c>
      <c r="P50" s="154">
        <f>feedin_bus!P50</f>
        <v>0.45</v>
      </c>
      <c r="Q50" s="159">
        <f>feedin_bus!Q50</f>
        <v>0</v>
      </c>
      <c r="R50" s="154">
        <f>feedin_bus!R50</f>
        <v>0</v>
      </c>
      <c r="S50" s="154">
        <f>feedin_bus!S50</f>
        <v>0</v>
      </c>
      <c r="T50" s="159">
        <f>feedin_bus!T50</f>
        <v>0.4</v>
      </c>
      <c r="U50" s="154">
        <f>feedin_bus!U50</f>
        <v>0.25</v>
      </c>
      <c r="V50" s="154">
        <f>feedin_bus!V50</f>
        <v>0.35</v>
      </c>
      <c r="W50" s="159">
        <f>feedin_bus!W50</f>
        <v>0</v>
      </c>
      <c r="X50" s="154">
        <f>feedin_bus!X50</f>
        <v>0</v>
      </c>
      <c r="Y50" s="154">
        <f>feedin_bus!Y50</f>
        <v>1</v>
      </c>
      <c r="Z50" s="159">
        <f>feedin_bus!Z50</f>
        <v>0.5</v>
      </c>
      <c r="AA50" s="154">
        <f>feedin_bus!AA50</f>
        <v>0.4</v>
      </c>
      <c r="AB50" s="154">
        <f>feedin_bus!AB50</f>
        <v>0.1</v>
      </c>
      <c r="AC50" s="159">
        <f>feedin_bus!AC50</f>
        <v>0.5</v>
      </c>
      <c r="AD50" s="154">
        <f>feedin_bus!AD50</f>
        <v>0.4</v>
      </c>
      <c r="AE50" s="154">
        <f>feedin_bus!AE50</f>
        <v>0.1</v>
      </c>
      <c r="AF50" s="159">
        <f>feedin_bus!AF50</f>
        <v>0.3</v>
      </c>
      <c r="AG50" s="154">
        <f>feedin_bus!AG50</f>
        <v>0.1</v>
      </c>
      <c r="AH50" s="154">
        <f>feedin_bus!AH50</f>
        <v>0.6</v>
      </c>
      <c r="AI50" s="159">
        <f>feedin_bus!AI50</f>
        <v>0</v>
      </c>
      <c r="AJ50" s="154">
        <f>feedin_bus!AJ50</f>
        <v>0</v>
      </c>
      <c r="AK50" s="154">
        <f>feedin_bus!AK50</f>
        <v>1</v>
      </c>
      <c r="AL50" s="36">
        <f t="shared" si="4"/>
        <v>1</v>
      </c>
      <c r="AM50" s="36">
        <f t="shared" si="0"/>
        <v>7.9999999999999991</v>
      </c>
      <c r="AO50" s="87"/>
      <c r="AP50" s="87"/>
      <c r="AQ50" s="87"/>
      <c r="AR50" s="87"/>
    </row>
    <row r="51" spans="1:44" s="38" customFormat="1" x14ac:dyDescent="0.2">
      <c r="A51" s="51">
        <v>2045</v>
      </c>
      <c r="B51" s="101">
        <f t="shared" si="17"/>
        <v>0</v>
      </c>
      <c r="C51" s="74">
        <v>6.9190732884856646E-3</v>
      </c>
      <c r="D51" s="74">
        <f t="shared" si="17"/>
        <v>0</v>
      </c>
      <c r="E51" s="74">
        <f t="shared" si="17"/>
        <v>0</v>
      </c>
      <c r="F51" s="74">
        <f t="shared" si="17"/>
        <v>0</v>
      </c>
      <c r="G51" s="74">
        <f t="shared" si="17"/>
        <v>0</v>
      </c>
      <c r="H51" s="74">
        <v>0</v>
      </c>
      <c r="I51" s="74">
        <v>0.99308092671151438</v>
      </c>
      <c r="J51" s="74">
        <f t="shared" si="12"/>
        <v>0</v>
      </c>
      <c r="K51" s="71">
        <f>feedin_bus!K51</f>
        <v>1</v>
      </c>
      <c r="L51" s="73">
        <f>feedin_bus!L51</f>
        <v>0</v>
      </c>
      <c r="M51" s="73">
        <f>feedin_bus!M51</f>
        <v>0</v>
      </c>
      <c r="N51" s="71">
        <f>feedin_bus!N51</f>
        <v>0.4</v>
      </c>
      <c r="O51" s="73">
        <f>feedin_bus!O51</f>
        <v>0.15</v>
      </c>
      <c r="P51" s="73">
        <f>feedin_bus!P51</f>
        <v>0.45</v>
      </c>
      <c r="Q51" s="71">
        <f>feedin_bus!Q51</f>
        <v>0</v>
      </c>
      <c r="R51" s="73">
        <f>feedin_bus!R51</f>
        <v>0</v>
      </c>
      <c r="S51" s="73">
        <f>feedin_bus!S51</f>
        <v>0</v>
      </c>
      <c r="T51" s="71">
        <f>feedin_bus!T51</f>
        <v>0.4</v>
      </c>
      <c r="U51" s="73">
        <f>feedin_bus!U51</f>
        <v>0.25</v>
      </c>
      <c r="V51" s="73">
        <f>feedin_bus!V51</f>
        <v>0.35</v>
      </c>
      <c r="W51" s="71">
        <f>feedin_bus!W51</f>
        <v>0</v>
      </c>
      <c r="X51" s="73">
        <f>feedin_bus!X51</f>
        <v>0</v>
      </c>
      <c r="Y51" s="73">
        <f>feedin_bus!Y51</f>
        <v>1</v>
      </c>
      <c r="Z51" s="71">
        <f>feedin_bus!Z51</f>
        <v>0.5</v>
      </c>
      <c r="AA51" s="73">
        <f>feedin_bus!AA51</f>
        <v>0.4</v>
      </c>
      <c r="AB51" s="73">
        <f>feedin_bus!AB51</f>
        <v>0.1</v>
      </c>
      <c r="AC51" s="71">
        <f>feedin_bus!AC51</f>
        <v>0.5</v>
      </c>
      <c r="AD51" s="73">
        <f>feedin_bus!AD51</f>
        <v>0.4</v>
      </c>
      <c r="AE51" s="73">
        <f>feedin_bus!AE51</f>
        <v>0.1</v>
      </c>
      <c r="AF51" s="71">
        <f>feedin_bus!AF51</f>
        <v>0.3</v>
      </c>
      <c r="AG51" s="73">
        <f>feedin_bus!AG51</f>
        <v>0.1</v>
      </c>
      <c r="AH51" s="73">
        <f>feedin_bus!AH51</f>
        <v>0.6</v>
      </c>
      <c r="AI51" s="71">
        <f>feedin_bus!AI51</f>
        <v>0</v>
      </c>
      <c r="AJ51" s="73">
        <f>feedin_bus!AJ51</f>
        <v>0</v>
      </c>
      <c r="AK51" s="73">
        <f>feedin_bus!AK51</f>
        <v>1</v>
      </c>
      <c r="AL51" s="52">
        <f t="shared" si="4"/>
        <v>1</v>
      </c>
      <c r="AM51" s="52">
        <f t="shared" si="0"/>
        <v>7.9999999999999991</v>
      </c>
      <c r="AO51" s="87"/>
      <c r="AP51" s="87"/>
      <c r="AQ51" s="87"/>
      <c r="AR51" s="87"/>
    </row>
    <row r="52" spans="1:44" s="38" customFormat="1" x14ac:dyDescent="0.2">
      <c r="A52" s="12">
        <v>2046</v>
      </c>
      <c r="B52" s="100">
        <f t="shared" si="17"/>
        <v>0</v>
      </c>
      <c r="C52" s="66">
        <v>4.5492619805671429E-3</v>
      </c>
      <c r="D52" s="66">
        <f t="shared" si="17"/>
        <v>0</v>
      </c>
      <c r="E52" s="66">
        <f t="shared" si="17"/>
        <v>0</v>
      </c>
      <c r="F52" s="66">
        <f t="shared" si="17"/>
        <v>0</v>
      </c>
      <c r="G52" s="66">
        <f t="shared" si="17"/>
        <v>0</v>
      </c>
      <c r="H52" s="66">
        <v>0</v>
      </c>
      <c r="I52" s="66">
        <v>0.99545073801943296</v>
      </c>
      <c r="J52" s="66">
        <f t="shared" si="12"/>
        <v>0</v>
      </c>
      <c r="K52" s="159">
        <f>feedin_bus!K52</f>
        <v>1</v>
      </c>
      <c r="L52" s="154">
        <f>feedin_bus!L52</f>
        <v>0</v>
      </c>
      <c r="M52" s="154">
        <f>feedin_bus!M52</f>
        <v>0</v>
      </c>
      <c r="N52" s="159">
        <f>feedin_bus!N52</f>
        <v>0.4</v>
      </c>
      <c r="O52" s="154">
        <f>feedin_bus!O52</f>
        <v>0.15</v>
      </c>
      <c r="P52" s="154">
        <f>feedin_bus!P52</f>
        <v>0.45</v>
      </c>
      <c r="Q52" s="159">
        <f>feedin_bus!Q52</f>
        <v>0</v>
      </c>
      <c r="R52" s="154">
        <f>feedin_bus!R52</f>
        <v>0</v>
      </c>
      <c r="S52" s="154">
        <f>feedin_bus!S52</f>
        <v>0</v>
      </c>
      <c r="T52" s="159">
        <f>feedin_bus!T52</f>
        <v>0.4</v>
      </c>
      <c r="U52" s="154">
        <f>feedin_bus!U52</f>
        <v>0.25</v>
      </c>
      <c r="V52" s="154">
        <f>feedin_bus!V52</f>
        <v>0.35</v>
      </c>
      <c r="W52" s="159">
        <f>feedin_bus!W52</f>
        <v>0</v>
      </c>
      <c r="X52" s="154">
        <f>feedin_bus!X52</f>
        <v>0</v>
      </c>
      <c r="Y52" s="154">
        <f>feedin_bus!Y52</f>
        <v>1</v>
      </c>
      <c r="Z52" s="159">
        <f>feedin_bus!Z52</f>
        <v>0.5</v>
      </c>
      <c r="AA52" s="154">
        <f>feedin_bus!AA52</f>
        <v>0.4</v>
      </c>
      <c r="AB52" s="154">
        <f>feedin_bus!AB52</f>
        <v>0.1</v>
      </c>
      <c r="AC52" s="159">
        <f>feedin_bus!AC52</f>
        <v>0.5</v>
      </c>
      <c r="AD52" s="154">
        <f>feedin_bus!AD52</f>
        <v>0.4</v>
      </c>
      <c r="AE52" s="154">
        <f>feedin_bus!AE52</f>
        <v>0.1</v>
      </c>
      <c r="AF52" s="159">
        <f>feedin_bus!AF52</f>
        <v>0.3</v>
      </c>
      <c r="AG52" s="154">
        <f>feedin_bus!AG52</f>
        <v>0.1</v>
      </c>
      <c r="AH52" s="154">
        <f>feedin_bus!AH52</f>
        <v>0.6</v>
      </c>
      <c r="AI52" s="159">
        <f>feedin_bus!AI52</f>
        <v>0</v>
      </c>
      <c r="AJ52" s="154">
        <f>feedin_bus!AJ52</f>
        <v>0</v>
      </c>
      <c r="AK52" s="154">
        <f>feedin_bus!AK52</f>
        <v>1</v>
      </c>
      <c r="AL52" s="36">
        <f t="shared" si="4"/>
        <v>1</v>
      </c>
      <c r="AM52" s="36">
        <f t="shared" si="0"/>
        <v>7.9999999999999991</v>
      </c>
      <c r="AO52" s="87"/>
      <c r="AP52" s="87"/>
      <c r="AQ52" s="87"/>
      <c r="AR52" s="87"/>
    </row>
    <row r="53" spans="1:44" s="38" customFormat="1" x14ac:dyDescent="0.2">
      <c r="A53" s="12">
        <v>2047</v>
      </c>
      <c r="B53" s="100">
        <f t="shared" si="17"/>
        <v>0</v>
      </c>
      <c r="C53" s="66">
        <v>2.9592344114017471E-3</v>
      </c>
      <c r="D53" s="66">
        <f t="shared" si="17"/>
        <v>0</v>
      </c>
      <c r="E53" s="66">
        <f t="shared" si="17"/>
        <v>0</v>
      </c>
      <c r="F53" s="66">
        <f t="shared" si="17"/>
        <v>0</v>
      </c>
      <c r="G53" s="66">
        <f t="shared" si="17"/>
        <v>0</v>
      </c>
      <c r="H53" s="66">
        <v>0</v>
      </c>
      <c r="I53" s="66">
        <v>0.99704076558859822</v>
      </c>
      <c r="J53" s="66">
        <f t="shared" si="12"/>
        <v>0</v>
      </c>
      <c r="K53" s="159">
        <f>feedin_bus!K53</f>
        <v>1</v>
      </c>
      <c r="L53" s="154">
        <f>feedin_bus!L53</f>
        <v>0</v>
      </c>
      <c r="M53" s="154">
        <f>feedin_bus!M53</f>
        <v>0</v>
      </c>
      <c r="N53" s="159">
        <f>feedin_bus!N53</f>
        <v>0.4</v>
      </c>
      <c r="O53" s="154">
        <f>feedin_bus!O53</f>
        <v>0.15</v>
      </c>
      <c r="P53" s="154">
        <f>feedin_bus!P53</f>
        <v>0.45</v>
      </c>
      <c r="Q53" s="159">
        <f>feedin_bus!Q53</f>
        <v>0</v>
      </c>
      <c r="R53" s="154">
        <f>feedin_bus!R53</f>
        <v>0</v>
      </c>
      <c r="S53" s="154">
        <f>feedin_bus!S53</f>
        <v>0</v>
      </c>
      <c r="T53" s="159">
        <f>feedin_bus!T53</f>
        <v>0.4</v>
      </c>
      <c r="U53" s="154">
        <f>feedin_bus!U53</f>
        <v>0.25</v>
      </c>
      <c r="V53" s="154">
        <f>feedin_bus!V53</f>
        <v>0.35</v>
      </c>
      <c r="W53" s="159">
        <f>feedin_bus!W53</f>
        <v>0</v>
      </c>
      <c r="X53" s="154">
        <f>feedin_bus!X53</f>
        <v>0</v>
      </c>
      <c r="Y53" s="154">
        <f>feedin_bus!Y53</f>
        <v>1</v>
      </c>
      <c r="Z53" s="159">
        <f>feedin_bus!Z53</f>
        <v>0.5</v>
      </c>
      <c r="AA53" s="154">
        <f>feedin_bus!AA53</f>
        <v>0.4</v>
      </c>
      <c r="AB53" s="154">
        <f>feedin_bus!AB53</f>
        <v>0.1</v>
      </c>
      <c r="AC53" s="159">
        <f>feedin_bus!AC53</f>
        <v>0.5</v>
      </c>
      <c r="AD53" s="154">
        <f>feedin_bus!AD53</f>
        <v>0.4</v>
      </c>
      <c r="AE53" s="154">
        <f>feedin_bus!AE53</f>
        <v>0.1</v>
      </c>
      <c r="AF53" s="159">
        <f>feedin_bus!AF53</f>
        <v>0.3</v>
      </c>
      <c r="AG53" s="154">
        <f>feedin_bus!AG53</f>
        <v>0.1</v>
      </c>
      <c r="AH53" s="154">
        <f>feedin_bus!AH53</f>
        <v>0.6</v>
      </c>
      <c r="AI53" s="159">
        <f>feedin_bus!AI53</f>
        <v>0</v>
      </c>
      <c r="AJ53" s="154">
        <f>feedin_bus!AJ53</f>
        <v>0</v>
      </c>
      <c r="AK53" s="154">
        <f>feedin_bus!AK53</f>
        <v>1</v>
      </c>
      <c r="AL53" s="36">
        <f t="shared" si="4"/>
        <v>1</v>
      </c>
      <c r="AM53" s="36">
        <f t="shared" si="0"/>
        <v>7.9999999999999991</v>
      </c>
      <c r="AO53" s="87"/>
      <c r="AP53" s="87"/>
      <c r="AQ53" s="87"/>
      <c r="AR53" s="87"/>
    </row>
    <row r="54" spans="1:44" s="38" customFormat="1" x14ac:dyDescent="0.2">
      <c r="A54" s="12">
        <v>2048</v>
      </c>
      <c r="B54" s="100">
        <f t="shared" si="17"/>
        <v>0</v>
      </c>
      <c r="C54" s="66">
        <v>1.9042235708374392E-3</v>
      </c>
      <c r="D54" s="66">
        <f t="shared" si="17"/>
        <v>0</v>
      </c>
      <c r="E54" s="66">
        <f t="shared" si="17"/>
        <v>0</v>
      </c>
      <c r="F54" s="66">
        <f t="shared" si="17"/>
        <v>0</v>
      </c>
      <c r="G54" s="66">
        <f t="shared" si="17"/>
        <v>0</v>
      </c>
      <c r="H54" s="66">
        <v>0</v>
      </c>
      <c r="I54" s="66">
        <v>0.99809577642916247</v>
      </c>
      <c r="J54" s="66">
        <f t="shared" si="12"/>
        <v>0</v>
      </c>
      <c r="K54" s="159">
        <f>feedin_bus!K54</f>
        <v>1</v>
      </c>
      <c r="L54" s="154">
        <f>feedin_bus!L54</f>
        <v>0</v>
      </c>
      <c r="M54" s="154">
        <f>feedin_bus!M54</f>
        <v>0</v>
      </c>
      <c r="N54" s="159">
        <f>feedin_bus!N54</f>
        <v>0.4</v>
      </c>
      <c r="O54" s="154">
        <f>feedin_bus!O54</f>
        <v>0.15</v>
      </c>
      <c r="P54" s="154">
        <f>feedin_bus!P54</f>
        <v>0.45</v>
      </c>
      <c r="Q54" s="159">
        <f>feedin_bus!Q54</f>
        <v>0</v>
      </c>
      <c r="R54" s="154">
        <f>feedin_bus!R54</f>
        <v>0</v>
      </c>
      <c r="S54" s="154">
        <f>feedin_bus!S54</f>
        <v>0</v>
      </c>
      <c r="T54" s="159">
        <f>feedin_bus!T54</f>
        <v>0.4</v>
      </c>
      <c r="U54" s="154">
        <f>feedin_bus!U54</f>
        <v>0.25</v>
      </c>
      <c r="V54" s="154">
        <f>feedin_bus!V54</f>
        <v>0.35</v>
      </c>
      <c r="W54" s="159">
        <f>feedin_bus!W54</f>
        <v>0</v>
      </c>
      <c r="X54" s="154">
        <f>feedin_bus!X54</f>
        <v>0</v>
      </c>
      <c r="Y54" s="154">
        <f>feedin_bus!Y54</f>
        <v>1</v>
      </c>
      <c r="Z54" s="159">
        <f>feedin_bus!Z54</f>
        <v>0.5</v>
      </c>
      <c r="AA54" s="154">
        <f>feedin_bus!AA54</f>
        <v>0.4</v>
      </c>
      <c r="AB54" s="154">
        <f>feedin_bus!AB54</f>
        <v>0.1</v>
      </c>
      <c r="AC54" s="159">
        <f>feedin_bus!AC54</f>
        <v>0.5</v>
      </c>
      <c r="AD54" s="154">
        <f>feedin_bus!AD54</f>
        <v>0.4</v>
      </c>
      <c r="AE54" s="154">
        <f>feedin_bus!AE54</f>
        <v>0.1</v>
      </c>
      <c r="AF54" s="159">
        <f>feedin_bus!AF54</f>
        <v>0.3</v>
      </c>
      <c r="AG54" s="154">
        <f>feedin_bus!AG54</f>
        <v>0.1</v>
      </c>
      <c r="AH54" s="154">
        <f>feedin_bus!AH54</f>
        <v>0.6</v>
      </c>
      <c r="AI54" s="159">
        <f>feedin_bus!AI54</f>
        <v>0</v>
      </c>
      <c r="AJ54" s="154">
        <f>feedin_bus!AJ54</f>
        <v>0</v>
      </c>
      <c r="AK54" s="154">
        <f>feedin_bus!AK54</f>
        <v>1</v>
      </c>
      <c r="AL54" s="36">
        <f t="shared" si="4"/>
        <v>0.99999999999999989</v>
      </c>
      <c r="AM54" s="36">
        <f t="shared" si="0"/>
        <v>7.9999999999999991</v>
      </c>
      <c r="AO54" s="87"/>
      <c r="AP54" s="87"/>
      <c r="AQ54" s="87"/>
      <c r="AR54" s="87"/>
    </row>
    <row r="55" spans="1:44" s="38" customFormat="1" x14ac:dyDescent="0.2">
      <c r="A55" s="12">
        <v>2049</v>
      </c>
      <c r="B55" s="100">
        <f t="shared" si="17"/>
        <v>0</v>
      </c>
      <c r="C55" s="66">
        <v>1.2119082618047739E-3</v>
      </c>
      <c r="D55" s="66">
        <f t="shared" si="17"/>
        <v>0</v>
      </c>
      <c r="E55" s="66">
        <f t="shared" si="17"/>
        <v>0</v>
      </c>
      <c r="F55" s="66">
        <f t="shared" si="17"/>
        <v>0</v>
      </c>
      <c r="G55" s="66">
        <f t="shared" si="17"/>
        <v>0</v>
      </c>
      <c r="H55" s="66">
        <v>0</v>
      </c>
      <c r="I55" s="66">
        <v>0.99878809173819527</v>
      </c>
      <c r="J55" s="66">
        <f t="shared" si="12"/>
        <v>0</v>
      </c>
      <c r="K55" s="159">
        <f>feedin_bus!K55</f>
        <v>1</v>
      </c>
      <c r="L55" s="154">
        <f>feedin_bus!L55</f>
        <v>0</v>
      </c>
      <c r="M55" s="154">
        <f>feedin_bus!M55</f>
        <v>0</v>
      </c>
      <c r="N55" s="159">
        <f>feedin_bus!N55</f>
        <v>0.4</v>
      </c>
      <c r="O55" s="154">
        <f>feedin_bus!O55</f>
        <v>0.15</v>
      </c>
      <c r="P55" s="154">
        <f>feedin_bus!P55</f>
        <v>0.45</v>
      </c>
      <c r="Q55" s="159">
        <f>feedin_bus!Q55</f>
        <v>0</v>
      </c>
      <c r="R55" s="154">
        <f>feedin_bus!R55</f>
        <v>0</v>
      </c>
      <c r="S55" s="154">
        <f>feedin_bus!S55</f>
        <v>0</v>
      </c>
      <c r="T55" s="159">
        <f>feedin_bus!T55</f>
        <v>0.4</v>
      </c>
      <c r="U55" s="154">
        <f>feedin_bus!U55</f>
        <v>0.25</v>
      </c>
      <c r="V55" s="154">
        <f>feedin_bus!V55</f>
        <v>0.35</v>
      </c>
      <c r="W55" s="159">
        <f>feedin_bus!W55</f>
        <v>0</v>
      </c>
      <c r="X55" s="154">
        <f>feedin_bus!X55</f>
        <v>0</v>
      </c>
      <c r="Y55" s="154">
        <f>feedin_bus!Y55</f>
        <v>1</v>
      </c>
      <c r="Z55" s="159">
        <f>feedin_bus!Z55</f>
        <v>0.5</v>
      </c>
      <c r="AA55" s="154">
        <f>feedin_bus!AA55</f>
        <v>0.4</v>
      </c>
      <c r="AB55" s="154">
        <f>feedin_bus!AB55</f>
        <v>0.1</v>
      </c>
      <c r="AC55" s="159">
        <f>feedin_bus!AC55</f>
        <v>0.5</v>
      </c>
      <c r="AD55" s="154">
        <f>feedin_bus!AD55</f>
        <v>0.4</v>
      </c>
      <c r="AE55" s="154">
        <f>feedin_bus!AE55</f>
        <v>0.1</v>
      </c>
      <c r="AF55" s="159">
        <f>feedin_bus!AF55</f>
        <v>0.3</v>
      </c>
      <c r="AG55" s="154">
        <f>feedin_bus!AG55</f>
        <v>0.1</v>
      </c>
      <c r="AH55" s="154">
        <f>feedin_bus!AH55</f>
        <v>0.6</v>
      </c>
      <c r="AI55" s="159">
        <f>feedin_bus!AI55</f>
        <v>0</v>
      </c>
      <c r="AJ55" s="154">
        <f>feedin_bus!AJ55</f>
        <v>0</v>
      </c>
      <c r="AK55" s="154">
        <f>feedin_bus!AK55</f>
        <v>1</v>
      </c>
      <c r="AL55" s="36">
        <f t="shared" si="4"/>
        <v>1</v>
      </c>
      <c r="AM55" s="36">
        <f t="shared" si="0"/>
        <v>7.9999999999999991</v>
      </c>
      <c r="AO55" s="87"/>
      <c r="AP55" s="87"/>
      <c r="AQ55" s="87"/>
      <c r="AR55" s="87"/>
    </row>
    <row r="56" spans="1:44" s="38" customFormat="1" x14ac:dyDescent="0.2">
      <c r="A56" s="51">
        <v>2050</v>
      </c>
      <c r="B56" s="101">
        <f t="shared" si="17"/>
        <v>0</v>
      </c>
      <c r="C56" s="74">
        <v>7.626340692113105E-4</v>
      </c>
      <c r="D56" s="74">
        <f t="shared" si="17"/>
        <v>0</v>
      </c>
      <c r="E56" s="74">
        <f t="shared" si="17"/>
        <v>0</v>
      </c>
      <c r="F56" s="74">
        <f t="shared" si="17"/>
        <v>0</v>
      </c>
      <c r="G56" s="74">
        <f t="shared" si="17"/>
        <v>0</v>
      </c>
      <c r="H56" s="74">
        <v>0</v>
      </c>
      <c r="I56" s="74">
        <v>0.99923736593078871</v>
      </c>
      <c r="J56" s="74">
        <f t="shared" si="12"/>
        <v>0</v>
      </c>
      <c r="K56" s="71">
        <f>feedin_bus!K56</f>
        <v>1</v>
      </c>
      <c r="L56" s="73">
        <f>feedin_bus!L56</f>
        <v>0</v>
      </c>
      <c r="M56" s="73">
        <f>feedin_bus!M56</f>
        <v>0</v>
      </c>
      <c r="N56" s="71">
        <f>feedin_bus!N56</f>
        <v>0.4</v>
      </c>
      <c r="O56" s="73">
        <f>feedin_bus!O56</f>
        <v>0.15</v>
      </c>
      <c r="P56" s="73">
        <f>feedin_bus!P56</f>
        <v>0.45</v>
      </c>
      <c r="Q56" s="71">
        <f>feedin_bus!Q56</f>
        <v>0</v>
      </c>
      <c r="R56" s="73">
        <f>feedin_bus!R56</f>
        <v>0</v>
      </c>
      <c r="S56" s="73">
        <f>feedin_bus!S56</f>
        <v>0</v>
      </c>
      <c r="T56" s="71">
        <f>feedin_bus!T56</f>
        <v>0.4</v>
      </c>
      <c r="U56" s="73">
        <f>feedin_bus!U56</f>
        <v>0.25</v>
      </c>
      <c r="V56" s="73">
        <f>feedin_bus!V56</f>
        <v>0.35</v>
      </c>
      <c r="W56" s="71">
        <f>feedin_bus!W56</f>
        <v>0</v>
      </c>
      <c r="X56" s="73">
        <f>feedin_bus!X56</f>
        <v>0</v>
      </c>
      <c r="Y56" s="73">
        <f>feedin_bus!Y56</f>
        <v>1</v>
      </c>
      <c r="Z56" s="71">
        <f>feedin_bus!Z56</f>
        <v>0.5</v>
      </c>
      <c r="AA56" s="73">
        <f>feedin_bus!AA56</f>
        <v>0.4</v>
      </c>
      <c r="AB56" s="73">
        <f>feedin_bus!AB56</f>
        <v>0.1</v>
      </c>
      <c r="AC56" s="71">
        <f>feedin_bus!AC56</f>
        <v>0.5</v>
      </c>
      <c r="AD56" s="73">
        <f>feedin_bus!AD56</f>
        <v>0.4</v>
      </c>
      <c r="AE56" s="73">
        <f>feedin_bus!AE56</f>
        <v>0.1</v>
      </c>
      <c r="AF56" s="71">
        <f>feedin_bus!AF56</f>
        <v>0.3</v>
      </c>
      <c r="AG56" s="73">
        <f>feedin_bus!AG56</f>
        <v>0.1</v>
      </c>
      <c r="AH56" s="73">
        <f>feedin_bus!AH56</f>
        <v>0.6</v>
      </c>
      <c r="AI56" s="71">
        <f>feedin_bus!AI56</f>
        <v>0</v>
      </c>
      <c r="AJ56" s="73">
        <f>feedin_bus!AJ56</f>
        <v>0</v>
      </c>
      <c r="AK56" s="73">
        <f>feedin_bus!AK56</f>
        <v>1</v>
      </c>
      <c r="AL56" s="52">
        <f t="shared" si="4"/>
        <v>1</v>
      </c>
      <c r="AM56" s="52">
        <f t="shared" si="0"/>
        <v>7.9999999999999991</v>
      </c>
      <c r="AO56" s="87"/>
      <c r="AP56" s="87"/>
      <c r="AQ56" s="87"/>
      <c r="AR56" s="87"/>
    </row>
    <row r="57" spans="1:44" s="38" customFormat="1" x14ac:dyDescent="0.2">
      <c r="A57" s="12">
        <v>2051</v>
      </c>
      <c r="B57" s="100">
        <f t="shared" si="17"/>
        <v>0</v>
      </c>
      <c r="C57" s="66">
        <v>4.7422186597317954E-4</v>
      </c>
      <c r="D57" s="66">
        <f t="shared" si="17"/>
        <v>0</v>
      </c>
      <c r="E57" s="66">
        <f t="shared" si="17"/>
        <v>0</v>
      </c>
      <c r="F57" s="66">
        <f t="shared" si="17"/>
        <v>0</v>
      </c>
      <c r="G57" s="66">
        <f t="shared" si="17"/>
        <v>0</v>
      </c>
      <c r="H57" s="66">
        <v>0</v>
      </c>
      <c r="I57" s="66">
        <v>0.99952577813402677</v>
      </c>
      <c r="J57" s="66">
        <f t="shared" si="12"/>
        <v>0</v>
      </c>
      <c r="K57" s="159">
        <f>feedin_bus!K57</f>
        <v>1</v>
      </c>
      <c r="L57" s="154">
        <f>feedin_bus!L57</f>
        <v>0</v>
      </c>
      <c r="M57" s="154">
        <f>feedin_bus!M57</f>
        <v>0</v>
      </c>
      <c r="N57" s="159">
        <f>feedin_bus!N57</f>
        <v>0.4</v>
      </c>
      <c r="O57" s="154">
        <f>feedin_bus!O57</f>
        <v>0.15</v>
      </c>
      <c r="P57" s="154">
        <f>feedin_bus!P57</f>
        <v>0.45</v>
      </c>
      <c r="Q57" s="159">
        <f>feedin_bus!Q57</f>
        <v>0</v>
      </c>
      <c r="R57" s="154">
        <f>feedin_bus!R57</f>
        <v>0</v>
      </c>
      <c r="S57" s="154">
        <f>feedin_bus!S57</f>
        <v>0</v>
      </c>
      <c r="T57" s="159">
        <f>feedin_bus!T57</f>
        <v>0.4</v>
      </c>
      <c r="U57" s="154">
        <f>feedin_bus!U57</f>
        <v>0.25</v>
      </c>
      <c r="V57" s="154">
        <f>feedin_bus!V57</f>
        <v>0.35</v>
      </c>
      <c r="W57" s="159">
        <f>feedin_bus!W57</f>
        <v>0</v>
      </c>
      <c r="X57" s="154">
        <f>feedin_bus!X57</f>
        <v>0</v>
      </c>
      <c r="Y57" s="154">
        <f>feedin_bus!Y57</f>
        <v>1</v>
      </c>
      <c r="Z57" s="159">
        <f>feedin_bus!Z57</f>
        <v>0.5</v>
      </c>
      <c r="AA57" s="154">
        <f>feedin_bus!AA57</f>
        <v>0.4</v>
      </c>
      <c r="AB57" s="154">
        <f>feedin_bus!AB57</f>
        <v>0.1</v>
      </c>
      <c r="AC57" s="159">
        <f>feedin_bus!AC57</f>
        <v>0.5</v>
      </c>
      <c r="AD57" s="154">
        <f>feedin_bus!AD57</f>
        <v>0.4</v>
      </c>
      <c r="AE57" s="154">
        <f>feedin_bus!AE57</f>
        <v>0.1</v>
      </c>
      <c r="AF57" s="159">
        <f>feedin_bus!AF57</f>
        <v>0.3</v>
      </c>
      <c r="AG57" s="154">
        <f>feedin_bus!AG57</f>
        <v>0.1</v>
      </c>
      <c r="AH57" s="154">
        <f>feedin_bus!AH57</f>
        <v>0.6</v>
      </c>
      <c r="AI57" s="159">
        <f>feedin_bus!AI57</f>
        <v>0</v>
      </c>
      <c r="AJ57" s="154">
        <f>feedin_bus!AJ57</f>
        <v>0</v>
      </c>
      <c r="AK57" s="154">
        <f>feedin_bus!AK57</f>
        <v>1</v>
      </c>
      <c r="AL57" s="36">
        <f t="shared" si="4"/>
        <v>1</v>
      </c>
      <c r="AM57" s="36">
        <f t="shared" si="0"/>
        <v>7.9999999999999991</v>
      </c>
      <c r="AO57" s="87"/>
      <c r="AP57" s="87"/>
      <c r="AQ57" s="87"/>
      <c r="AR57" s="87"/>
    </row>
    <row r="58" spans="1:44" s="38" customFormat="1" x14ac:dyDescent="0.2">
      <c r="A58" s="12">
        <v>2052</v>
      </c>
      <c r="B58" s="100">
        <f t="shared" si="17"/>
        <v>0</v>
      </c>
      <c r="C58" s="66">
        <v>3.4595671824512079E-4</v>
      </c>
      <c r="D58" s="66">
        <f t="shared" si="17"/>
        <v>0</v>
      </c>
      <c r="E58" s="66">
        <f t="shared" si="17"/>
        <v>0</v>
      </c>
      <c r="F58" s="66">
        <f t="shared" si="17"/>
        <v>0</v>
      </c>
      <c r="G58" s="66">
        <f t="shared" si="17"/>
        <v>0</v>
      </c>
      <c r="H58" s="66">
        <v>0</v>
      </c>
      <c r="I58" s="66">
        <v>0.99965404328175489</v>
      </c>
      <c r="J58" s="66">
        <f t="shared" si="12"/>
        <v>0</v>
      </c>
      <c r="K58" s="159">
        <f>feedin_bus!K58</f>
        <v>1</v>
      </c>
      <c r="L58" s="154">
        <f>feedin_bus!L58</f>
        <v>0</v>
      </c>
      <c r="M58" s="154">
        <f>feedin_bus!M58</f>
        <v>0</v>
      </c>
      <c r="N58" s="159">
        <f>feedin_bus!N58</f>
        <v>0.4</v>
      </c>
      <c r="O58" s="154">
        <f>feedin_bus!O58</f>
        <v>0.15</v>
      </c>
      <c r="P58" s="154">
        <f>feedin_bus!P58</f>
        <v>0.45</v>
      </c>
      <c r="Q58" s="159">
        <f>feedin_bus!Q58</f>
        <v>0</v>
      </c>
      <c r="R58" s="154">
        <f>feedin_bus!R58</f>
        <v>0</v>
      </c>
      <c r="S58" s="154">
        <f>feedin_bus!S58</f>
        <v>0</v>
      </c>
      <c r="T58" s="159">
        <f>feedin_bus!T58</f>
        <v>0.4</v>
      </c>
      <c r="U58" s="154">
        <f>feedin_bus!U58</f>
        <v>0.25</v>
      </c>
      <c r="V58" s="154">
        <f>feedin_bus!V58</f>
        <v>0.35</v>
      </c>
      <c r="W58" s="159">
        <f>feedin_bus!W58</f>
        <v>0</v>
      </c>
      <c r="X58" s="154">
        <f>feedin_bus!X58</f>
        <v>0</v>
      </c>
      <c r="Y58" s="154">
        <f>feedin_bus!Y58</f>
        <v>1</v>
      </c>
      <c r="Z58" s="159">
        <f>feedin_bus!Z58</f>
        <v>0.5</v>
      </c>
      <c r="AA58" s="154">
        <f>feedin_bus!AA58</f>
        <v>0.4</v>
      </c>
      <c r="AB58" s="154">
        <f>feedin_bus!AB58</f>
        <v>0.1</v>
      </c>
      <c r="AC58" s="159">
        <f>feedin_bus!AC58</f>
        <v>0.5</v>
      </c>
      <c r="AD58" s="154">
        <f>feedin_bus!AD58</f>
        <v>0.4</v>
      </c>
      <c r="AE58" s="154">
        <f>feedin_bus!AE58</f>
        <v>0.1</v>
      </c>
      <c r="AF58" s="159">
        <f>feedin_bus!AF58</f>
        <v>0.3</v>
      </c>
      <c r="AG58" s="154">
        <f>feedin_bus!AG58</f>
        <v>0.1</v>
      </c>
      <c r="AH58" s="154">
        <f>feedin_bus!AH58</f>
        <v>0.6</v>
      </c>
      <c r="AI58" s="159">
        <f>feedin_bus!AI58</f>
        <v>0</v>
      </c>
      <c r="AJ58" s="154">
        <f>feedin_bus!AJ58</f>
        <v>0</v>
      </c>
      <c r="AK58" s="154">
        <f>feedin_bus!AK58</f>
        <v>1</v>
      </c>
      <c r="AL58" s="36">
        <f t="shared" si="4"/>
        <v>1</v>
      </c>
      <c r="AM58" s="36">
        <f t="shared" si="0"/>
        <v>7.9999999999999991</v>
      </c>
      <c r="AO58" s="87"/>
      <c r="AP58" s="87"/>
      <c r="AQ58" s="87"/>
      <c r="AR58" s="87"/>
    </row>
    <row r="59" spans="1:44" s="38" customFormat="1" x14ac:dyDescent="0.2">
      <c r="A59" s="12">
        <v>2053</v>
      </c>
      <c r="B59" s="100">
        <f t="shared" si="17"/>
        <v>0</v>
      </c>
      <c r="C59" s="66">
        <v>2.7368393131231155E-4</v>
      </c>
      <c r="D59" s="66">
        <f t="shared" si="17"/>
        <v>0</v>
      </c>
      <c r="E59" s="66">
        <f t="shared" si="17"/>
        <v>0</v>
      </c>
      <c r="F59" s="66">
        <f t="shared" si="17"/>
        <v>0</v>
      </c>
      <c r="G59" s="66">
        <f t="shared" si="17"/>
        <v>0</v>
      </c>
      <c r="H59" s="66">
        <v>0</v>
      </c>
      <c r="I59" s="66">
        <v>0.99972631606868778</v>
      </c>
      <c r="J59" s="66">
        <f t="shared" si="12"/>
        <v>0</v>
      </c>
      <c r="K59" s="159">
        <f>feedin_bus!K59</f>
        <v>1</v>
      </c>
      <c r="L59" s="154">
        <f>feedin_bus!L59</f>
        <v>0</v>
      </c>
      <c r="M59" s="154">
        <f>feedin_bus!M59</f>
        <v>0</v>
      </c>
      <c r="N59" s="159">
        <f>feedin_bus!N59</f>
        <v>0.4</v>
      </c>
      <c r="O59" s="154">
        <f>feedin_bus!O59</f>
        <v>0.15</v>
      </c>
      <c r="P59" s="154">
        <f>feedin_bus!P59</f>
        <v>0.45</v>
      </c>
      <c r="Q59" s="159">
        <f>feedin_bus!Q59</f>
        <v>0</v>
      </c>
      <c r="R59" s="154">
        <f>feedin_bus!R59</f>
        <v>0</v>
      </c>
      <c r="S59" s="154">
        <f>feedin_bus!S59</f>
        <v>0</v>
      </c>
      <c r="T59" s="159">
        <f>feedin_bus!T59</f>
        <v>0.4</v>
      </c>
      <c r="U59" s="154">
        <f>feedin_bus!U59</f>
        <v>0.25</v>
      </c>
      <c r="V59" s="154">
        <f>feedin_bus!V59</f>
        <v>0.35</v>
      </c>
      <c r="W59" s="159">
        <f>feedin_bus!W59</f>
        <v>0</v>
      </c>
      <c r="X59" s="154">
        <f>feedin_bus!X59</f>
        <v>0</v>
      </c>
      <c r="Y59" s="154">
        <f>feedin_bus!Y59</f>
        <v>1</v>
      </c>
      <c r="Z59" s="159">
        <f>feedin_bus!Z59</f>
        <v>0.5</v>
      </c>
      <c r="AA59" s="154">
        <f>feedin_bus!AA59</f>
        <v>0.4</v>
      </c>
      <c r="AB59" s="154">
        <f>feedin_bus!AB59</f>
        <v>0.1</v>
      </c>
      <c r="AC59" s="159">
        <f>feedin_bus!AC59</f>
        <v>0.5</v>
      </c>
      <c r="AD59" s="154">
        <f>feedin_bus!AD59</f>
        <v>0.4</v>
      </c>
      <c r="AE59" s="154">
        <f>feedin_bus!AE59</f>
        <v>0.1</v>
      </c>
      <c r="AF59" s="159">
        <f>feedin_bus!AF59</f>
        <v>0.3</v>
      </c>
      <c r="AG59" s="154">
        <f>feedin_bus!AG59</f>
        <v>0.1</v>
      </c>
      <c r="AH59" s="154">
        <f>feedin_bus!AH59</f>
        <v>0.6</v>
      </c>
      <c r="AI59" s="159">
        <f>feedin_bus!AI59</f>
        <v>0</v>
      </c>
      <c r="AJ59" s="154">
        <f>feedin_bus!AJ59</f>
        <v>0</v>
      </c>
      <c r="AK59" s="154">
        <f>feedin_bus!AK59</f>
        <v>1</v>
      </c>
      <c r="AL59" s="36">
        <f t="shared" si="4"/>
        <v>1</v>
      </c>
      <c r="AM59" s="36">
        <f t="shared" si="0"/>
        <v>7.9999999999999991</v>
      </c>
      <c r="AO59" s="87"/>
      <c r="AP59" s="87"/>
      <c r="AQ59" s="87"/>
      <c r="AR59" s="87"/>
    </row>
    <row r="60" spans="1:44" s="38" customFormat="1" x14ac:dyDescent="0.2">
      <c r="A60" s="12">
        <v>2054</v>
      </c>
      <c r="B60" s="100">
        <f t="shared" si="17"/>
        <v>0</v>
      </c>
      <c r="C60" s="66">
        <v>2.1577866030693724E-4</v>
      </c>
      <c r="D60" s="66">
        <f t="shared" si="17"/>
        <v>0</v>
      </c>
      <c r="E60" s="66">
        <f t="shared" si="17"/>
        <v>0</v>
      </c>
      <c r="F60" s="66">
        <f t="shared" si="17"/>
        <v>0</v>
      </c>
      <c r="G60" s="66">
        <f t="shared" si="17"/>
        <v>0</v>
      </c>
      <c r="H60" s="66">
        <v>0</v>
      </c>
      <c r="I60" s="66">
        <v>0.99978422133969302</v>
      </c>
      <c r="J60" s="66">
        <f t="shared" si="12"/>
        <v>0</v>
      </c>
      <c r="K60" s="159">
        <f>feedin_bus!K60</f>
        <v>1</v>
      </c>
      <c r="L60" s="154">
        <f>feedin_bus!L60</f>
        <v>0</v>
      </c>
      <c r="M60" s="154">
        <f>feedin_bus!M60</f>
        <v>0</v>
      </c>
      <c r="N60" s="159">
        <f>feedin_bus!N60</f>
        <v>0.4</v>
      </c>
      <c r="O60" s="154">
        <f>feedin_bus!O60</f>
        <v>0.15</v>
      </c>
      <c r="P60" s="154">
        <f>feedin_bus!P60</f>
        <v>0.45</v>
      </c>
      <c r="Q60" s="159">
        <f>feedin_bus!Q60</f>
        <v>0</v>
      </c>
      <c r="R60" s="154">
        <f>feedin_bus!R60</f>
        <v>0</v>
      </c>
      <c r="S60" s="154">
        <f>feedin_bus!S60</f>
        <v>0</v>
      </c>
      <c r="T60" s="159">
        <f>feedin_bus!T60</f>
        <v>0.4</v>
      </c>
      <c r="U60" s="154">
        <f>feedin_bus!U60</f>
        <v>0.25</v>
      </c>
      <c r="V60" s="154">
        <f>feedin_bus!V60</f>
        <v>0.35</v>
      </c>
      <c r="W60" s="159">
        <f>feedin_bus!W60</f>
        <v>0</v>
      </c>
      <c r="X60" s="154">
        <f>feedin_bus!X60</f>
        <v>0</v>
      </c>
      <c r="Y60" s="154">
        <f>feedin_bus!Y60</f>
        <v>1</v>
      </c>
      <c r="Z60" s="159">
        <f>feedin_bus!Z60</f>
        <v>0.5</v>
      </c>
      <c r="AA60" s="154">
        <f>feedin_bus!AA60</f>
        <v>0.4</v>
      </c>
      <c r="AB60" s="154">
        <f>feedin_bus!AB60</f>
        <v>0.1</v>
      </c>
      <c r="AC60" s="159">
        <f>feedin_bus!AC60</f>
        <v>0.5</v>
      </c>
      <c r="AD60" s="154">
        <f>feedin_bus!AD60</f>
        <v>0.4</v>
      </c>
      <c r="AE60" s="154">
        <f>feedin_bus!AE60</f>
        <v>0.1</v>
      </c>
      <c r="AF60" s="159">
        <f>feedin_bus!AF60</f>
        <v>0.3</v>
      </c>
      <c r="AG60" s="154">
        <f>feedin_bus!AG60</f>
        <v>0.1</v>
      </c>
      <c r="AH60" s="154">
        <f>feedin_bus!AH60</f>
        <v>0.6</v>
      </c>
      <c r="AI60" s="159">
        <f>feedin_bus!AI60</f>
        <v>0</v>
      </c>
      <c r="AJ60" s="154">
        <f>feedin_bus!AJ60</f>
        <v>0</v>
      </c>
      <c r="AK60" s="154">
        <f>feedin_bus!AK60</f>
        <v>1</v>
      </c>
      <c r="AL60" s="36">
        <f t="shared" si="4"/>
        <v>1</v>
      </c>
      <c r="AM60" s="36">
        <f t="shared" si="0"/>
        <v>7.9999999999999991</v>
      </c>
      <c r="AO60" s="87"/>
      <c r="AP60" s="87"/>
      <c r="AQ60" s="87"/>
      <c r="AR60" s="87"/>
    </row>
    <row r="61" spans="1:44" s="38" customFormat="1" x14ac:dyDescent="0.2">
      <c r="A61" s="51">
        <v>2055</v>
      </c>
      <c r="B61" s="101">
        <f t="shared" si="17"/>
        <v>0</v>
      </c>
      <c r="C61" s="74">
        <v>1.6955207220552707E-4</v>
      </c>
      <c r="D61" s="74">
        <f t="shared" si="17"/>
        <v>0</v>
      </c>
      <c r="E61" s="74">
        <f t="shared" si="17"/>
        <v>0</v>
      </c>
      <c r="F61" s="74">
        <f t="shared" si="17"/>
        <v>0</v>
      </c>
      <c r="G61" s="74">
        <f t="shared" si="17"/>
        <v>0</v>
      </c>
      <c r="H61" s="74">
        <v>0</v>
      </c>
      <c r="I61" s="74">
        <v>0.99983044792779441</v>
      </c>
      <c r="J61" s="74">
        <f t="shared" si="12"/>
        <v>0</v>
      </c>
      <c r="K61" s="71">
        <f>feedin_bus!K61</f>
        <v>1</v>
      </c>
      <c r="L61" s="73">
        <f>feedin_bus!L61</f>
        <v>0</v>
      </c>
      <c r="M61" s="73">
        <f>feedin_bus!M61</f>
        <v>0</v>
      </c>
      <c r="N61" s="71">
        <f>feedin_bus!N61</f>
        <v>0.4</v>
      </c>
      <c r="O61" s="73">
        <f>feedin_bus!O61</f>
        <v>0.15</v>
      </c>
      <c r="P61" s="73">
        <f>feedin_bus!P61</f>
        <v>0.45</v>
      </c>
      <c r="Q61" s="71">
        <f>feedin_bus!Q61</f>
        <v>0</v>
      </c>
      <c r="R61" s="73">
        <f>feedin_bus!R61</f>
        <v>0</v>
      </c>
      <c r="S61" s="73">
        <f>feedin_bus!S61</f>
        <v>0</v>
      </c>
      <c r="T61" s="71">
        <f>feedin_bus!T61</f>
        <v>0.4</v>
      </c>
      <c r="U61" s="73">
        <f>feedin_bus!U61</f>
        <v>0.25</v>
      </c>
      <c r="V61" s="73">
        <f>feedin_bus!V61</f>
        <v>0.35</v>
      </c>
      <c r="W61" s="71">
        <f>feedin_bus!W61</f>
        <v>0</v>
      </c>
      <c r="X61" s="73">
        <f>feedin_bus!X61</f>
        <v>0</v>
      </c>
      <c r="Y61" s="73">
        <f>feedin_bus!Y61</f>
        <v>1</v>
      </c>
      <c r="Z61" s="71">
        <f>feedin_bus!Z61</f>
        <v>0.5</v>
      </c>
      <c r="AA61" s="73">
        <f>feedin_bus!AA61</f>
        <v>0.4</v>
      </c>
      <c r="AB61" s="73">
        <f>feedin_bus!AB61</f>
        <v>0.1</v>
      </c>
      <c r="AC61" s="71">
        <f>feedin_bus!AC61</f>
        <v>0.5</v>
      </c>
      <c r="AD61" s="73">
        <f>feedin_bus!AD61</f>
        <v>0.4</v>
      </c>
      <c r="AE61" s="73">
        <f>feedin_bus!AE61</f>
        <v>0.1</v>
      </c>
      <c r="AF61" s="71">
        <f>feedin_bus!AF61</f>
        <v>0.3</v>
      </c>
      <c r="AG61" s="73">
        <f>feedin_bus!AG61</f>
        <v>0.1</v>
      </c>
      <c r="AH61" s="73">
        <f>feedin_bus!AH61</f>
        <v>0.6</v>
      </c>
      <c r="AI61" s="71">
        <f>feedin_bus!AI61</f>
        <v>0</v>
      </c>
      <c r="AJ61" s="73">
        <f>feedin_bus!AJ61</f>
        <v>0</v>
      </c>
      <c r="AK61" s="73">
        <f>feedin_bus!AK61</f>
        <v>1</v>
      </c>
      <c r="AL61" s="52">
        <f t="shared" si="4"/>
        <v>0.99999999999999989</v>
      </c>
      <c r="AM61" s="52">
        <f t="shared" si="0"/>
        <v>7.9999999999999991</v>
      </c>
      <c r="AO61" s="87"/>
      <c r="AP61" s="87"/>
      <c r="AQ61" s="87"/>
      <c r="AR61" s="87"/>
    </row>
    <row r="62" spans="1:44" s="38" customFormat="1" x14ac:dyDescent="0.2">
      <c r="A62" s="79"/>
      <c r="B62" s="84"/>
      <c r="C62" s="85"/>
      <c r="D62" s="85"/>
      <c r="E62" s="85"/>
      <c r="F62" s="85"/>
      <c r="G62" s="85"/>
      <c r="H62" s="85"/>
      <c r="I62" s="85"/>
      <c r="J62" s="85"/>
      <c r="K62" s="84"/>
      <c r="L62" s="85"/>
      <c r="M62" s="85"/>
      <c r="N62" s="84"/>
      <c r="O62" s="85"/>
      <c r="P62" s="85"/>
      <c r="Q62" s="84"/>
      <c r="R62" s="85"/>
      <c r="S62" s="85"/>
      <c r="T62" s="84"/>
      <c r="U62" s="85"/>
      <c r="V62" s="85"/>
      <c r="W62" s="84"/>
      <c r="X62" s="85"/>
      <c r="Y62" s="85"/>
      <c r="Z62" s="84"/>
      <c r="AA62" s="85"/>
      <c r="AB62" s="85"/>
      <c r="AC62" s="84"/>
      <c r="AD62" s="85"/>
      <c r="AE62" s="85"/>
      <c r="AF62" s="84"/>
      <c r="AG62" s="85"/>
      <c r="AH62" s="85"/>
      <c r="AI62" s="84"/>
      <c r="AJ62" s="85"/>
      <c r="AK62" s="85"/>
      <c r="AL62" s="86"/>
      <c r="AM62" s="86"/>
      <c r="AO62" s="87"/>
      <c r="AP62" s="87"/>
      <c r="AQ62" s="87"/>
      <c r="AR62" s="87"/>
    </row>
    <row r="63" spans="1:44" s="93" customFormat="1" x14ac:dyDescent="0.2">
      <c r="I63" s="90">
        <f>A6</f>
        <v>2000</v>
      </c>
      <c r="J63" s="92">
        <f>SUM(B6:J6)</f>
        <v>1</v>
      </c>
      <c r="AL63" s="94"/>
      <c r="AM63" s="90"/>
      <c r="AR63" s="90"/>
    </row>
    <row r="64" spans="1:44" x14ac:dyDescent="0.2">
      <c r="I64" s="90">
        <f t="shared" ref="I64:I118" si="18">A7</f>
        <v>2001</v>
      </c>
      <c r="J64" s="92">
        <f t="shared" ref="J64:J118" si="19">SUM(B7:J7)</f>
        <v>0.99999999989999988</v>
      </c>
    </row>
    <row r="65" spans="9:14" x14ac:dyDescent="0.2">
      <c r="I65" s="90">
        <f t="shared" si="18"/>
        <v>2002</v>
      </c>
      <c r="J65" s="92">
        <f t="shared" si="19"/>
        <v>1</v>
      </c>
    </row>
    <row r="66" spans="9:14" x14ac:dyDescent="0.2">
      <c r="I66" s="90">
        <f t="shared" si="18"/>
        <v>2003</v>
      </c>
      <c r="J66" s="92">
        <f t="shared" si="19"/>
        <v>1</v>
      </c>
      <c r="N66" s="75">
        <f>B21*K21+C21*SUM(N21:P21)</f>
        <v>1</v>
      </c>
    </row>
    <row r="67" spans="9:14" x14ac:dyDescent="0.2">
      <c r="I67" s="90">
        <f t="shared" si="18"/>
        <v>2004</v>
      </c>
      <c r="J67" s="92">
        <f t="shared" si="19"/>
        <v>1</v>
      </c>
    </row>
    <row r="68" spans="9:14" x14ac:dyDescent="0.2">
      <c r="I68" s="90">
        <f t="shared" si="18"/>
        <v>2005</v>
      </c>
      <c r="J68" s="92">
        <f t="shared" si="19"/>
        <v>0.99999999989999999</v>
      </c>
    </row>
    <row r="69" spans="9:14" x14ac:dyDescent="0.2">
      <c r="I69" s="90">
        <f t="shared" si="18"/>
        <v>2006</v>
      </c>
      <c r="J69" s="92">
        <f t="shared" si="19"/>
        <v>1</v>
      </c>
    </row>
    <row r="70" spans="9:14" x14ac:dyDescent="0.2">
      <c r="I70" s="90">
        <f t="shared" si="18"/>
        <v>2007</v>
      </c>
      <c r="J70" s="92">
        <f t="shared" si="19"/>
        <v>0.99999999989999999</v>
      </c>
    </row>
    <row r="71" spans="9:14" x14ac:dyDescent="0.2">
      <c r="I71" s="90">
        <f t="shared" si="18"/>
        <v>2008</v>
      </c>
      <c r="J71" s="92">
        <f t="shared" si="19"/>
        <v>1</v>
      </c>
    </row>
    <row r="72" spans="9:14" x14ac:dyDescent="0.2">
      <c r="I72" s="90">
        <f t="shared" si="18"/>
        <v>2009</v>
      </c>
      <c r="J72" s="92">
        <f t="shared" si="19"/>
        <v>1</v>
      </c>
    </row>
    <row r="73" spans="9:14" x14ac:dyDescent="0.2">
      <c r="I73" s="90">
        <f t="shared" si="18"/>
        <v>2010</v>
      </c>
      <c r="J73" s="92">
        <f t="shared" si="19"/>
        <v>1</v>
      </c>
    </row>
    <row r="74" spans="9:14" x14ac:dyDescent="0.2">
      <c r="I74" s="90">
        <f t="shared" si="18"/>
        <v>2011</v>
      </c>
      <c r="J74" s="92">
        <f t="shared" si="19"/>
        <v>1</v>
      </c>
    </row>
    <row r="75" spans="9:14" x14ac:dyDescent="0.2">
      <c r="I75" s="90">
        <f t="shared" si="18"/>
        <v>2012</v>
      </c>
      <c r="J75" s="92">
        <f t="shared" si="19"/>
        <v>1</v>
      </c>
    </row>
    <row r="76" spans="9:14" x14ac:dyDescent="0.2">
      <c r="I76" s="90">
        <f t="shared" si="18"/>
        <v>2013</v>
      </c>
      <c r="J76" s="92">
        <f t="shared" si="19"/>
        <v>1</v>
      </c>
    </row>
    <row r="77" spans="9:14" x14ac:dyDescent="0.2">
      <c r="I77" s="90">
        <f t="shared" si="18"/>
        <v>2014</v>
      </c>
      <c r="J77" s="92">
        <f t="shared" si="19"/>
        <v>1</v>
      </c>
    </row>
    <row r="78" spans="9:14" x14ac:dyDescent="0.2">
      <c r="I78" s="90">
        <f t="shared" si="18"/>
        <v>2015</v>
      </c>
      <c r="J78" s="92">
        <f t="shared" si="19"/>
        <v>1</v>
      </c>
    </row>
    <row r="79" spans="9:14" x14ac:dyDescent="0.2">
      <c r="I79" s="90">
        <f t="shared" si="18"/>
        <v>2016</v>
      </c>
      <c r="J79" s="92">
        <f t="shared" si="19"/>
        <v>1</v>
      </c>
    </row>
    <row r="80" spans="9:14" x14ac:dyDescent="0.2">
      <c r="I80" s="90">
        <f t="shared" si="18"/>
        <v>2017</v>
      </c>
      <c r="J80" s="92">
        <f t="shared" si="19"/>
        <v>1</v>
      </c>
    </row>
    <row r="81" spans="9:10" x14ac:dyDescent="0.2">
      <c r="I81" s="90">
        <f t="shared" si="18"/>
        <v>2018</v>
      </c>
      <c r="J81" s="92">
        <f t="shared" si="19"/>
        <v>1</v>
      </c>
    </row>
    <row r="82" spans="9:10" x14ac:dyDescent="0.2">
      <c r="I82" s="90">
        <f t="shared" si="18"/>
        <v>2019</v>
      </c>
      <c r="J82" s="92">
        <f t="shared" si="19"/>
        <v>1</v>
      </c>
    </row>
    <row r="83" spans="9:10" x14ac:dyDescent="0.2">
      <c r="I83" s="90">
        <f t="shared" si="18"/>
        <v>2020</v>
      </c>
      <c r="J83" s="92">
        <f t="shared" si="19"/>
        <v>1</v>
      </c>
    </row>
    <row r="84" spans="9:10" x14ac:dyDescent="0.2">
      <c r="I84" s="90">
        <f t="shared" si="18"/>
        <v>2021</v>
      </c>
      <c r="J84" s="92">
        <f t="shared" si="19"/>
        <v>1</v>
      </c>
    </row>
    <row r="85" spans="9:10" x14ac:dyDescent="0.2">
      <c r="I85" s="90">
        <f t="shared" si="18"/>
        <v>2022</v>
      </c>
      <c r="J85" s="92">
        <f t="shared" si="19"/>
        <v>1</v>
      </c>
    </row>
    <row r="86" spans="9:10" x14ac:dyDescent="0.2">
      <c r="I86" s="90">
        <f t="shared" si="18"/>
        <v>2023</v>
      </c>
      <c r="J86" s="92">
        <f t="shared" si="19"/>
        <v>1</v>
      </c>
    </row>
    <row r="87" spans="9:10" x14ac:dyDescent="0.2">
      <c r="I87" s="90">
        <f t="shared" si="18"/>
        <v>2024</v>
      </c>
      <c r="J87" s="92">
        <f t="shared" si="19"/>
        <v>1</v>
      </c>
    </row>
    <row r="88" spans="9:10" x14ac:dyDescent="0.2">
      <c r="I88" s="90">
        <f t="shared" si="18"/>
        <v>2025</v>
      </c>
      <c r="J88" s="92">
        <f t="shared" si="19"/>
        <v>1</v>
      </c>
    </row>
    <row r="89" spans="9:10" x14ac:dyDescent="0.2">
      <c r="I89" s="90">
        <f t="shared" si="18"/>
        <v>2026</v>
      </c>
      <c r="J89" s="92">
        <f t="shared" si="19"/>
        <v>1</v>
      </c>
    </row>
    <row r="90" spans="9:10" x14ac:dyDescent="0.2">
      <c r="I90" s="90">
        <f t="shared" si="18"/>
        <v>2027</v>
      </c>
      <c r="J90" s="92">
        <f t="shared" si="19"/>
        <v>1</v>
      </c>
    </row>
    <row r="91" spans="9:10" x14ac:dyDescent="0.2">
      <c r="I91" s="90">
        <f t="shared" si="18"/>
        <v>2028</v>
      </c>
      <c r="J91" s="92">
        <f t="shared" si="19"/>
        <v>1</v>
      </c>
    </row>
    <row r="92" spans="9:10" x14ac:dyDescent="0.2">
      <c r="I92" s="90">
        <f t="shared" si="18"/>
        <v>2029</v>
      </c>
      <c r="J92" s="92">
        <f t="shared" si="19"/>
        <v>0.99999999999999989</v>
      </c>
    </row>
    <row r="93" spans="9:10" x14ac:dyDescent="0.2">
      <c r="I93" s="90">
        <f t="shared" si="18"/>
        <v>2030</v>
      </c>
      <c r="J93" s="92">
        <f t="shared" si="19"/>
        <v>1</v>
      </c>
    </row>
    <row r="94" spans="9:10" x14ac:dyDescent="0.2">
      <c r="I94" s="90">
        <f t="shared" si="18"/>
        <v>2031</v>
      </c>
      <c r="J94" s="92">
        <f t="shared" si="19"/>
        <v>1</v>
      </c>
    </row>
    <row r="95" spans="9:10" x14ac:dyDescent="0.2">
      <c r="I95" s="90">
        <f t="shared" si="18"/>
        <v>2032</v>
      </c>
      <c r="J95" s="92">
        <f t="shared" si="19"/>
        <v>1</v>
      </c>
    </row>
    <row r="96" spans="9:10" x14ac:dyDescent="0.2">
      <c r="I96" s="90">
        <f t="shared" si="18"/>
        <v>2033</v>
      </c>
      <c r="J96" s="92">
        <f t="shared" si="19"/>
        <v>1</v>
      </c>
    </row>
    <row r="97" spans="9:10" x14ac:dyDescent="0.2">
      <c r="I97" s="90">
        <f t="shared" si="18"/>
        <v>2034</v>
      </c>
      <c r="J97" s="92">
        <f t="shared" si="19"/>
        <v>1</v>
      </c>
    </row>
    <row r="98" spans="9:10" x14ac:dyDescent="0.2">
      <c r="I98" s="90">
        <f t="shared" si="18"/>
        <v>2035</v>
      </c>
      <c r="J98" s="92">
        <f t="shared" si="19"/>
        <v>1</v>
      </c>
    </row>
    <row r="99" spans="9:10" x14ac:dyDescent="0.2">
      <c r="I99" s="90">
        <f t="shared" si="18"/>
        <v>2036</v>
      </c>
      <c r="J99" s="92">
        <f t="shared" si="19"/>
        <v>0.99999999999999978</v>
      </c>
    </row>
    <row r="100" spans="9:10" x14ac:dyDescent="0.2">
      <c r="I100" s="90">
        <f t="shared" si="18"/>
        <v>2037</v>
      </c>
      <c r="J100" s="92">
        <f t="shared" si="19"/>
        <v>1</v>
      </c>
    </row>
    <row r="101" spans="9:10" x14ac:dyDescent="0.2">
      <c r="I101" s="90">
        <f t="shared" si="18"/>
        <v>2038</v>
      </c>
      <c r="J101" s="92">
        <f t="shared" si="19"/>
        <v>1</v>
      </c>
    </row>
    <row r="102" spans="9:10" x14ac:dyDescent="0.2">
      <c r="I102" s="90">
        <f t="shared" si="18"/>
        <v>2039</v>
      </c>
      <c r="J102" s="92">
        <f t="shared" si="19"/>
        <v>1</v>
      </c>
    </row>
    <row r="103" spans="9:10" x14ac:dyDescent="0.2">
      <c r="I103" s="90">
        <f t="shared" si="18"/>
        <v>2040</v>
      </c>
      <c r="J103" s="92">
        <f t="shared" si="19"/>
        <v>1</v>
      </c>
    </row>
    <row r="104" spans="9:10" x14ac:dyDescent="0.2">
      <c r="I104" s="90">
        <f t="shared" si="18"/>
        <v>2041</v>
      </c>
      <c r="J104" s="92">
        <f t="shared" si="19"/>
        <v>1</v>
      </c>
    </row>
    <row r="105" spans="9:10" x14ac:dyDescent="0.2">
      <c r="I105" s="90">
        <f t="shared" si="18"/>
        <v>2042</v>
      </c>
      <c r="J105" s="92">
        <f t="shared" si="19"/>
        <v>1</v>
      </c>
    </row>
    <row r="106" spans="9:10" x14ac:dyDescent="0.2">
      <c r="I106" s="90">
        <f t="shared" si="18"/>
        <v>2043</v>
      </c>
      <c r="J106" s="92">
        <f t="shared" si="19"/>
        <v>0.99999999999999989</v>
      </c>
    </row>
    <row r="107" spans="9:10" x14ac:dyDescent="0.2">
      <c r="I107" s="90">
        <f t="shared" si="18"/>
        <v>2044</v>
      </c>
      <c r="J107" s="92">
        <f t="shared" si="19"/>
        <v>1</v>
      </c>
    </row>
    <row r="108" spans="9:10" x14ac:dyDescent="0.2">
      <c r="I108" s="90">
        <f t="shared" si="18"/>
        <v>2045</v>
      </c>
      <c r="J108" s="92">
        <f t="shared" si="19"/>
        <v>1</v>
      </c>
    </row>
    <row r="109" spans="9:10" x14ac:dyDescent="0.2">
      <c r="I109" s="90">
        <f t="shared" si="18"/>
        <v>2046</v>
      </c>
      <c r="J109" s="92">
        <f t="shared" si="19"/>
        <v>1</v>
      </c>
    </row>
    <row r="110" spans="9:10" x14ac:dyDescent="0.2">
      <c r="I110" s="90">
        <f t="shared" si="18"/>
        <v>2047</v>
      </c>
      <c r="J110" s="92">
        <f t="shared" si="19"/>
        <v>1</v>
      </c>
    </row>
    <row r="111" spans="9:10" x14ac:dyDescent="0.2">
      <c r="I111" s="90">
        <f t="shared" si="18"/>
        <v>2048</v>
      </c>
      <c r="J111" s="92">
        <f t="shared" si="19"/>
        <v>0.99999999999999989</v>
      </c>
    </row>
    <row r="112" spans="9:10" x14ac:dyDescent="0.2">
      <c r="I112" s="90">
        <f t="shared" si="18"/>
        <v>2049</v>
      </c>
      <c r="J112" s="92">
        <f t="shared" si="19"/>
        <v>1</v>
      </c>
    </row>
    <row r="113" spans="9:10" x14ac:dyDescent="0.2">
      <c r="I113" s="90">
        <f t="shared" si="18"/>
        <v>2050</v>
      </c>
      <c r="J113" s="92">
        <f t="shared" si="19"/>
        <v>1</v>
      </c>
    </row>
    <row r="114" spans="9:10" x14ac:dyDescent="0.2">
      <c r="I114" s="90">
        <f t="shared" si="18"/>
        <v>2051</v>
      </c>
      <c r="J114" s="92">
        <f t="shared" si="19"/>
        <v>1</v>
      </c>
    </row>
    <row r="115" spans="9:10" x14ac:dyDescent="0.2">
      <c r="I115" s="90">
        <f t="shared" si="18"/>
        <v>2052</v>
      </c>
      <c r="J115" s="92">
        <f t="shared" si="19"/>
        <v>1</v>
      </c>
    </row>
    <row r="116" spans="9:10" x14ac:dyDescent="0.2">
      <c r="I116" s="90">
        <f t="shared" si="18"/>
        <v>2053</v>
      </c>
      <c r="J116" s="92">
        <f t="shared" si="19"/>
        <v>1</v>
      </c>
    </row>
    <row r="117" spans="9:10" x14ac:dyDescent="0.2">
      <c r="I117" s="90">
        <f t="shared" si="18"/>
        <v>2054</v>
      </c>
      <c r="J117" s="92">
        <f t="shared" si="19"/>
        <v>1</v>
      </c>
    </row>
    <row r="118" spans="9:10" x14ac:dyDescent="0.2">
      <c r="I118" s="90">
        <f t="shared" si="18"/>
        <v>2055</v>
      </c>
      <c r="J118" s="92">
        <f t="shared" si="19"/>
        <v>0.99999999999999989</v>
      </c>
    </row>
    <row r="119" spans="9:10" x14ac:dyDescent="0.2">
      <c r="I119" s="1"/>
    </row>
    <row r="120" spans="9:10" x14ac:dyDescent="0.2">
      <c r="I120" s="1"/>
    </row>
    <row r="121" spans="9:10" x14ac:dyDescent="0.2">
      <c r="I121" s="1"/>
    </row>
    <row r="122" spans="9:10" x14ac:dyDescent="0.2">
      <c r="I122" s="1"/>
    </row>
    <row r="123" spans="9:10" x14ac:dyDescent="0.2">
      <c r="I123" s="1"/>
    </row>
  </sheetData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G43"/>
  <sheetViews>
    <sheetView topLeftCell="A73" workbookViewId="0">
      <selection activeCell="AP49" sqref="AP49"/>
    </sheetView>
  </sheetViews>
  <sheetFormatPr defaultRowHeight="12.75" x14ac:dyDescent="0.2"/>
  <cols>
    <col min="9" max="9" width="1.5703125" customWidth="1"/>
  </cols>
  <sheetData>
    <row r="4" spans="1:59" x14ac:dyDescent="0.2">
      <c r="AC4" s="50" t="s">
        <v>246</v>
      </c>
      <c r="AD4" s="50"/>
      <c r="AE4" s="50"/>
      <c r="AF4" s="50"/>
      <c r="AG4" s="50" t="s">
        <v>249</v>
      </c>
      <c r="AH4" s="50"/>
      <c r="AI4" s="50"/>
      <c r="AJ4" s="50"/>
      <c r="AK4" s="50" t="s">
        <v>250</v>
      </c>
      <c r="AL4" s="50"/>
      <c r="AM4" s="50"/>
      <c r="AN4" s="50"/>
      <c r="AO4" s="50" t="s">
        <v>251</v>
      </c>
      <c r="AP4" s="50"/>
      <c r="AQ4" s="50"/>
      <c r="AR4" s="50"/>
      <c r="AS4" s="50" t="s">
        <v>252</v>
      </c>
      <c r="AT4" s="50"/>
      <c r="AU4" s="50"/>
      <c r="AV4" s="50"/>
      <c r="AW4" s="50" t="s">
        <v>221</v>
      </c>
      <c r="AX4" s="50"/>
      <c r="AY4" s="50"/>
      <c r="AZ4" s="50"/>
      <c r="BA4" s="50" t="s">
        <v>253</v>
      </c>
      <c r="BB4" s="50"/>
      <c r="BC4" s="50"/>
      <c r="BD4" s="50"/>
      <c r="BE4" s="50" t="s">
        <v>219</v>
      </c>
      <c r="BF4" s="50"/>
      <c r="BG4" s="50"/>
    </row>
    <row r="5" spans="1:59" x14ac:dyDescent="0.2">
      <c r="AC5" s="50" t="s">
        <v>247</v>
      </c>
      <c r="AD5" s="50" t="s">
        <v>248</v>
      </c>
      <c r="AE5" s="50" t="s">
        <v>254</v>
      </c>
      <c r="AF5" s="50"/>
      <c r="AG5" s="50" t="s">
        <v>247</v>
      </c>
      <c r="AH5" s="50" t="s">
        <v>248</v>
      </c>
      <c r="AI5" s="50" t="s">
        <v>254</v>
      </c>
      <c r="AJ5" s="50"/>
      <c r="AK5" s="50" t="s">
        <v>247</v>
      </c>
      <c r="AL5" s="50" t="s">
        <v>248</v>
      </c>
      <c r="AM5" s="50" t="s">
        <v>254</v>
      </c>
      <c r="AN5" s="50"/>
      <c r="AO5" s="50" t="s">
        <v>247</v>
      </c>
      <c r="AP5" s="50" t="s">
        <v>248</v>
      </c>
      <c r="AQ5" s="50" t="s">
        <v>254</v>
      </c>
      <c r="AR5" s="50"/>
      <c r="AS5" s="50" t="s">
        <v>247</v>
      </c>
      <c r="AT5" s="50" t="s">
        <v>248</v>
      </c>
      <c r="AU5" s="50" t="s">
        <v>254</v>
      </c>
      <c r="AV5" s="50"/>
      <c r="AW5" s="50" t="s">
        <v>247</v>
      </c>
      <c r="AX5" s="50" t="s">
        <v>248</v>
      </c>
      <c r="AY5" s="50" t="s">
        <v>254</v>
      </c>
      <c r="AZ5" s="50"/>
      <c r="BA5" s="50" t="s">
        <v>247</v>
      </c>
      <c r="BB5" s="50" t="s">
        <v>248</v>
      </c>
      <c r="BC5" s="50" t="s">
        <v>254</v>
      </c>
      <c r="BD5" s="50"/>
      <c r="BE5" s="50" t="s">
        <v>247</v>
      </c>
      <c r="BF5" s="50" t="s">
        <v>248</v>
      </c>
      <c r="BG5" s="50" t="s">
        <v>254</v>
      </c>
    </row>
    <row r="6" spans="1:59" x14ac:dyDescent="0.2">
      <c r="AB6" s="12">
        <v>2018</v>
      </c>
      <c r="AC6" s="60">
        <f>feedin_new_car!G24+feedin_new_car!I24</f>
        <v>1.4114000000000002E-2</v>
      </c>
      <c r="AD6" s="60">
        <f>feedin_new_car_slow!G24+feedin_new_car_slow!I24</f>
        <v>0.01</v>
      </c>
      <c r="AE6" s="60">
        <f>feedin_new_car_green!G24+feedin_new_car_green!I24</f>
        <v>1.4499999999999999E-2</v>
      </c>
      <c r="AF6" s="60"/>
      <c r="AG6" s="60">
        <f>feedin_usedcar!G24+feedin_usedcar!I24</f>
        <v>2.6938E-2</v>
      </c>
      <c r="AH6" s="60">
        <f>feedin_used_car_slow!G24+feedin_used_car_slow!I24</f>
        <v>1.8200000000000001E-2</v>
      </c>
      <c r="AI6" s="60">
        <f>feedin_used_car_green!G24+feedin_used_car_green!I24</f>
        <v>2.8500000000000001E-2</v>
      </c>
      <c r="AJ6" s="60"/>
      <c r="AK6" s="60">
        <f>feedin_vanute!G24+feedin_vanute!I24</f>
        <v>2.4499999999999999E-3</v>
      </c>
      <c r="AL6" s="60">
        <f>feedin_vanute_slow!G24+feedin_vanute_slow!I24</f>
        <v>2.3999999999999998E-3</v>
      </c>
      <c r="AM6" s="60">
        <f>feedin_vanute_green!G24+feedin_vanute_green!I24</f>
        <v>3.5000000000000001E-3</v>
      </c>
      <c r="AN6" s="60"/>
      <c r="AO6" s="60">
        <f>feedin_lighttruck!I24</f>
        <v>5.0000000000000001E-3</v>
      </c>
      <c r="AP6" s="60">
        <f>feedin_lighttruck_slow!I24</f>
        <v>2.9999999999999992E-3</v>
      </c>
      <c r="AQ6" s="60">
        <f>feedin_lighttruck_green!I24</f>
        <v>6.0000000000000001E-3</v>
      </c>
      <c r="AR6" s="60"/>
      <c r="AS6" s="60">
        <f>feedin_heavytruck!I24</f>
        <v>2.0999999999999999E-3</v>
      </c>
      <c r="AT6" s="60">
        <f>feedin_heavytruck_slow!I24</f>
        <v>1.9999999999999996E-3</v>
      </c>
      <c r="AU6" s="60">
        <f>feedin_heavytruck_green!I24</f>
        <v>2E-3</v>
      </c>
      <c r="AV6" s="60"/>
      <c r="AW6" s="60">
        <f>feedin_bus!I24</f>
        <v>2.07E-2</v>
      </c>
      <c r="AX6" s="60">
        <f>feedin_bus_slow!I24</f>
        <v>5.9999999999999993E-3</v>
      </c>
      <c r="AY6" s="60">
        <f>feedin_bus_green!I24</f>
        <v>2.5000000000000001E-2</v>
      </c>
      <c r="AZ6" s="60"/>
      <c r="BA6" s="60">
        <f>feedin_shared!G24+feedin_shared!I24</f>
        <v>2.6030342933333336E-2</v>
      </c>
      <c r="BB6" s="60">
        <f>feedin_shared_slow!G24+feedin_shared_slow!I24</f>
        <v>2.5260491066666668E-2</v>
      </c>
      <c r="BC6" s="60">
        <f>feedin_shared_green!G24+feedin_shared_green!I24</f>
        <v>2.936367626666667E-2</v>
      </c>
      <c r="BD6" s="60"/>
      <c r="BE6" s="60">
        <f>feedin_motorcycle!I24</f>
        <v>1.9823036333333377E-2</v>
      </c>
      <c r="BF6" s="60">
        <f>feedin_motorcycle_slow!I24</f>
        <v>9.8230363333333681E-3</v>
      </c>
      <c r="BG6" s="60">
        <f>feedin_motorcycle_green!I24</f>
        <v>3.6489702999999984E-2</v>
      </c>
    </row>
    <row r="7" spans="1:59" x14ac:dyDescent="0.2">
      <c r="AB7" s="12">
        <v>2019</v>
      </c>
      <c r="AC7" s="60">
        <f>feedin_new_car!G25+feedin_new_car!I25</f>
        <v>1.8168906228054938E-2</v>
      </c>
      <c r="AD7" s="60">
        <f>feedin_new_car_slow!G25+feedin_new_car_slow!I25</f>
        <v>1.0059844794391364E-2</v>
      </c>
      <c r="AE7" s="60">
        <f>feedin_new_car_green!G25+feedin_new_car_green!I25</f>
        <v>2.2499999999999999E-2</v>
      </c>
      <c r="AF7" s="60"/>
      <c r="AG7" s="60">
        <f>feedin_usedcar!G25+feedin_usedcar!I25</f>
        <v>3.4619999999999998E-2</v>
      </c>
      <c r="AH7" s="60">
        <f>feedin_used_car_slow!G25+feedin_used_car_slow!I25</f>
        <v>1.8720262893375368E-2</v>
      </c>
      <c r="AI7" s="60">
        <f>feedin_used_car_green!G25+feedin_used_car_green!I25</f>
        <v>4.1000000000000002E-2</v>
      </c>
      <c r="AJ7" s="60"/>
      <c r="AK7" s="60">
        <f>feedin_vanute!G25+feedin_vanute!I25</f>
        <v>8.5494874732944832E-3</v>
      </c>
      <c r="AL7" s="60">
        <f>feedin_vanute_slow!G25+feedin_vanute_slow!I25</f>
        <v>6.8804760143161107E-3</v>
      </c>
      <c r="AM7" s="60">
        <f>feedin_vanute_green!G25+feedin_vanute_green!I25</f>
        <v>1.0812116279257059E-2</v>
      </c>
      <c r="AN7" s="60"/>
      <c r="AO7" s="60">
        <f>feedin_lighttruck!I25</f>
        <v>6.4999999999999997E-3</v>
      </c>
      <c r="AP7" s="60">
        <f>feedin_lighttruck_slow!I25</f>
        <v>4.8065621627603437E-3</v>
      </c>
      <c r="AQ7" s="60">
        <f>feedin_lighttruck_green!I25</f>
        <v>1.0933756234723552E-2</v>
      </c>
      <c r="AR7" s="60"/>
      <c r="AS7" s="60">
        <f>feedin_heavytruck!I25</f>
        <v>3.4773698205284817E-3</v>
      </c>
      <c r="AT7" s="60">
        <f>feedin_heavytruck_slow!I25</f>
        <v>2.8810255536903481E-3</v>
      </c>
      <c r="AU7" s="60">
        <f>feedin_heavytruck_green!I25</f>
        <v>4.1792606973537179E-3</v>
      </c>
      <c r="AV7" s="60"/>
      <c r="AW7" s="60">
        <f>feedin_bus!I25</f>
        <v>2.3E-2</v>
      </c>
      <c r="AX7" s="60">
        <f>feedin_bus_slow!I25</f>
        <v>9.1521855081895653E-3</v>
      </c>
      <c r="AY7" s="60">
        <f>feedin_bus_green!I25</f>
        <v>2.7982761698055948E-2</v>
      </c>
      <c r="AZ7" s="60"/>
      <c r="BA7" s="60">
        <f>feedin_shared!G25+feedin_shared!I25</f>
        <v>4.3015171466666668E-2</v>
      </c>
      <c r="BB7" s="60">
        <f>feedin_shared_slow!G25+feedin_shared_slow!I25</f>
        <v>3.2630245533333338E-2</v>
      </c>
      <c r="BC7" s="60">
        <f>feedin_shared_green!G25+feedin_shared_green!I25</f>
        <v>4.9681838133333336E-2</v>
      </c>
      <c r="BD7" s="60"/>
      <c r="BE7" s="60">
        <f>feedin_motorcycle!I25</f>
        <v>3.4911518166666711E-2</v>
      </c>
      <c r="BF7" s="60">
        <f>feedin_motorcycle_slow!I25</f>
        <v>1.4911518166666693E-2</v>
      </c>
      <c r="BG7" s="60">
        <f>feedin_motorcycle_green!I25</f>
        <v>6.8244851499999926E-2</v>
      </c>
    </row>
    <row r="8" spans="1:59" x14ac:dyDescent="0.2">
      <c r="AB8" s="51">
        <v>2020</v>
      </c>
      <c r="AC8" s="60">
        <f>feedin_new_car!G26+feedin_new_car!I26</f>
        <v>2.4064325405041439E-2</v>
      </c>
      <c r="AD8" s="60">
        <f>feedin_new_car_slow!G26+feedin_new_car_slow!I26</f>
        <v>1.1371744367549804E-2</v>
      </c>
      <c r="AE8" s="60">
        <f>feedin_new_car_green!G26+feedin_new_car_green!I26</f>
        <v>3.0393264698694418E-2</v>
      </c>
      <c r="AF8" s="60"/>
      <c r="AG8" s="60">
        <f>feedin_usedcar!G26+feedin_usedcar!I26</f>
        <v>4.8224999999999997E-2</v>
      </c>
      <c r="AH8" s="60">
        <f>feedin_used_car_slow!G26+feedin_used_car_slow!I26</f>
        <v>2.3124059956371092E-2</v>
      </c>
      <c r="AI8" s="60">
        <f>feedin_used_car_green!G26+feedin_used_car_green!I26</f>
        <v>5.1220000000000002E-2</v>
      </c>
      <c r="AJ8" s="60"/>
      <c r="AK8" s="60">
        <f>feedin_vanute!G26+feedin_vanute!I26</f>
        <v>1.1589290507641004E-2</v>
      </c>
      <c r="AL8" s="60">
        <f>feedin_vanute_slow!G26+feedin_vanute_slow!I26</f>
        <v>7.6119395813715124E-3</v>
      </c>
      <c r="AM8" s="60">
        <f>feedin_vanute_green!G26+feedin_vanute_green!I26</f>
        <v>1.7984611407462412E-2</v>
      </c>
      <c r="AN8" s="60"/>
      <c r="AO8" s="60">
        <f>feedin_lighttruck!I26</f>
        <v>9.4320178052293806E-3</v>
      </c>
      <c r="AP8" s="60">
        <f>feedin_lighttruck_slow!I26</f>
        <v>6.086436490388601E-3</v>
      </c>
      <c r="AQ8" s="60">
        <f>feedin_lighttruck_green!I26</f>
        <v>1.7565205999457024E-2</v>
      </c>
      <c r="AR8" s="60"/>
      <c r="AS8" s="60">
        <f>feedin_heavytruck!I26</f>
        <v>6.10642117231732E-3</v>
      </c>
      <c r="AT8" s="60">
        <f>feedin_heavytruck_slow!I26</f>
        <v>4.1192197158448152E-3</v>
      </c>
      <c r="AU8" s="60">
        <f>feedin_heavytruck_green!I26</f>
        <v>9.1883461007172471E-3</v>
      </c>
      <c r="AV8" s="60"/>
      <c r="AW8" s="60">
        <f>feedin_bus!I26</f>
        <v>2.5000000000000001E-2</v>
      </c>
      <c r="AX8" s="60">
        <f>feedin_bus_slow!I26</f>
        <v>1.3865197693813865E-2</v>
      </c>
      <c r="AY8" s="60">
        <f>feedin_bus_green!I26</f>
        <v>3.3965523396111898E-2</v>
      </c>
      <c r="AZ8" s="60"/>
      <c r="BA8" s="60">
        <f>feedin_shared!G26+feedin_shared!I26</f>
        <v>0.06</v>
      </c>
      <c r="BB8" s="60">
        <f>feedin_shared_slow!G26+feedin_shared_slow!I26</f>
        <v>0.04</v>
      </c>
      <c r="BC8" s="60">
        <f>feedin_shared_green!G26+feedin_shared_green!I26</f>
        <v>7.0000000000000007E-2</v>
      </c>
      <c r="BD8" s="60"/>
      <c r="BE8" s="60">
        <f>feedin_motorcycle!I26</f>
        <v>5.0000000000000044E-2</v>
      </c>
      <c r="BF8" s="60">
        <f>feedin_motorcycle_slow!I26</f>
        <v>2.0000000000000018E-2</v>
      </c>
      <c r="BG8" s="60">
        <f>feedin_motorcycle_green!I26</f>
        <v>9.9999999999999978E-2</v>
      </c>
    </row>
    <row r="9" spans="1:59" x14ac:dyDescent="0.2">
      <c r="A9" s="50" t="s">
        <v>220</v>
      </c>
      <c r="AB9" s="12">
        <v>2021</v>
      </c>
      <c r="AC9" s="60">
        <f>feedin_new_car!G27+feedin_new_car!I27</f>
        <v>3.0735523208637851E-2</v>
      </c>
      <c r="AD9" s="60">
        <f>feedin_new_car_slow!G27+feedin_new_car_slow!I27</f>
        <v>1.203369544428355E-2</v>
      </c>
      <c r="AE9" s="60">
        <f>feedin_new_car_green!G27+feedin_new_car_green!I27</f>
        <v>4.680351901398664E-2</v>
      </c>
      <c r="AF9" s="60"/>
      <c r="AG9" s="60">
        <f>feedin_usedcar!G27+feedin_usedcar!I27</f>
        <v>6.7500000000000004E-2</v>
      </c>
      <c r="AH9" s="60">
        <f>feedin_used_car_slow!G27+feedin_used_car_slow!I27</f>
        <v>2.7834289731463142E-2</v>
      </c>
      <c r="AI9" s="60">
        <f>feedin_used_car_green!G27+feedin_used_car_green!I27</f>
        <v>0.10779999999999999</v>
      </c>
      <c r="AJ9" s="60"/>
      <c r="AK9" s="60">
        <f>feedin_vanute!G27+feedin_vanute!I27</f>
        <v>1.4352891440367742E-2</v>
      </c>
      <c r="AL9" s="60">
        <f>feedin_vanute_slow!G27+feedin_vanute_slow!I27</f>
        <v>7.8724452477011032E-3</v>
      </c>
      <c r="AM9" s="60">
        <f>feedin_vanute_green!G27+feedin_vanute_green!I27</f>
        <v>2.8998265401888417E-2</v>
      </c>
      <c r="AN9" s="60"/>
      <c r="AO9" s="60">
        <f>feedin_lighttruck!I27</f>
        <v>1.2008244078586049E-2</v>
      </c>
      <c r="AP9" s="60">
        <f>feedin_lighttruck_slow!I27</f>
        <v>6.7238973611858889E-3</v>
      </c>
      <c r="AQ9" s="60">
        <f>feedin_lighttruck_green!I27</f>
        <v>2.7032342083852568E-2</v>
      </c>
      <c r="AR9" s="60"/>
      <c r="AS9" s="60">
        <f>feedin_heavytruck!I27</f>
        <v>9.276838039321918E-3</v>
      </c>
      <c r="AT9" s="60">
        <f>feedin_heavytruck_slow!I27</f>
        <v>5.1256705403704668E-3</v>
      </c>
      <c r="AU9" s="60">
        <f>feedin_heavytruck_green!I27</f>
        <v>1.8101712494844106E-2</v>
      </c>
      <c r="AV9" s="60"/>
      <c r="AW9" s="60">
        <f>feedin_bus!I27</f>
        <v>3.2701272993733287E-2</v>
      </c>
      <c r="AX9" s="60">
        <f>feedin_bus_slow!I27</f>
        <v>1.7745129426206593E-2</v>
      </c>
      <c r="AY9" s="60">
        <f>feedin_bus_green!I27</f>
        <v>7.1954134009848542E-2</v>
      </c>
      <c r="AZ9" s="60"/>
      <c r="BA9" s="60">
        <f>feedin_shared!G27+feedin_shared!I27</f>
        <v>0.11800000000000001</v>
      </c>
      <c r="BB9" s="60">
        <f>feedin_shared_slow!G27+feedin_shared_slow!I27</f>
        <v>8.2000000000000003E-2</v>
      </c>
      <c r="BC9" s="60">
        <f>feedin_shared_green!G27+feedin_shared_green!I27</f>
        <v>0.156</v>
      </c>
      <c r="BD9" s="60"/>
      <c r="BE9" s="60">
        <f>feedin_motorcycle!I27</f>
        <v>7.0000000000000062E-2</v>
      </c>
      <c r="BF9" s="60">
        <f>feedin_motorcycle_slow!I27</f>
        <v>2.6000000000000023E-2</v>
      </c>
      <c r="BG9" s="60">
        <f>feedin_motorcycle_green!I27</f>
        <v>0.14000000000000001</v>
      </c>
    </row>
    <row r="10" spans="1:59" x14ac:dyDescent="0.2">
      <c r="AB10" s="12">
        <v>2022</v>
      </c>
      <c r="AC10" s="60">
        <f>feedin_new_car!G28+feedin_new_car!I28</f>
        <v>5.4465209703303111E-2</v>
      </c>
      <c r="AD10" s="60">
        <f>feedin_new_car_slow!G28+feedin_new_car_slow!I28</f>
        <v>1.2927070125042706E-2</v>
      </c>
      <c r="AE10" s="60">
        <f>feedin_new_car_green!G28+feedin_new_car_green!I28</f>
        <v>8.0586916728625835E-2</v>
      </c>
      <c r="AF10" s="60"/>
      <c r="AG10" s="60">
        <f>feedin_usedcar!G28+feedin_usedcar!I28</f>
        <v>7.7361421632873351E-2</v>
      </c>
      <c r="AH10" s="60">
        <f>feedin_used_car_slow!G28+feedin_used_car_slow!I28</f>
        <v>3.2887957906908662E-2</v>
      </c>
      <c r="AI10" s="60">
        <f>feedin_used_car_green!G28+feedin_used_car_green!I28</f>
        <v>0.16924891849616105</v>
      </c>
      <c r="AJ10" s="60"/>
      <c r="AK10" s="60">
        <f>feedin_vanute!G28+feedin_vanute!I28</f>
        <v>1.760300898841928E-2</v>
      </c>
      <c r="AL10" s="60">
        <f>feedin_vanute_slow!G28+feedin_vanute_slow!I28</f>
        <v>8.4321022533428783E-3</v>
      </c>
      <c r="AM10" s="60">
        <f>feedin_vanute_green!G28+feedin_vanute_green!I28</f>
        <v>4.3536102985300383E-2</v>
      </c>
      <c r="AN10" s="60"/>
      <c r="AO10" s="60">
        <f>feedin_lighttruck!I28</f>
        <v>1.6938612020945362E-2</v>
      </c>
      <c r="AP10" s="60">
        <f>feedin_lighttruck_slow!I28</f>
        <v>8.2461824548243599E-3</v>
      </c>
      <c r="AQ10" s="60">
        <f>feedin_lighttruck_green!I28</f>
        <v>5.056578838105652E-2</v>
      </c>
      <c r="AR10" s="60"/>
      <c r="AS10" s="60">
        <f>feedin_heavytruck!I28</f>
        <v>1.4211236794690068E-2</v>
      </c>
      <c r="AT10" s="60">
        <f>feedin_heavytruck_slow!I28</f>
        <v>6.4153681170725082E-3</v>
      </c>
      <c r="AU10" s="60">
        <f>feedin_heavytruck_green!I28</f>
        <v>3.606449019611653E-2</v>
      </c>
      <c r="AV10" s="60"/>
      <c r="AW10" s="60">
        <f>feedin_bus!I28</f>
        <v>5.155461510945257E-2</v>
      </c>
      <c r="AX10" s="60">
        <f>feedin_bus_slow!I28</f>
        <v>2.2851440501936514E-2</v>
      </c>
      <c r="AY10" s="60">
        <f>feedin_bus_green!I28</f>
        <v>0.105</v>
      </c>
      <c r="AZ10" s="60"/>
      <c r="BA10" s="60">
        <f>feedin_shared!G28+feedin_shared!I28</f>
        <v>0.17600000000000002</v>
      </c>
      <c r="BB10" s="60">
        <f>feedin_shared_slow!G28+feedin_shared_slow!I28</f>
        <v>0.12400000000000001</v>
      </c>
      <c r="BC10" s="60">
        <f>feedin_shared_green!G28+feedin_shared_green!I28</f>
        <v>0.24199999999999999</v>
      </c>
      <c r="BD10" s="60"/>
      <c r="BE10" s="60">
        <f>feedin_motorcycle!I28</f>
        <v>9.000000000000008E-2</v>
      </c>
      <c r="BF10" s="60">
        <f>feedin_motorcycle_slow!I28</f>
        <v>3.2000000000000028E-2</v>
      </c>
      <c r="BG10" s="60">
        <f>feedin_motorcycle_green!I28</f>
        <v>0.18000000000000005</v>
      </c>
    </row>
    <row r="11" spans="1:59" x14ac:dyDescent="0.2">
      <c r="B11" s="50" t="s">
        <v>217</v>
      </c>
      <c r="J11" s="50" t="s">
        <v>218</v>
      </c>
      <c r="R11" s="50" t="s">
        <v>219</v>
      </c>
      <c r="AB11" s="12">
        <v>2023</v>
      </c>
      <c r="AC11" s="60">
        <f>feedin_new_car!G29+feedin_new_car!I29</f>
        <v>8.2411651612393597E-2</v>
      </c>
      <c r="AD11" s="60">
        <f>feedin_new_car_slow!G29+feedin_new_car_slow!I29</f>
        <v>1.688189830325891E-2</v>
      </c>
      <c r="AE11" s="60">
        <f>feedin_new_car_green!G29+feedin_new_car_green!I29</f>
        <v>0.17977642207766167</v>
      </c>
      <c r="AF11" s="60"/>
      <c r="AG11" s="60">
        <f>feedin_usedcar!G29+feedin_usedcar!I29</f>
        <v>7.7194068873031763E-2</v>
      </c>
      <c r="AH11" s="60">
        <f>feedin_used_car_slow!G29+feedin_used_car_slow!I29</f>
        <v>3.9393939393939398E-2</v>
      </c>
      <c r="AI11" s="60">
        <f>feedin_used_car_green!G29+feedin_used_car_green!I29</f>
        <v>0.21973185159399541</v>
      </c>
      <c r="AJ11" s="60"/>
      <c r="AK11" s="60">
        <f>feedin_vanute!G29+feedin_vanute!I29</f>
        <v>2.7528949548645678E-2</v>
      </c>
      <c r="AL11" s="60">
        <f>feedin_vanute_slow!G29+feedin_vanute_slow!I29</f>
        <v>1.0722904268091115E-2</v>
      </c>
      <c r="AM11" s="60">
        <f>feedin_vanute_green!G29+feedin_vanute_green!I29</f>
        <v>8.4907709526136813E-2</v>
      </c>
      <c r="AN11" s="60"/>
      <c r="AO11" s="60">
        <f>feedin_lighttruck!I29</f>
        <v>2.3332908456842525E-2</v>
      </c>
      <c r="AP11" s="60">
        <f>feedin_lighttruck_slow!I29</f>
        <v>9.3307167958491359E-3</v>
      </c>
      <c r="AQ11" s="60">
        <f>feedin_lighttruck_green!I29</f>
        <v>0.10199999999999999</v>
      </c>
      <c r="AR11" s="60"/>
      <c r="AS11" s="60">
        <f>feedin_heavytruck!I29</f>
        <v>2.2205808866372492E-2</v>
      </c>
      <c r="AT11" s="60">
        <f>feedin_heavytruck_slow!I29</f>
        <v>8.0710039959529228E-3</v>
      </c>
      <c r="AU11" s="60">
        <f>feedin_heavytruck_green!I29</f>
        <v>7.0180410713508237E-2</v>
      </c>
      <c r="AV11" s="60"/>
      <c r="AW11" s="60">
        <f>feedin_bus!I29</f>
        <v>7.1243692087562052E-2</v>
      </c>
      <c r="AX11" s="60">
        <f>feedin_bus_slow!I29</f>
        <v>2.9580365139234434E-2</v>
      </c>
      <c r="AY11" s="60">
        <f>feedin_bus_green!I29</f>
        <v>0.14000000000000001</v>
      </c>
      <c r="AZ11" s="60"/>
      <c r="BA11" s="60">
        <f>feedin_shared!G29+feedin_shared!I29</f>
        <v>0.23400000000000001</v>
      </c>
      <c r="BB11" s="60">
        <f>feedin_shared_slow!G29+feedin_shared_slow!I29</f>
        <v>0.16600000000000001</v>
      </c>
      <c r="BC11" s="60">
        <f>feedin_shared_green!G29+feedin_shared_green!I29</f>
        <v>0.32799999999999996</v>
      </c>
      <c r="BD11" s="60"/>
      <c r="BE11" s="60">
        <f>feedin_motorcycle!I29</f>
        <v>0.1100000000000001</v>
      </c>
      <c r="BF11" s="60">
        <f>feedin_motorcycle_slow!I29</f>
        <v>3.8000000000000034E-2</v>
      </c>
      <c r="BG11" s="60">
        <f>feedin_motorcycle_green!I29</f>
        <v>0.22000000000000008</v>
      </c>
    </row>
    <row r="12" spans="1:59" x14ac:dyDescent="0.2">
      <c r="AB12" s="12">
        <v>2024</v>
      </c>
      <c r="AC12" s="60">
        <f>feedin_new_car!G30+feedin_new_car!I30</f>
        <v>9.9123490450654675E-2</v>
      </c>
      <c r="AD12" s="60">
        <f>feedin_new_car_slow!G30+feedin_new_car_slow!I30</f>
        <v>2.2818482339302174E-2</v>
      </c>
      <c r="AE12" s="60">
        <f>feedin_new_car_green!G30+feedin_new_car_green!I30</f>
        <v>0.26541813595403801</v>
      </c>
      <c r="AF12" s="60"/>
      <c r="AG12" s="60">
        <f>feedin_usedcar!G30+feedin_usedcar!I30</f>
        <v>7.6486415705630278E-2</v>
      </c>
      <c r="AH12" s="60">
        <f>feedin_used_car_slow!G30+feedin_used_car_slow!I30</f>
        <v>3.9393939393939398E-2</v>
      </c>
      <c r="AI12" s="60">
        <f>feedin_used_car_green!G30+feedin_used_car_green!I30</f>
        <v>0.28840541614668103</v>
      </c>
      <c r="AJ12" s="60"/>
      <c r="AK12" s="60">
        <f>feedin_vanute!G30+feedin_vanute!I30</f>
        <v>4.0862178690534774E-2</v>
      </c>
      <c r="AL12" s="60">
        <f>feedin_vanute_slow!G30+feedin_vanute_slow!I30</f>
        <v>1.3416447633756273E-2</v>
      </c>
      <c r="AM12" s="60">
        <f>feedin_vanute_green!G30+feedin_vanute_green!I30</f>
        <v>0.11002086991670167</v>
      </c>
      <c r="AN12" s="60"/>
      <c r="AO12" s="60">
        <f>feedin_lighttruck!I30</f>
        <v>3.61331739490975E-2</v>
      </c>
      <c r="AP12" s="60">
        <f>feedin_lighttruck_slow!I30</f>
        <v>1.1757690419083583E-2</v>
      </c>
      <c r="AQ12" s="60">
        <f>feedin_lighttruck_green!I30</f>
        <v>0.17499999999999999</v>
      </c>
      <c r="AR12" s="60"/>
      <c r="AS12" s="60">
        <f>feedin_heavytruck!I30</f>
        <v>3.4371563900850097E-2</v>
      </c>
      <c r="AT12" s="60">
        <f>feedin_heavytruck_slow!I30</f>
        <v>1.0232449780608768E-2</v>
      </c>
      <c r="AU12" s="60">
        <f>feedin_heavytruck_green!I30</f>
        <v>0.18</v>
      </c>
      <c r="AV12" s="60"/>
      <c r="AW12" s="60">
        <f>feedin_bus!I30</f>
        <v>9.0932769065671534E-2</v>
      </c>
      <c r="AX12" s="60">
        <f>feedin_bus_slow!I30</f>
        <v>3.8608418002846374E-2</v>
      </c>
      <c r="AY12" s="60">
        <f>feedin_bus_green!I30</f>
        <v>0.2</v>
      </c>
      <c r="AZ12" s="60"/>
      <c r="BA12" s="60">
        <f>feedin_shared!G30+feedin_shared!I30</f>
        <v>0.29200000000000004</v>
      </c>
      <c r="BB12" s="60">
        <f>feedin_shared_slow!G30+feedin_shared_slow!I30</f>
        <v>0.20800000000000002</v>
      </c>
      <c r="BC12" s="60">
        <f>feedin_shared_green!G30+feedin_shared_green!I30</f>
        <v>0.41399999999999998</v>
      </c>
      <c r="BD12" s="60"/>
      <c r="BE12" s="60">
        <f>feedin_motorcycle!I30</f>
        <v>0.13000000000000012</v>
      </c>
      <c r="BF12" s="60">
        <f>feedin_motorcycle_slow!I30</f>
        <v>4.4000000000000039E-2</v>
      </c>
      <c r="BG12" s="60">
        <f>feedin_motorcycle_green!I30</f>
        <v>0.26000000000000012</v>
      </c>
    </row>
    <row r="13" spans="1:59" x14ac:dyDescent="0.2">
      <c r="AB13" s="51">
        <v>2025</v>
      </c>
      <c r="AC13" s="60">
        <f>feedin_new_car!G31+feedin_new_car!I31</f>
        <v>0.14277384313618419</v>
      </c>
      <c r="AD13" s="60">
        <f>feedin_new_car_slow!G31+feedin_new_car_slow!I31</f>
        <v>3.1738789005542334E-2</v>
      </c>
      <c r="AE13" s="60">
        <f>feedin_new_car_green!G31+feedin_new_car_green!I31</f>
        <v>0.34961199654023378</v>
      </c>
      <c r="AF13" s="60"/>
      <c r="AG13" s="60">
        <f>feedin_usedcar!G31+feedin_usedcar!I31</f>
        <v>7.9493593411152419E-2</v>
      </c>
      <c r="AH13" s="60">
        <f>feedin_used_car_slow!G31+feedin_used_car_slow!I31</f>
        <v>3.9393939393939398E-2</v>
      </c>
      <c r="AI13" s="60">
        <f>feedin_used_car_green!G31+feedin_used_car_green!I31</f>
        <v>0.38169499265247264</v>
      </c>
      <c r="AJ13" s="60"/>
      <c r="AK13" s="60">
        <f>feedin_vanute!G31+feedin_vanute!I31</f>
        <v>6.0877503587726277E-2</v>
      </c>
      <c r="AL13" s="60">
        <f>feedin_vanute_slow!G31+feedin_vanute_slow!I31</f>
        <v>1.6938797294607004E-2</v>
      </c>
      <c r="AM13" s="60">
        <f>feedin_vanute_green!G31+feedin_vanute_green!I31</f>
        <v>0.14139718323019648</v>
      </c>
      <c r="AN13" s="60"/>
      <c r="AO13" s="60">
        <f>feedin_lighttruck!I31</f>
        <v>5.4599880461823125E-2</v>
      </c>
      <c r="AP13" s="60">
        <f>feedin_lighttruck_slow!I31</f>
        <v>1.494193916657085E-2</v>
      </c>
      <c r="AQ13" s="60">
        <f>feedin_lighttruck_green!I31</f>
        <v>0.25</v>
      </c>
      <c r="AR13" s="60"/>
      <c r="AS13" s="60">
        <f>feedin_heavytruck!I31</f>
        <v>4.8278672925637575E-2</v>
      </c>
      <c r="AT13" s="60">
        <f>feedin_heavytruck_slow!I31</f>
        <v>1.3022441579120568E-2</v>
      </c>
      <c r="AU13" s="60">
        <f>feedin_heavytruck_green!I31</f>
        <v>0.24</v>
      </c>
      <c r="AV13" s="60"/>
      <c r="AW13" s="60">
        <f>feedin_bus!I31</f>
        <v>0.11062184604378102</v>
      </c>
      <c r="AX13" s="60">
        <f>feedin_bus_slow!I31</f>
        <v>5.0552669208258016E-2</v>
      </c>
      <c r="AY13" s="60">
        <f>feedin_bus_green!I31</f>
        <v>0.35</v>
      </c>
      <c r="AZ13" s="60"/>
      <c r="BA13" s="60">
        <f>feedin_shared!G31+feedin_shared!I31</f>
        <v>0.35</v>
      </c>
      <c r="BB13" s="60">
        <f>feedin_shared_slow!G31+feedin_shared_slow!I31</f>
        <v>0.25</v>
      </c>
      <c r="BC13" s="60">
        <f>feedin_shared_green!G31+feedin_shared_green!I31</f>
        <v>0.5</v>
      </c>
      <c r="BD13" s="60"/>
      <c r="BE13" s="60">
        <f>feedin_motorcycle!I31</f>
        <v>0.15000000000000002</v>
      </c>
      <c r="BF13" s="60">
        <f>feedin_motorcycle_slow!I31</f>
        <v>5.0000000000000044E-2</v>
      </c>
      <c r="BG13" s="60">
        <f>feedin_motorcycle_green!I31</f>
        <v>0.30000000000000004</v>
      </c>
    </row>
    <row r="14" spans="1:59" x14ac:dyDescent="0.2">
      <c r="AB14" s="12">
        <v>2026</v>
      </c>
      <c r="AC14" s="60">
        <f>feedin_new_car!G32+feedin_new_car!I32</f>
        <v>0.22125065591301382</v>
      </c>
      <c r="AD14" s="60">
        <f>feedin_new_car_slow!G32+feedin_new_car_slow!I32</f>
        <v>4.5158153620370796E-2</v>
      </c>
      <c r="AE14" s="60">
        <f>feedin_new_car_green!G32+feedin_new_car_green!I32</f>
        <v>0.44541613147532932</v>
      </c>
      <c r="AF14" s="60"/>
      <c r="AG14" s="60">
        <f>feedin_usedcar!G32+feedin_usedcar!I32</f>
        <v>9.4798614179752314E-2</v>
      </c>
      <c r="AH14" s="60">
        <f>feedin_used_car_slow!G32+feedin_used_car_slow!I32</f>
        <v>3.9393939393939398E-2</v>
      </c>
      <c r="AI14" s="60">
        <f>feedin_used_car_green!G32+feedin_used_car_green!I32</f>
        <v>0.5081856244724533</v>
      </c>
      <c r="AJ14" s="60"/>
      <c r="AK14" s="60">
        <f>feedin_vanute!G32+feedin_vanute!I32</f>
        <v>9.0019636502263245E-2</v>
      </c>
      <c r="AL14" s="60">
        <f>feedin_vanute_slow!G32+feedin_vanute_slow!I32</f>
        <v>2.1994135079539463E-2</v>
      </c>
      <c r="AM14" s="60">
        <f>feedin_vanute_green!G32+feedin_vanute_green!I32</f>
        <v>0.19558660557649979</v>
      </c>
      <c r="AN14" s="60"/>
      <c r="AO14" s="60">
        <f>feedin_lighttruck!I32</f>
        <v>7.306658697454875E-2</v>
      </c>
      <c r="AP14" s="60">
        <f>feedin_lighttruck_slow!I32</f>
        <v>1.7344649853473879E-2</v>
      </c>
      <c r="AQ14" s="60">
        <f>feedin_lighttruck_green!I32</f>
        <v>0.15674363342482039</v>
      </c>
      <c r="AR14" s="60"/>
      <c r="AS14" s="60">
        <f>feedin_heavytruck!I32</f>
        <v>6.2185781950425054E-2</v>
      </c>
      <c r="AT14" s="60">
        <f>feedin_heavytruck_slow!I32</f>
        <v>1.6621998862263919E-2</v>
      </c>
      <c r="AU14" s="60">
        <f>feedin_heavytruck_green!I32</f>
        <v>0.10434606658831798</v>
      </c>
      <c r="AV14" s="60"/>
      <c r="AW14" s="60">
        <f>feedin_bus!I32</f>
        <v>0.13031092302189051</v>
      </c>
      <c r="AX14" s="60">
        <f>feedin_bus_slow!I32</f>
        <v>6.0483585557225765E-2</v>
      </c>
      <c r="AY14" s="60">
        <f>feedin_bus_green!I32</f>
        <v>0.17606013129580578</v>
      </c>
      <c r="AZ14" s="60"/>
      <c r="BA14" s="60">
        <f>feedin_shared!G32+feedin_shared!I32</f>
        <v>0.4</v>
      </c>
      <c r="BB14" s="60">
        <f>feedin_shared_slow!G32+feedin_shared_slow!I32</f>
        <v>0.27999999999999997</v>
      </c>
      <c r="BC14" s="60">
        <f>feedin_shared_green!G32+feedin_shared_green!I32</f>
        <v>0.55999999999999994</v>
      </c>
      <c r="BD14" s="60"/>
      <c r="BE14" s="60">
        <f>feedin_motorcycle!I32</f>
        <v>0.18000000000000005</v>
      </c>
      <c r="BF14" s="60">
        <f>feedin_motorcycle_slow!I32</f>
        <v>6.0000000000000053E-2</v>
      </c>
      <c r="BG14" s="60">
        <f>feedin_motorcycle_green!I32</f>
        <v>0.36</v>
      </c>
    </row>
    <row r="15" spans="1:59" x14ac:dyDescent="0.2">
      <c r="AB15" s="12">
        <v>2027</v>
      </c>
      <c r="AC15" s="60">
        <f>feedin_new_car!G33+feedin_new_car!I33</f>
        <v>0.29575122500909723</v>
      </c>
      <c r="AD15" s="60">
        <f>feedin_new_car_slow!G33+feedin_new_car_slow!I33</f>
        <v>6.5062982163734823E-2</v>
      </c>
      <c r="AE15" s="60">
        <f>feedin_new_car_green!G33+feedin_new_car_green!I33</f>
        <v>0.49260659681957003</v>
      </c>
      <c r="AF15" s="60"/>
      <c r="AG15" s="60">
        <f>feedin_usedcar!G33+feedin_usedcar!I33</f>
        <v>0.12331014900712194</v>
      </c>
      <c r="AH15" s="60">
        <f>feedin_used_car_slow!G33+feedin_used_car_slow!I33</f>
        <v>3.9393939393939398E-2</v>
      </c>
      <c r="AI15" s="60">
        <f>feedin_used_car_green!G33+feedin_used_car_green!I33</f>
        <v>0.67925483343667103</v>
      </c>
      <c r="AJ15" s="60"/>
      <c r="AK15" s="60">
        <f>feedin_vanute!G33+feedin_vanute!I33</f>
        <v>0.11240616743089824</v>
      </c>
      <c r="AL15" s="60">
        <f>feedin_vanute_slow!G33+feedin_vanute_slow!I33</f>
        <v>2.82935583622792E-2</v>
      </c>
      <c r="AM15" s="60">
        <f>feedin_vanute_green!G33+feedin_vanute_green!I33</f>
        <v>0.25863864366044581</v>
      </c>
      <c r="AN15" s="60"/>
      <c r="AO15" s="60">
        <f>feedin_lighttruck!I33</f>
        <v>9.1533293487274375E-2</v>
      </c>
      <c r="AP15" s="60">
        <f>feedin_lighttruck_slow!I33</f>
        <v>2.035509331158657E-2</v>
      </c>
      <c r="AQ15" s="60">
        <f>feedin_lighttruck_green!I33</f>
        <v>0.20223764039373118</v>
      </c>
      <c r="AR15" s="60"/>
      <c r="AS15" s="60">
        <f>feedin_heavytruck!I33</f>
        <v>7.6092890975212532E-2</v>
      </c>
      <c r="AT15" s="60">
        <f>feedin_heavytruck_slow!I33</f>
        <v>2.1257263797908044E-2</v>
      </c>
      <c r="AU15" s="60">
        <f>feedin_heavytruck_green!I33</f>
        <v>0.13329786905062677</v>
      </c>
      <c r="AV15" s="60"/>
      <c r="AW15" s="60">
        <f>feedin_bus!I33</f>
        <v>0.15</v>
      </c>
      <c r="AX15" s="60">
        <f>feedin_bus_slow!I33</f>
        <v>7.0414501906193513E-2</v>
      </c>
      <c r="AY15" s="60">
        <f>feedin_bus_green!I33</f>
        <v>0.22306673147300721</v>
      </c>
      <c r="AZ15" s="60"/>
      <c r="BA15" s="60">
        <f>feedin_shared!G33+feedin_shared!I33</f>
        <v>0.45000000000000007</v>
      </c>
      <c r="BB15" s="60">
        <f>feedin_shared_slow!G33+feedin_shared_slow!I33</f>
        <v>0.31</v>
      </c>
      <c r="BC15" s="60">
        <f>feedin_shared_green!G33+feedin_shared_green!I33</f>
        <v>0.62</v>
      </c>
      <c r="BD15" s="60"/>
      <c r="BE15" s="60">
        <f>feedin_motorcycle!I33</f>
        <v>0.21000000000000008</v>
      </c>
      <c r="BF15" s="60">
        <f>feedin_motorcycle_slow!I33</f>
        <v>7.0000000000000062E-2</v>
      </c>
      <c r="BG15" s="60">
        <f>feedin_motorcycle_green!I33</f>
        <v>0.41999999999999993</v>
      </c>
    </row>
    <row r="16" spans="1:59" x14ac:dyDescent="0.2">
      <c r="AB16" s="12">
        <v>2028</v>
      </c>
      <c r="AC16" s="60">
        <f>feedin_new_car!G34+feedin_new_car!I34</f>
        <v>0.38472687642449277</v>
      </c>
      <c r="AD16" s="60">
        <f>feedin_new_car_slow!G34+feedin_new_car_slow!I34</f>
        <v>9.3684889526667536E-2</v>
      </c>
      <c r="AE16" s="60">
        <f>feedin_new_car_green!G34+feedin_new_car_green!I34</f>
        <v>0.51254547875908918</v>
      </c>
      <c r="AF16" s="60"/>
      <c r="AG16" s="60">
        <f>feedin_usedcar!G34+feedin_usedcar!I34</f>
        <v>0.16173625572940964</v>
      </c>
      <c r="AH16" s="60">
        <f>feedin_used_car_slow!G34+feedin_used_car_slow!I34</f>
        <v>4.930196025940288E-2</v>
      </c>
      <c r="AI16" s="60">
        <f>feedin_used_car_green!G34+feedin_used_car_green!I34</f>
        <v>0.90981147377039706</v>
      </c>
      <c r="AJ16" s="60"/>
      <c r="AK16" s="60">
        <f>feedin_vanute!G34+feedin_vanute!I34</f>
        <v>0.14070740260861744</v>
      </c>
      <c r="AL16" s="60">
        <f>feedin_vanute_slow!G34+feedin_vanute_slow!I34</f>
        <v>3.6502556792143898E-2</v>
      </c>
      <c r="AM16" s="60">
        <f>feedin_vanute_green!G34+feedin_vanute_green!I34</f>
        <v>0.33277338084306796</v>
      </c>
      <c r="AN16" s="60"/>
      <c r="AO16" s="60">
        <f>feedin_lighttruck!I34</f>
        <v>0.11</v>
      </c>
      <c r="AP16" s="60">
        <f>feedin_lighttruck_slow!I34</f>
        <v>2.5689682526150372E-2</v>
      </c>
      <c r="AQ16" s="60">
        <f>feedin_lighttruck_green!I34</f>
        <v>0.25678915915748657</v>
      </c>
      <c r="AR16" s="60"/>
      <c r="AS16" s="60">
        <f>feedin_heavytruck!I34</f>
        <v>0.09</v>
      </c>
      <c r="AT16" s="60">
        <f>feedin_heavytruck_slow!I34</f>
        <v>2.7204083419061924E-2</v>
      </c>
      <c r="AU16" s="60">
        <f>feedin_heavytruck_green!I34</f>
        <v>0.16900731358234361</v>
      </c>
      <c r="AV16" s="60"/>
      <c r="AW16" s="60">
        <f>feedin_bus!I34</f>
        <v>0.2</v>
      </c>
      <c r="AX16" s="60">
        <f>feedin_bus_slow!I34</f>
        <v>8.0345418255161255E-2</v>
      </c>
      <c r="AY16" s="60">
        <f>feedin_bus_green!I34</f>
        <v>0.27838903405287474</v>
      </c>
      <c r="AZ16" s="60"/>
      <c r="BA16" s="60">
        <f>feedin_shared!G34+feedin_shared!I34</f>
        <v>0.50000000000000011</v>
      </c>
      <c r="BB16" s="60">
        <f>feedin_shared_slow!G34+feedin_shared_slow!I34</f>
        <v>0.34</v>
      </c>
      <c r="BC16" s="60">
        <f>feedin_shared_green!G34+feedin_shared_green!I34</f>
        <v>0.67999999999999994</v>
      </c>
      <c r="BD16" s="60"/>
      <c r="BE16" s="60">
        <f>feedin_motorcycle!I34</f>
        <v>0.2400000000000001</v>
      </c>
      <c r="BF16" s="60">
        <f>feedin_motorcycle_slow!I34</f>
        <v>8.0000000000000071E-2</v>
      </c>
      <c r="BG16" s="60">
        <f>feedin_motorcycle_green!I34</f>
        <v>0.47999999999999987</v>
      </c>
    </row>
    <row r="17" spans="2:59" x14ac:dyDescent="0.2">
      <c r="AB17" s="12">
        <v>2029</v>
      </c>
      <c r="AC17" s="60">
        <f>feedin_new_car!G35+feedin_new_car!I35</f>
        <v>0.48139335429795793</v>
      </c>
      <c r="AD17" s="60">
        <f>feedin_new_car_slow!G35+feedin_new_car_slow!I35</f>
        <v>0.13149924020460219</v>
      </c>
      <c r="AE17" s="60">
        <f>feedin_new_car_green!G35+feedin_new_car_green!I35</f>
        <v>0.53252063589560972</v>
      </c>
      <c r="AF17" s="60"/>
      <c r="AG17" s="60">
        <f>feedin_usedcar!G35+feedin_usedcar!I35</f>
        <v>0.2140466320335101</v>
      </c>
      <c r="AH17" s="60">
        <f>feedin_used_car_slow!G35+feedin_used_car_slow!I35</f>
        <v>6.4771918491474262E-2</v>
      </c>
      <c r="AI17" s="60">
        <f>feedin_used_car_green!G35+feedin_used_car_green!I35</f>
        <v>0.93190350943969191</v>
      </c>
      <c r="AJ17" s="60"/>
      <c r="AK17" s="60">
        <f>feedin_vanute!G35+feedin_vanute!I35</f>
        <v>0.17523114634979686</v>
      </c>
      <c r="AL17" s="60">
        <f>feedin_vanute_slow!G35+feedin_vanute_slow!I35</f>
        <v>4.7100492647716007E-2</v>
      </c>
      <c r="AM17" s="60">
        <f>feedin_vanute_green!G35+feedin_vanute_green!I35</f>
        <v>0.41440970587038334</v>
      </c>
      <c r="AN17" s="60"/>
      <c r="AO17" s="60">
        <f>feedin_lighttruck!I35</f>
        <v>0.2</v>
      </c>
      <c r="AP17" s="60">
        <f>feedin_lighttruck_slow!I35</f>
        <v>3.2980479725186813E-2</v>
      </c>
      <c r="AQ17" s="60">
        <f>feedin_lighttruck_green!I35</f>
        <v>0.31960375498608207</v>
      </c>
      <c r="AR17" s="60"/>
      <c r="AS17" s="60">
        <f>feedin_heavytruck!I35</f>
        <v>0.17</v>
      </c>
      <c r="AT17" s="60">
        <f>feedin_heavytruck_slow!I35</f>
        <v>0.03</v>
      </c>
      <c r="AU17" s="60">
        <f>feedin_heavytruck_green!I35</f>
        <v>0.21225416566005642</v>
      </c>
      <c r="AV17" s="60"/>
      <c r="AW17" s="60">
        <f>feedin_bus!I35</f>
        <v>0.3</v>
      </c>
      <c r="AX17" s="60">
        <f>feedin_bus_slow!I35</f>
        <v>9.027633460412901E-2</v>
      </c>
      <c r="AY17" s="60">
        <f>feedin_bus_green!I35</f>
        <v>0.34151531589652473</v>
      </c>
      <c r="AZ17" s="60"/>
      <c r="BA17" s="60">
        <f>feedin_shared!G35+feedin_shared!I35</f>
        <v>0.55000000000000016</v>
      </c>
      <c r="BB17" s="60">
        <f>feedin_shared_slow!G35+feedin_shared_slow!I35</f>
        <v>0.37000000000000005</v>
      </c>
      <c r="BC17" s="60">
        <f>feedin_shared_green!G35+feedin_shared_green!I35</f>
        <v>0.74</v>
      </c>
      <c r="BD17" s="60"/>
      <c r="BE17" s="60">
        <f>feedin_motorcycle!I35</f>
        <v>0.27000000000000013</v>
      </c>
      <c r="BF17" s="60">
        <f>feedin_motorcycle_slow!I35</f>
        <v>9.000000000000008E-2</v>
      </c>
      <c r="BG17" s="60">
        <f>feedin_motorcycle_green!I35</f>
        <v>0.53999999999999981</v>
      </c>
    </row>
    <row r="18" spans="2:59" x14ac:dyDescent="0.2">
      <c r="AB18" s="51">
        <v>2030</v>
      </c>
      <c r="AC18" s="60">
        <f>feedin_new_car!G36+feedin_new_car!I36</f>
        <v>0.57785682603783151</v>
      </c>
      <c r="AD18" s="60">
        <f>feedin_new_car_slow!G36+feedin_new_car_slow!I36</f>
        <v>0.17943606371263451</v>
      </c>
      <c r="AE18" s="60">
        <f>feedin_new_car_green!G36+feedin_new_car_green!I36</f>
        <v>0.55248981311051848</v>
      </c>
      <c r="AF18" s="60"/>
      <c r="AG18" s="60">
        <f>feedin_usedcar!G36+feedin_usedcar!I36</f>
        <v>0.28540509122513652</v>
      </c>
      <c r="AH18" s="60">
        <f>feedin_used_car_slow!G36+feedin_used_car_slow!I36</f>
        <v>8.5081763946325092E-2</v>
      </c>
      <c r="AI18" s="60">
        <f>feedin_used_car_green!G36+feedin_used_car_green!I36</f>
        <v>0.94442936370649033</v>
      </c>
      <c r="AJ18" s="60"/>
      <c r="AK18" s="60">
        <f>feedin_vanute!G36+feedin_vanute!I36</f>
        <v>0.21310704923986731</v>
      </c>
      <c r="AL18" s="60">
        <f>feedin_vanute_slow!G36+feedin_vanute_slow!I36</f>
        <v>6.0628276753824012E-2</v>
      </c>
      <c r="AM18" s="60">
        <f>feedin_vanute_green!G36+feedin_vanute_green!I36</f>
        <v>0.49546691768070555</v>
      </c>
      <c r="AN18" s="60"/>
      <c r="AO18" s="60">
        <f>feedin_lighttruck!I36</f>
        <v>0.12</v>
      </c>
      <c r="AP18" s="60">
        <f>feedin_lighttruck_slow!I36</f>
        <v>4.2414927800884059E-2</v>
      </c>
      <c r="AQ18" s="60">
        <f>feedin_lighttruck_green!I36</f>
        <v>0.38953811010741374</v>
      </c>
      <c r="AR18" s="60"/>
      <c r="AS18" s="60">
        <f>feedin_heavytruck!I36</f>
        <v>0.11</v>
      </c>
      <c r="AT18" s="60">
        <f>feedin_heavytruck_slow!I36</f>
        <v>3.3000000000000002E-2</v>
      </c>
      <c r="AU18" s="60">
        <f>feedin_heavytruck_green!I36</f>
        <v>0.26347084519053421</v>
      </c>
      <c r="AV18" s="60"/>
      <c r="AW18" s="60">
        <f>feedin_bus!I36</f>
        <v>0.159</v>
      </c>
      <c r="AX18" s="60">
        <f>feedin_bus_slow!I36</f>
        <v>0.10020725095309677</v>
      </c>
      <c r="AY18" s="60">
        <f>feedin_bus_green!I36</f>
        <v>0.41110237390294163</v>
      </c>
      <c r="AZ18" s="60"/>
      <c r="BA18" s="60">
        <f>feedin_shared!G36+feedin_shared!I36</f>
        <v>0.60000000000000009</v>
      </c>
      <c r="BB18" s="60">
        <f>feedin_shared_slow!G36+feedin_shared_slow!I36</f>
        <v>0.4</v>
      </c>
      <c r="BC18" s="60">
        <f>feedin_shared_green!G36+feedin_shared_green!I36</f>
        <v>0.8</v>
      </c>
      <c r="BD18" s="60"/>
      <c r="BE18" s="60">
        <f>feedin_motorcycle!I36</f>
        <v>0.30000000000000004</v>
      </c>
      <c r="BF18" s="60">
        <f>feedin_motorcycle_slow!I36</f>
        <v>9.9999999999999978E-2</v>
      </c>
      <c r="BG18" s="60">
        <f>feedin_motorcycle_green!I36</f>
        <v>0.6</v>
      </c>
    </row>
    <row r="19" spans="2:59" x14ac:dyDescent="0.2">
      <c r="AB19" s="12">
        <v>2031</v>
      </c>
      <c r="AC19" s="60">
        <f>feedin_new_car!G37+feedin_new_car!I37</f>
        <v>0.64090339317233747</v>
      </c>
      <c r="AD19" s="60">
        <f>feedin_new_car_slow!G37+feedin_new_car_slow!I37</f>
        <v>0.2180725114962529</v>
      </c>
      <c r="AE19" s="60">
        <f>feedin_new_car_green!G37+feedin_new_car_green!I37</f>
        <v>0.57294189906571702</v>
      </c>
      <c r="AF19" s="60"/>
      <c r="AG19" s="60">
        <f>feedin_usedcar!G37+feedin_usedcar!I37</f>
        <v>0.37925673294211765</v>
      </c>
      <c r="AH19" s="60">
        <f>feedin_used_car_slow!G37+feedin_used_car_slow!I37</f>
        <v>0.11157886157943156</v>
      </c>
      <c r="AI19" s="60">
        <f>feedin_used_car_green!G37+feedin_used_car_green!I37</f>
        <v>0.95230369449838825</v>
      </c>
      <c r="AJ19" s="60"/>
      <c r="AK19" s="60">
        <f>feedin_vanute!G37+feedin_vanute!I37</f>
        <v>0.25664806288722647</v>
      </c>
      <c r="AL19" s="60">
        <f>feedin_vanute_slow!G37+feedin_vanute_slow!I37</f>
        <v>7.7785128780944512E-2</v>
      </c>
      <c r="AM19" s="60">
        <f>feedin_vanute_green!G37+feedin_vanute_green!I37</f>
        <v>0.58086413142648341</v>
      </c>
      <c r="AN19" s="60"/>
      <c r="AO19" s="60">
        <f>feedin_lighttruck!I37</f>
        <v>0.17805278837942065</v>
      </c>
      <c r="AP19" s="60">
        <f>feedin_lighttruck_slow!I37</f>
        <v>4.5394813963482744E-2</v>
      </c>
      <c r="AQ19" s="60">
        <f>feedin_lighttruck_green!I37</f>
        <v>0.4646336495331167</v>
      </c>
      <c r="AR19" s="60"/>
      <c r="AS19" s="60">
        <f>feedin_heavytruck!I37</f>
        <v>0.12290863607655947</v>
      </c>
      <c r="AT19" s="60">
        <f>feedin_heavytruck_slow!I37</f>
        <v>3.66550117220691E-2</v>
      </c>
      <c r="AU19" s="60">
        <f>feedin_heavytruck_green!I37</f>
        <v>0.3220315358902211</v>
      </c>
      <c r="AV19" s="60"/>
      <c r="AW19" s="60">
        <f>feedin_bus!I37</f>
        <v>0.18503153528600702</v>
      </c>
      <c r="AX19" s="60">
        <f>feedin_bus_slow!I37</f>
        <v>0.11013816730206452</v>
      </c>
      <c r="AY19" s="60">
        <f>feedin_bus_green!I37</f>
        <v>0.48764935564173439</v>
      </c>
      <c r="AZ19" s="60"/>
      <c r="BA19" s="60">
        <f>feedin_shared!G37+feedin_shared!I37</f>
        <v>0.63000000000000012</v>
      </c>
      <c r="BB19" s="60">
        <f>feedin_shared_slow!G37+feedin_shared_slow!I37</f>
        <v>0.42000000000000004</v>
      </c>
      <c r="BC19" s="60">
        <f>feedin_shared_green!G37+feedin_shared_green!I37</f>
        <v>0.82000000000000006</v>
      </c>
      <c r="BD19" s="60"/>
      <c r="BE19" s="60">
        <f>feedin_motorcycle!I37</f>
        <v>0.32000000000000006</v>
      </c>
      <c r="BF19" s="60">
        <f>feedin_motorcycle_slow!I37</f>
        <v>0.10999999999999999</v>
      </c>
      <c r="BG19" s="60">
        <f>feedin_motorcycle_green!I37</f>
        <v>0.64</v>
      </c>
    </row>
    <row r="20" spans="2:59" x14ac:dyDescent="0.2">
      <c r="AB20" s="12">
        <v>2032</v>
      </c>
      <c r="AC20" s="60">
        <f>feedin_new_car!G38+feedin_new_car!I38</f>
        <v>0.67311359212968513</v>
      </c>
      <c r="AD20" s="60">
        <f>feedin_new_car_slow!G38+feedin_new_car_slow!I38</f>
        <v>0.23174261820214914</v>
      </c>
      <c r="AE20" s="60">
        <f>feedin_new_car_green!G38+feedin_new_car_green!I38</f>
        <v>0.59337251899821486</v>
      </c>
      <c r="AF20" s="60"/>
      <c r="AG20" s="60">
        <f>feedin_usedcar!G38+feedin_usedcar!I38</f>
        <v>0.50139870930181196</v>
      </c>
      <c r="AH20" s="60">
        <f>feedin_used_car_slow!G38+feedin_used_car_slow!I38</f>
        <v>0.14582853596883041</v>
      </c>
      <c r="AI20" s="60">
        <f>feedin_used_car_green!G38+feedin_used_car_green!I38</f>
        <v>0.95906482781915026</v>
      </c>
      <c r="AJ20" s="60"/>
      <c r="AK20" s="60">
        <f>feedin_vanute!G38+feedin_vanute!I38</f>
        <v>0.29993127468162345</v>
      </c>
      <c r="AL20" s="60">
        <f>feedin_vanute_slow!G38+feedin_vanute_slow!I38</f>
        <v>9.3389596252566834E-2</v>
      </c>
      <c r="AM20" s="60">
        <f>feedin_vanute_green!G38+feedin_vanute_green!I38</f>
        <v>0.66606876027567052</v>
      </c>
      <c r="AN20" s="60"/>
      <c r="AO20" s="60">
        <f>feedin_lighttruck!I38</f>
        <v>0.20359274708917083</v>
      </c>
      <c r="AP20" s="60">
        <f>feedin_lighttruck_slow!I38</f>
        <v>5.0541819205319201E-2</v>
      </c>
      <c r="AQ20" s="60">
        <f>feedin_lighttruck_green!I38</f>
        <v>0.54149888336521346</v>
      </c>
      <c r="AR20" s="60"/>
      <c r="AS20" s="60">
        <f>feedin_heavytruck!I38</f>
        <v>0.14191622352854924</v>
      </c>
      <c r="AT20" s="60">
        <f>feedin_heavytruck_slow!I38</f>
        <v>4.1820460704559415E-2</v>
      </c>
      <c r="AU20" s="60">
        <f>feedin_heavytruck_green!I38</f>
        <v>0.38743138978093733</v>
      </c>
      <c r="AV20" s="60"/>
      <c r="AW20" s="60">
        <f>feedin_bus!I38</f>
        <v>0.21293238481362586</v>
      </c>
      <c r="AX20" s="60">
        <f>feedin_bus_slow!I38</f>
        <v>0.12006908365103228</v>
      </c>
      <c r="AY20" s="60">
        <f>feedin_bus_green!I38</f>
        <v>0.56575828723196264</v>
      </c>
      <c r="AZ20" s="60"/>
      <c r="BA20" s="60">
        <f>feedin_shared!G38+feedin_shared!I38</f>
        <v>0.66000000000000014</v>
      </c>
      <c r="BB20" s="60">
        <f>feedin_shared_slow!G38+feedin_shared_slow!I38</f>
        <v>0.44000000000000006</v>
      </c>
      <c r="BC20" s="60">
        <f>feedin_shared_green!G38+feedin_shared_green!I38</f>
        <v>0.84000000000000008</v>
      </c>
      <c r="BD20" s="60"/>
      <c r="BE20" s="60">
        <f>feedin_motorcycle!I38</f>
        <v>0.34000000000000008</v>
      </c>
      <c r="BF20" s="60">
        <f>feedin_motorcycle_slow!I38</f>
        <v>0.12</v>
      </c>
      <c r="BG20" s="60">
        <f>feedin_motorcycle_green!I38</f>
        <v>0.68</v>
      </c>
    </row>
    <row r="21" spans="2:59" x14ac:dyDescent="0.2">
      <c r="AB21" s="12">
        <v>2033</v>
      </c>
      <c r="AC21" s="60">
        <f>feedin_new_car!G39+feedin_new_car!I39</f>
        <v>0.68825689732303663</v>
      </c>
      <c r="AD21" s="60">
        <f>feedin_new_car_slow!G39+feedin_new_car_slow!I39</f>
        <v>0.24061990771188557</v>
      </c>
      <c r="AE21" s="60">
        <f>feedin_new_car_green!G39+feedin_new_car_green!I39</f>
        <v>0.61374984327291093</v>
      </c>
      <c r="AF21" s="60"/>
      <c r="AG21" s="60">
        <f>feedin_usedcar!G39+feedin_usedcar!I39</f>
        <v>0.6581076808166213</v>
      </c>
      <c r="AH21" s="60">
        <f>feedin_used_car_slow!G39+feedin_used_car_slow!I39</f>
        <v>0.18952305239379988</v>
      </c>
      <c r="AI21" s="60">
        <f>feedin_used_car_green!G39+feedin_used_car_green!I39</f>
        <v>0.96484150373628319</v>
      </c>
      <c r="AJ21" s="60"/>
      <c r="AK21" s="60">
        <f>feedin_vanute!G39+feedin_vanute!I39</f>
        <v>0.34785372378032337</v>
      </c>
      <c r="AL21" s="60">
        <f>feedin_vanute_slow!G39+feedin_vanute_slow!I39</f>
        <v>0.10848401229115559</v>
      </c>
      <c r="AM21" s="60">
        <f>feedin_vanute_green!G39+feedin_vanute_green!I39</f>
        <v>0.74560430397905864</v>
      </c>
      <c r="AN21" s="60"/>
      <c r="AO21" s="60">
        <f>feedin_lighttruck!I39</f>
        <v>0.23233451669643976</v>
      </c>
      <c r="AP21" s="60">
        <f>feedin_lighttruck_slow!I39</f>
        <v>5.4375002780041364E-2</v>
      </c>
      <c r="AQ21" s="60">
        <f>feedin_lighttruck_green!I39</f>
        <v>0.61677279069059743</v>
      </c>
      <c r="AR21" s="60"/>
      <c r="AS21" s="60">
        <f>feedin_heavytruck!I39</f>
        <v>0.16359045520219012</v>
      </c>
      <c r="AT21" s="60">
        <f>feedin_heavytruck_slow!I39</f>
        <v>4.5664934547818267E-2</v>
      </c>
      <c r="AU21" s="60">
        <f>feedin_heavytruck_green!I39</f>
        <v>0.45797927329206733</v>
      </c>
      <c r="AV21" s="60"/>
      <c r="AW21" s="60">
        <f>feedin_bus!I39</f>
        <v>0.24430796855315617</v>
      </c>
      <c r="AX21" s="60">
        <f>feedin_bus_slow!I39</f>
        <v>0.13</v>
      </c>
      <c r="AY21" s="60">
        <f>feedin_bus_green!I39</f>
        <v>0.64191755861166744</v>
      </c>
      <c r="AZ21" s="60"/>
      <c r="BA21" s="60">
        <f>feedin_shared!G39+feedin_shared!I39</f>
        <v>0.69000000000000017</v>
      </c>
      <c r="BB21" s="60">
        <f>feedin_shared_slow!G39+feedin_shared_slow!I39</f>
        <v>0.46000000000000008</v>
      </c>
      <c r="BC21" s="60">
        <f>feedin_shared_green!G39+feedin_shared_green!I39</f>
        <v>0.8600000000000001</v>
      </c>
      <c r="BD21" s="60"/>
      <c r="BE21" s="60">
        <f>feedin_motorcycle!I39</f>
        <v>0.3600000000000001</v>
      </c>
      <c r="BF21" s="60">
        <f>feedin_motorcycle_slow!I39</f>
        <v>0.13</v>
      </c>
      <c r="BG21" s="60">
        <f>feedin_motorcycle_green!I39</f>
        <v>0.72000000000000008</v>
      </c>
    </row>
    <row r="22" spans="2:59" x14ac:dyDescent="0.2">
      <c r="AB22" s="12">
        <v>2034</v>
      </c>
      <c r="AC22" s="60">
        <f>feedin_new_car!G40+feedin_new_car!I40</f>
        <v>0.697484536133119</v>
      </c>
      <c r="AD22" s="60">
        <f>feedin_new_car_slow!G40+feedin_new_car_slow!I40</f>
        <v>0.24973892792809774</v>
      </c>
      <c r="AE22" s="60">
        <f>feedin_new_car_green!G40+feedin_new_car_green!I40</f>
        <v>0.63404111958211717</v>
      </c>
      <c r="AF22" s="60"/>
      <c r="AG22" s="60">
        <f>feedin_usedcar!G40+feedin_usedcar!I40</f>
        <v>0.85539269195658318</v>
      </c>
      <c r="AH22" s="60">
        <f>feedin_used_car_slow!G40+feedin_used_car_slow!I40</f>
        <v>0.24428121922632517</v>
      </c>
      <c r="AI22" s="60">
        <f>feedin_used_car_green!G40+feedin_used_car_green!I40</f>
        <v>0.96976094029337667</v>
      </c>
      <c r="AJ22" s="60"/>
      <c r="AK22" s="60">
        <f>feedin_vanute!G40+feedin_vanute!I40</f>
        <v>0.39750971561226017</v>
      </c>
      <c r="AL22" s="60">
        <f>feedin_vanute_slow!G40+feedin_vanute_slow!I40</f>
        <v>0.12545791443345894</v>
      </c>
      <c r="AM22" s="60">
        <f>feedin_vanute_green!G40+feedin_vanute_green!I40</f>
        <v>0.81475100126345945</v>
      </c>
      <c r="AN22" s="60"/>
      <c r="AO22" s="60">
        <f>feedin_lighttruck!I40</f>
        <v>0.26235257208216922</v>
      </c>
      <c r="AP22" s="60">
        <f>feedin_lighttruck_slow!I40</f>
        <v>8.5000000000000006E-2</v>
      </c>
      <c r="AQ22" s="60">
        <f>feedin_lighttruck_green!I40</f>
        <v>0.68732405652582707</v>
      </c>
      <c r="AR22" s="60"/>
      <c r="AS22" s="60">
        <f>feedin_heavytruck!I40</f>
        <v>0.1872058707302317</v>
      </c>
      <c r="AT22" s="60">
        <f>feedin_heavytruck_slow!I40</f>
        <v>7.0000000000000007E-2</v>
      </c>
      <c r="AU22" s="60">
        <f>feedin_heavytruck_green!I40</f>
        <v>0.53123251329276544</v>
      </c>
      <c r="AV22" s="60"/>
      <c r="AW22" s="60">
        <f>feedin_bus!I40</f>
        <v>0.27760684993443635</v>
      </c>
      <c r="AX22" s="60">
        <f>feedin_bus_slow!I40</f>
        <v>0.17</v>
      </c>
      <c r="AY22" s="60">
        <f>feedin_bus_green!I40</f>
        <v>0.71279893346959922</v>
      </c>
      <c r="AZ22" s="60"/>
      <c r="BA22" s="60">
        <f>feedin_shared!G40+feedin_shared!I40</f>
        <v>0.7200000000000002</v>
      </c>
      <c r="BB22" s="60">
        <f>feedin_shared_slow!G40+feedin_shared_slow!I40</f>
        <v>0.48000000000000009</v>
      </c>
      <c r="BC22" s="60">
        <f>feedin_shared_green!G40+feedin_shared_green!I40</f>
        <v>0.88000000000000012</v>
      </c>
      <c r="BD22" s="60"/>
      <c r="BE22" s="60">
        <f>feedin_motorcycle!I40</f>
        <v>0.38000000000000012</v>
      </c>
      <c r="BF22" s="60">
        <f>feedin_motorcycle_slow!I40</f>
        <v>0.14000000000000001</v>
      </c>
      <c r="BG22" s="60">
        <f>feedin_motorcycle_green!I40</f>
        <v>0.76000000000000012</v>
      </c>
    </row>
    <row r="23" spans="2:59" x14ac:dyDescent="0.2">
      <c r="AB23" s="51">
        <v>2035</v>
      </c>
      <c r="AC23" s="60">
        <f>feedin_new_car!G41+feedin_new_car!I41</f>
        <v>0.70595770896159682</v>
      </c>
      <c r="AD23" s="60">
        <f>feedin_new_car_slow!G41+feedin_new_car_slow!I41</f>
        <v>0.25906808345726851</v>
      </c>
      <c r="AE23" s="60">
        <f>feedin_new_car_green!G41+feedin_new_car_green!I41</f>
        <v>0.65421031621735792</v>
      </c>
      <c r="AF23" s="60"/>
      <c r="AG23" s="60">
        <f>feedin_usedcar!G41+feedin_usedcar!I41</f>
        <v>0.93787258839721366</v>
      </c>
      <c r="AH23" s="60">
        <f>feedin_used_car_slow!G41+feedin_used_car_slow!I41</f>
        <v>0.31130300732330629</v>
      </c>
      <c r="AI23" s="60">
        <f>feedin_used_car_green!G41+feedin_used_car_green!I41</f>
        <v>0.97370930065779149</v>
      </c>
      <c r="AJ23" s="60"/>
      <c r="AK23" s="60">
        <f>feedin_vanute!G41+feedin_vanute!I41</f>
        <v>0.44942155883387647</v>
      </c>
      <c r="AL23" s="60">
        <f>feedin_vanute_slow!G41+feedin_vanute_slow!I41</f>
        <v>0.14432311176972207</v>
      </c>
      <c r="AM23" s="60">
        <f>feedin_vanute_green!G41+feedin_vanute_green!I41</f>
        <v>0.85958632998197004</v>
      </c>
      <c r="AN23" s="60"/>
      <c r="AO23" s="60">
        <f>feedin_lighttruck!I41</f>
        <v>0.29427075405144848</v>
      </c>
      <c r="AP23" s="60">
        <f>feedin_lighttruck_slow!I41</f>
        <v>0.13</v>
      </c>
      <c r="AQ23" s="60">
        <f>feedin_lighttruck_green!I41</f>
        <v>0.75063623375490252</v>
      </c>
      <c r="AR23" s="60"/>
      <c r="AS23" s="60">
        <f>feedin_heavytruck!I41</f>
        <v>0.21318393260935589</v>
      </c>
      <c r="AT23" s="60">
        <f>feedin_heavytruck_slow!I41</f>
        <v>0.11</v>
      </c>
      <c r="AU23" s="60">
        <f>feedin_heavytruck_green!I41</f>
        <v>0.60426082894200339</v>
      </c>
      <c r="AV23" s="60"/>
      <c r="AW23" s="60">
        <f>feedin_bus!I41</f>
        <v>0.31331907438562018</v>
      </c>
      <c r="AX23" s="60">
        <f>feedin_bus_slow!I41</f>
        <v>0.22</v>
      </c>
      <c r="AY23" s="60">
        <f>feedin_bus_green!I41</f>
        <v>0.77579534765938452</v>
      </c>
      <c r="AZ23" s="60"/>
      <c r="BA23" s="60">
        <f>feedin_shared!G41+feedin_shared!I41</f>
        <v>0.75</v>
      </c>
      <c r="BB23" s="60">
        <f>feedin_shared_slow!G41+feedin_shared_slow!I41</f>
        <v>0.5</v>
      </c>
      <c r="BC23" s="60">
        <f>feedin_shared_green!G41+feedin_shared_green!I41</f>
        <v>0.89999999999999991</v>
      </c>
      <c r="BD23" s="60"/>
      <c r="BE23" s="60">
        <f>feedin_motorcycle!I41</f>
        <v>0.4</v>
      </c>
      <c r="BF23" s="60">
        <f>feedin_motorcycle_slow!I41</f>
        <v>0.15000000000000002</v>
      </c>
      <c r="BG23" s="60">
        <f>feedin_motorcycle_green!I41</f>
        <v>0.8</v>
      </c>
    </row>
    <row r="24" spans="2:59" x14ac:dyDescent="0.2">
      <c r="AB24" s="12">
        <v>2036</v>
      </c>
      <c r="AC24" s="60">
        <f>feedin_new_car!G42+feedin_new_car!I42</f>
        <v>0.71417818867179572</v>
      </c>
      <c r="AD24" s="60">
        <f>feedin_new_car_slow!G42+feedin_new_car_slow!I42</f>
        <v>0.26857280582713927</v>
      </c>
      <c r="AE24" s="60">
        <f>feedin_new_car_green!G42+feedin_new_car_green!I42</f>
        <v>0.67421626389648104</v>
      </c>
      <c r="AF24" s="60"/>
      <c r="AG24" s="60">
        <f>feedin_usedcar!G42+feedin_usedcar!I42</f>
        <v>0.95251109074994156</v>
      </c>
      <c r="AH24" s="60">
        <f>feedin_used_car_slow!G42+feedin_used_car_slow!I42</f>
        <v>0.39087986771748462</v>
      </c>
      <c r="AI24" s="60">
        <f>feedin_used_car_green!G42+feedin_used_car_green!I42</f>
        <v>0.97708861028504879</v>
      </c>
      <c r="AJ24" s="60"/>
      <c r="AK24" s="60">
        <f>feedin_vanute!G42+feedin_vanute!I42</f>
        <v>0.50443735314339955</v>
      </c>
      <c r="AL24" s="60">
        <f>feedin_vanute_slow!G42+feedin_vanute_slow!I42</f>
        <v>0.16504923522496787</v>
      </c>
      <c r="AM24" s="60">
        <f>feedin_vanute_green!G42+feedin_vanute_green!I42</f>
        <v>0.87642607938571804</v>
      </c>
      <c r="AN24" s="60"/>
      <c r="AO24" s="60">
        <f>feedin_lighttruck!I42</f>
        <v>0.32913284841073465</v>
      </c>
      <c r="AP24" s="60">
        <f>feedin_lighttruck_slow!I42</f>
        <v>6.7566615714153608E-2</v>
      </c>
      <c r="AQ24" s="60">
        <f>feedin_lighttruck_green!I42</f>
        <v>0.80531863719615449</v>
      </c>
      <c r="AR24" s="60"/>
      <c r="AS24" s="60">
        <f>feedin_heavytruck!I42</f>
        <v>0.24210781004835202</v>
      </c>
      <c r="AT24" s="60">
        <f>feedin_heavytruck_slow!I42</f>
        <v>5.945879379539637E-2</v>
      </c>
      <c r="AU24" s="60">
        <f>feedin_heavytruck_green!I42</f>
        <v>0.67406343241442679</v>
      </c>
      <c r="AV24" s="60"/>
      <c r="AW24" s="60">
        <f>feedin_bus!I42</f>
        <v>0.35214389675855989</v>
      </c>
      <c r="AX24" s="60">
        <f>feedin_bus_slow!I42</f>
        <v>0.1157120315350698</v>
      </c>
      <c r="AY24" s="60">
        <f>feedin_bus_green!I42</f>
        <v>0.82925233122473407</v>
      </c>
      <c r="AZ24" s="60"/>
      <c r="BA24" s="60">
        <f>feedin_shared!G42+feedin_shared!I42</f>
        <v>0.77</v>
      </c>
      <c r="BB24" s="60">
        <f>feedin_shared_slow!G42+feedin_shared_slow!I42</f>
        <v>0.52</v>
      </c>
      <c r="BC24" s="60">
        <f>feedin_shared_green!G42+feedin_shared_green!I42</f>
        <v>0.91999999999999993</v>
      </c>
      <c r="BD24" s="60"/>
      <c r="BE24" s="60">
        <f>feedin_motorcycle!I42</f>
        <v>0.42000000000000004</v>
      </c>
      <c r="BF24" s="60">
        <f>feedin_motorcycle_slow!I42</f>
        <v>0.16000000000000003</v>
      </c>
      <c r="BG24" s="60">
        <f>feedin_motorcycle_green!I42</f>
        <v>0.82000000000000006</v>
      </c>
    </row>
    <row r="25" spans="2:59" x14ac:dyDescent="0.2">
      <c r="AB25" s="12">
        <v>2037</v>
      </c>
      <c r="AC25" s="60">
        <f>feedin_new_car!G43+feedin_new_car!I43</f>
        <v>0.71822955531359489</v>
      </c>
      <c r="AD25" s="60">
        <f>feedin_new_car_slow!G43+feedin_new_car_slow!I43</f>
        <v>0.27821630467016789</v>
      </c>
      <c r="AE25" s="60">
        <f>feedin_new_car_green!G43+feedin_new_car_green!I43</f>
        <v>0.69401143406607579</v>
      </c>
      <c r="AF25" s="60"/>
      <c r="AG25" s="60">
        <f>feedin_usedcar!G43+feedin_usedcar!I43</f>
        <v>0.96378262355352773</v>
      </c>
      <c r="AH25" s="60">
        <f>feedin_used_car_slow!G43+feedin_used_car_slow!I43</f>
        <v>0.48184596982173361</v>
      </c>
      <c r="AI25" s="60">
        <f>feedin_used_car_green!G43+feedin_used_car_green!I43</f>
        <v>0.97998418247133501</v>
      </c>
      <c r="AJ25" s="60"/>
      <c r="AK25" s="60">
        <f>feedin_vanute!G43+feedin_vanute!I43</f>
        <v>0.5602453407306629</v>
      </c>
      <c r="AL25" s="60">
        <f>feedin_vanute_slow!G43+feedin_vanute_slow!I43</f>
        <v>0.18756245167500787</v>
      </c>
      <c r="AM25" s="60">
        <f>feedin_vanute_green!G43+feedin_vanute_green!I43</f>
        <v>0.89161032606810753</v>
      </c>
      <c r="AN25" s="60"/>
      <c r="AO25" s="60">
        <f>feedin_lighttruck!I43</f>
        <v>0.36558922577385328</v>
      </c>
      <c r="AP25" s="60">
        <f>feedin_lighttruck_slow!I43</f>
        <v>7.2598248570267532E-2</v>
      </c>
      <c r="AQ25" s="60">
        <f>feedin_lighttruck_green!I43</f>
        <v>0.85088782970788146</v>
      </c>
      <c r="AR25" s="60"/>
      <c r="AS25" s="60">
        <f>feedin_heavytruck!I43</f>
        <v>0.27342045553671734</v>
      </c>
      <c r="AT25" s="60">
        <f>feedin_heavytruck_slow!I43</f>
        <v>6.4923398678086289E-2</v>
      </c>
      <c r="AU25" s="60">
        <f>feedin_heavytruck_green!I43</f>
        <v>0.73803021420908443</v>
      </c>
      <c r="AV25" s="60"/>
      <c r="AW25" s="60">
        <f>feedin_bus!I43</f>
        <v>0.39284896299225641</v>
      </c>
      <c r="AX25" s="60">
        <f>feedin_bus_slow!I43</f>
        <v>0.12742368107254953</v>
      </c>
      <c r="AY25" s="60">
        <f>feedin_bus_green!I43</f>
        <v>0.8723660409277485</v>
      </c>
      <c r="AZ25" s="60"/>
      <c r="BA25" s="60">
        <f>feedin_shared!G43+feedin_shared!I43</f>
        <v>0.79</v>
      </c>
      <c r="BB25" s="60">
        <f>feedin_shared_slow!G43+feedin_shared_slow!I43</f>
        <v>0.54</v>
      </c>
      <c r="BC25" s="60">
        <f>feedin_shared_green!G43+feedin_shared_green!I43</f>
        <v>0.94</v>
      </c>
      <c r="BD25" s="60"/>
      <c r="BE25" s="60">
        <f>feedin_motorcycle!I43</f>
        <v>0.44000000000000006</v>
      </c>
      <c r="BF25" s="60">
        <f>feedin_motorcycle_slow!I43</f>
        <v>0.17000000000000004</v>
      </c>
      <c r="BG25" s="60">
        <f>feedin_motorcycle_green!I43</f>
        <v>0.84000000000000008</v>
      </c>
    </row>
    <row r="26" spans="2:59" x14ac:dyDescent="0.2">
      <c r="AB26" s="12">
        <v>2038</v>
      </c>
      <c r="AC26" s="60">
        <f>feedin_new_car!G44+feedin_new_car!I44</f>
        <v>0.72200628453357207</v>
      </c>
      <c r="AD26" s="60">
        <f>feedin_new_car_slow!G44+feedin_new_car_slow!I44</f>
        <v>0.28796044846237373</v>
      </c>
      <c r="AE26" s="60">
        <f>feedin_new_car_green!G44+feedin_new_car_green!I44</f>
        <v>0.71354143328557995</v>
      </c>
      <c r="AF26" s="60"/>
      <c r="AG26" s="60">
        <f>feedin_usedcar!G44+feedin_usedcar!I44</f>
        <v>0.9723801924428902</v>
      </c>
      <c r="AH26" s="60">
        <f>feedin_used_car_slow!G44+feedin_used_car_slow!I44</f>
        <v>0.53819297876476813</v>
      </c>
      <c r="AI26" s="60">
        <f>feedin_used_car_green!G44+feedin_used_car_green!I44</f>
        <v>0.98247012172619719</v>
      </c>
      <c r="AJ26" s="60"/>
      <c r="AK26" s="60">
        <f>feedin_vanute!G44+feedin_vanute!I44</f>
        <v>0.61569379930169676</v>
      </c>
      <c r="AL26" s="60">
        <f>feedin_vanute_slow!G44+feedin_vanute_slow!I44</f>
        <v>0.21173439473229239</v>
      </c>
      <c r="AM26" s="60">
        <f>feedin_vanute_green!G44+feedin_vanute_green!I44</f>
        <v>0.90523217858626415</v>
      </c>
      <c r="AN26" s="60"/>
      <c r="AO26" s="60">
        <f>feedin_lighttruck!I44</f>
        <v>0.40327753625916901</v>
      </c>
      <c r="AP26" s="60">
        <f>feedin_lighttruck_slow!I44</f>
        <v>7.7985648909910499E-2</v>
      </c>
      <c r="AQ26" s="60">
        <f>feedin_lighttruck_green!I44</f>
        <v>0.88768785438772579</v>
      </c>
      <c r="AR26" s="60"/>
      <c r="AS26" s="60">
        <f>feedin_heavytruck!I44</f>
        <v>0.30697601676058817</v>
      </c>
      <c r="AT26" s="60">
        <f>feedin_heavytruck_slow!I44</f>
        <v>7.0883079289340747E-2</v>
      </c>
      <c r="AU26" s="60">
        <f>feedin_heavytruck_green!I44</f>
        <v>0.79430814021532381</v>
      </c>
      <c r="AV26" s="60"/>
      <c r="AW26" s="60">
        <f>feedin_bus!I44</f>
        <v>0.43495727121348599</v>
      </c>
      <c r="AX26" s="60">
        <f>feedin_bus_slow!I44</f>
        <v>0.14010548750795751</v>
      </c>
      <c r="AY26" s="60">
        <f>feedin_bus_green!I44</f>
        <v>0.90652574960843924</v>
      </c>
      <c r="AZ26" s="60"/>
      <c r="BA26" s="60">
        <f>feedin_shared!G44+feedin_shared!I44</f>
        <v>0.81</v>
      </c>
      <c r="BB26" s="60">
        <f>feedin_shared_slow!G44+feedin_shared_slow!I44</f>
        <v>0.56000000000000005</v>
      </c>
      <c r="BC26" s="60">
        <f>feedin_shared_green!G44+feedin_shared_green!I44</f>
        <v>0.96</v>
      </c>
      <c r="BD26" s="60"/>
      <c r="BE26" s="60">
        <f>feedin_motorcycle!I44</f>
        <v>0.46000000000000008</v>
      </c>
      <c r="BF26" s="60">
        <f>feedin_motorcycle_slow!I44</f>
        <v>0.18000000000000005</v>
      </c>
      <c r="BG26" s="60">
        <f>feedin_motorcycle_green!I44</f>
        <v>0.8600000000000001</v>
      </c>
    </row>
    <row r="27" spans="2:59" x14ac:dyDescent="0.2">
      <c r="AB27" s="12">
        <v>2039</v>
      </c>
      <c r="AC27" s="60">
        <f>feedin_new_car!G45+feedin_new_car!I45</f>
        <v>0.72552722048888107</v>
      </c>
      <c r="AD27" s="60">
        <f>feedin_new_car_slow!G45+feedin_new_car_slow!I45</f>
        <v>0.29776674775854933</v>
      </c>
      <c r="AE27" s="60">
        <f>feedin_new_car_green!G45+feedin_new_car_green!I45</f>
        <v>0.73274524082922821</v>
      </c>
      <c r="AF27" s="60"/>
      <c r="AG27" s="60">
        <f>feedin_usedcar!G45+feedin_usedcar!I45</f>
        <v>0.97836974440632352</v>
      </c>
      <c r="AH27" s="60">
        <f>feedin_used_car_slow!G45+feedin_used_car_slow!I45</f>
        <v>0.56066141592729557</v>
      </c>
      <c r="AI27" s="60">
        <f>feedin_used_car_green!G45+feedin_used_car_green!I45</f>
        <v>0.98480790460212075</v>
      </c>
      <c r="AJ27" s="60"/>
      <c r="AK27" s="60">
        <f>feedin_vanute!G45+feedin_vanute!I45</f>
        <v>0.66983175551349949</v>
      </c>
      <c r="AL27" s="60">
        <f>feedin_vanute_slow!G45+feedin_vanute_slow!I45</f>
        <v>0.23742003334411252</v>
      </c>
      <c r="AM27" s="60">
        <f>feedin_vanute_green!G45+feedin_vanute_green!I45</f>
        <v>0.9174545418323663</v>
      </c>
      <c r="AN27" s="60"/>
      <c r="AO27" s="60">
        <f>feedin_lighttruck!I45</f>
        <v>0.44211285196109573</v>
      </c>
      <c r="AP27" s="60">
        <f>feedin_lighttruck_slow!I45</f>
        <v>8.3817698931933637E-2</v>
      </c>
      <c r="AQ27" s="60">
        <f>feedin_lighttruck_green!I45</f>
        <v>0.91673998026782855</v>
      </c>
      <c r="AR27" s="60"/>
      <c r="AS27" s="60">
        <f>feedin_heavytruck!I45</f>
        <v>0.34255284815578091</v>
      </c>
      <c r="AT27" s="60">
        <f>feedin_heavytruck_slow!I45</f>
        <v>7.7377648797487111E-2</v>
      </c>
      <c r="AU27" s="60">
        <f>feedin_heavytruck_green!I45</f>
        <v>0.84196951306618162</v>
      </c>
      <c r="AV27" s="60"/>
      <c r="AW27" s="60">
        <f>feedin_bus!I45</f>
        <v>0.47792672163770872</v>
      </c>
      <c r="AX27" s="60">
        <f>feedin_bus_slow!I45</f>
        <v>0.15378717298405389</v>
      </c>
      <c r="AY27" s="60">
        <f>feedin_bus_green!I45</f>
        <v>0.93277290193550977</v>
      </c>
      <c r="AZ27" s="60"/>
      <c r="BA27" s="60">
        <f>feedin_shared!G45+feedin_shared!I45</f>
        <v>0.83000000000000007</v>
      </c>
      <c r="BB27" s="60">
        <f>feedin_shared_slow!G45+feedin_shared_slow!I45</f>
        <v>0.58000000000000007</v>
      </c>
      <c r="BC27" s="60">
        <f>feedin_shared_green!G45+feedin_shared_green!I45</f>
        <v>0.98</v>
      </c>
      <c r="BD27" s="60"/>
      <c r="BE27" s="60">
        <f>feedin_motorcycle!I45</f>
        <v>0.48000000000000009</v>
      </c>
      <c r="BF27" s="60">
        <f>feedin_motorcycle_slow!I45</f>
        <v>0.19000000000000006</v>
      </c>
      <c r="BG27" s="60">
        <f>feedin_motorcycle_green!I45</f>
        <v>0.88</v>
      </c>
    </row>
    <row r="28" spans="2:59" x14ac:dyDescent="0.2">
      <c r="AB28" s="51">
        <v>2040</v>
      </c>
      <c r="AC28" s="60">
        <f>feedin_new_car!G46+feedin_new_car!I46</f>
        <v>0.72881093411139564</v>
      </c>
      <c r="AD28" s="60">
        <f>feedin_new_car_slow!G46+feedin_new_car_slow!I46</f>
        <v>0.30759739277146181</v>
      </c>
      <c r="AE28" s="60">
        <f>feedin_new_car_green!G46+feedin_new_car_green!I46</f>
        <v>0.7515561639771422</v>
      </c>
      <c r="AF28" s="60"/>
      <c r="AG28" s="60">
        <f>feedin_usedcar!G46+feedin_usedcar!I46</f>
        <v>0.98076104403519127</v>
      </c>
      <c r="AH28" s="60">
        <f>feedin_used_car_slow!G46+feedin_used_car_slow!I46</f>
        <v>0.5822780471557224</v>
      </c>
      <c r="AI28" s="60">
        <f>feedin_used_car_green!G46+feedin_used_car_green!I46</f>
        <v>0.98680629415591148</v>
      </c>
      <c r="AJ28" s="60"/>
      <c r="AK28" s="60">
        <f>feedin_vanute!G46+feedin_vanute!I46</f>
        <v>0.72117461870376742</v>
      </c>
      <c r="AL28" s="60">
        <f>feedin_vanute_slow!G46+feedin_vanute_slow!I46</f>
        <v>0.26105866484789469</v>
      </c>
      <c r="AM28" s="60">
        <f>feedin_vanute_green!G46+feedin_vanute_green!I46</f>
        <v>0.92831014345329577</v>
      </c>
      <c r="AN28" s="60"/>
      <c r="AO28" s="60">
        <f>feedin_lighttruck!I46</f>
        <v>0.48134897162784074</v>
      </c>
      <c r="AP28" s="60">
        <f>feedin_lighttruck_slow!I46</f>
        <v>9.005717906853089E-2</v>
      </c>
      <c r="AQ28" s="60">
        <f>feedin_lighttruck_green!I46</f>
        <v>0.9390449802099945</v>
      </c>
      <c r="AR28" s="60"/>
      <c r="AS28" s="60">
        <f>feedin_heavytruck!I46</f>
        <v>0.3798550406505915</v>
      </c>
      <c r="AT28" s="60">
        <f>feedin_heavytruck_slow!I46</f>
        <v>8.4448378292389034E-2</v>
      </c>
      <c r="AU28" s="60">
        <f>feedin_heavytruck_green!I46</f>
        <v>0.88096244049797889</v>
      </c>
      <c r="AV28" s="60"/>
      <c r="AW28" s="60">
        <f>feedin_bus!I46</f>
        <v>0.52117477360743458</v>
      </c>
      <c r="AX28" s="60">
        <f>feedin_bus_slow!I46</f>
        <v>0.168488202375907</v>
      </c>
      <c r="AY28" s="60">
        <f>feedin_bus_green!I46</f>
        <v>0.95241877209822323</v>
      </c>
      <c r="AZ28" s="60"/>
      <c r="BA28" s="60">
        <f>feedin_shared!G46+feedin_shared!I46</f>
        <v>0.85</v>
      </c>
      <c r="BB28" s="60">
        <f>feedin_shared_slow!G46+feedin_shared_slow!I46</f>
        <v>0.6</v>
      </c>
      <c r="BC28" s="60">
        <f>feedin_shared_green!G46+feedin_shared_green!I46</f>
        <v>1</v>
      </c>
      <c r="BD28" s="60"/>
      <c r="BE28" s="60">
        <f>feedin_motorcycle!I46</f>
        <v>0.5</v>
      </c>
      <c r="BF28" s="60">
        <f>feedin_motorcycle_slow!I46</f>
        <v>0.19999999999999996</v>
      </c>
      <c r="BG28" s="60">
        <f>feedin_motorcycle_green!I46</f>
        <v>0.9</v>
      </c>
    </row>
    <row r="29" spans="2:59" x14ac:dyDescent="0.2">
      <c r="AB29" s="12">
        <v>2041</v>
      </c>
      <c r="AC29" s="60">
        <f>feedin_new_car!G47+feedin_new_car!I47</f>
        <v>0.72425368973956883</v>
      </c>
      <c r="AD29" s="60">
        <f>feedin_new_car_slow!G47+feedin_new_car_slow!I47</f>
        <v>0.3181467173815416</v>
      </c>
      <c r="AE29" s="60">
        <f>feedin_new_car_green!G47+feedin_new_car_green!I47</f>
        <v>0.77050402252257844</v>
      </c>
      <c r="AF29" s="60"/>
      <c r="AG29" s="60">
        <f>feedin_usedcar!G47+feedin_usedcar!I47</f>
        <v>0.98141513218925092</v>
      </c>
      <c r="AH29" s="60">
        <f>feedin_used_car_slow!G47+feedin_used_car_slow!I47</f>
        <v>0.60334782049529978</v>
      </c>
      <c r="AI29" s="60">
        <f>feedin_used_car_green!G47+feedin_used_car_green!I47</f>
        <v>0.98851912222255134</v>
      </c>
      <c r="AJ29" s="60"/>
      <c r="AK29" s="60">
        <f>feedin_vanute!G47+feedin_vanute!I47</f>
        <v>0.7583198244042938</v>
      </c>
      <c r="AL29" s="60">
        <f>feedin_vanute_slow!G47+feedin_vanute_slow!I47</f>
        <v>0.28445836899376387</v>
      </c>
      <c r="AM29" s="60">
        <f>feedin_vanute_green!G47+feedin_vanute_green!I47</f>
        <v>0.93778994765539003</v>
      </c>
      <c r="AN29" s="60"/>
      <c r="AO29" s="60">
        <f>feedin_lighttruck!I47</f>
        <v>0.50844992521257104</v>
      </c>
      <c r="AP29" s="60">
        <f>feedin_lighttruck_slow!I47</f>
        <v>9.6936185287191001E-2</v>
      </c>
      <c r="AQ29" s="60">
        <f>feedin_lighttruck_green!I47</f>
        <v>0.95600044959302743</v>
      </c>
      <c r="AR29" s="60"/>
      <c r="AS29" s="60">
        <f>feedin_heavytruck!I47</f>
        <v>0.40597613161952495</v>
      </c>
      <c r="AT29" s="60">
        <f>feedin_heavytruck_slow!I47</f>
        <v>9.1816818519819363E-2</v>
      </c>
      <c r="AU29" s="60">
        <f>feedin_heavytruck_green!I47</f>
        <v>0.91134790368765162</v>
      </c>
      <c r="AV29" s="60"/>
      <c r="AW29" s="60">
        <f>feedin_bus!I47</f>
        <v>0.55349986890579295</v>
      </c>
      <c r="AX29" s="60">
        <f>feedin_bus_slow!I47</f>
        <v>0.18431326170639803</v>
      </c>
      <c r="AY29" s="60">
        <f>feedin_bus_green!I47</f>
        <v>0.96684692381254367</v>
      </c>
      <c r="AZ29" s="60"/>
      <c r="BA29" s="60">
        <f>feedin_shared!G47+feedin_shared!I47</f>
        <v>0.86</v>
      </c>
      <c r="BB29" s="60">
        <f>feedin_shared_slow!G47+feedin_shared_slow!I47</f>
        <v>0.62</v>
      </c>
      <c r="BC29" s="60">
        <f>feedin_shared_green!G47+feedin_shared_green!I47</f>
        <v>1</v>
      </c>
      <c r="BD29" s="60"/>
      <c r="BE29" s="60">
        <f>feedin_motorcycle!I47</f>
        <v>0.52</v>
      </c>
      <c r="BF29" s="60">
        <f>feedin_motorcycle_slow!I47</f>
        <v>0.20999999999999996</v>
      </c>
      <c r="BG29" s="60">
        <f>feedin_motorcycle_green!I47</f>
        <v>0.91</v>
      </c>
    </row>
    <row r="30" spans="2:59" x14ac:dyDescent="0.2">
      <c r="AB30" s="12">
        <v>2042</v>
      </c>
      <c r="AC30" s="60">
        <f>feedin_new_car!G48+feedin_new_car!I48</f>
        <v>0.71967038633159519</v>
      </c>
      <c r="AD30" s="60">
        <f>feedin_new_car_slow!G48+feedin_new_car_slow!I48</f>
        <v>0.32867402820013647</v>
      </c>
      <c r="AE30" s="60">
        <f>feedin_new_car_green!G48+feedin_new_car_green!I48</f>
        <v>0.78886595287578731</v>
      </c>
      <c r="AF30" s="60"/>
      <c r="AG30" s="60">
        <f>feedin_usedcar!G48+feedin_usedcar!I48</f>
        <v>0.98184790818564516</v>
      </c>
      <c r="AH30" s="60">
        <f>feedin_used_car_slow!G48+feedin_used_car_slow!I48</f>
        <v>0.62328465943176603</v>
      </c>
      <c r="AI30" s="60">
        <f>feedin_used_car_green!G48+feedin_used_car_green!I48</f>
        <v>0.98999129278396847</v>
      </c>
      <c r="AJ30" s="60"/>
      <c r="AK30" s="60">
        <f>feedin_vanute!G48+feedin_vanute!I48</f>
        <v>0.79276813942302393</v>
      </c>
      <c r="AL30" s="60">
        <f>feedin_vanute_slow!G48+feedin_vanute_slow!I48</f>
        <v>0.30839718477118089</v>
      </c>
      <c r="AM30" s="60">
        <f>feedin_vanute_green!G48+feedin_vanute_green!I48</f>
        <v>0.94616119564448953</v>
      </c>
      <c r="AN30" s="60"/>
      <c r="AO30" s="60">
        <f>feedin_lighttruck!I48</f>
        <v>0.53542707888931784</v>
      </c>
      <c r="AP30" s="60">
        <f>feedin_lighttruck_slow!I48</f>
        <v>0.10429893761847236</v>
      </c>
      <c r="AQ30" s="60">
        <f>feedin_lighttruck_green!I48</f>
        <v>0.96853365377311373</v>
      </c>
      <c r="AR30" s="60"/>
      <c r="AS30" s="60">
        <f>feedin_heavytruck!I48</f>
        <v>0.43269156713261031</v>
      </c>
      <c r="AT30" s="60">
        <f>feedin_heavytruck_slow!I48</f>
        <v>9.9799163409045405E-2</v>
      </c>
      <c r="AU30" s="60">
        <f>feedin_heavytruck_green!I48</f>
        <v>0.93496869063608112</v>
      </c>
      <c r="AV30" s="60"/>
      <c r="AW30" s="60">
        <f>feedin_bus!I48</f>
        <v>0.58544683112803109</v>
      </c>
      <c r="AX30" s="60">
        <f>feedin_bus_slow!I48</f>
        <v>0.20117056100287492</v>
      </c>
      <c r="AY30" s="60">
        <f>feedin_bus_green!I48</f>
        <v>0.97719854875914069</v>
      </c>
      <c r="AZ30" s="60"/>
      <c r="BA30" s="60">
        <f>feedin_shared!G48+feedin_shared!I48</f>
        <v>0.87</v>
      </c>
      <c r="BB30" s="60">
        <f>feedin_shared_slow!G48+feedin_shared_slow!I48</f>
        <v>0.64</v>
      </c>
      <c r="BC30" s="60">
        <f>feedin_shared_green!G48+feedin_shared_green!I48</f>
        <v>1</v>
      </c>
      <c r="BD30" s="60"/>
      <c r="BE30" s="60">
        <f>feedin_motorcycle!I48</f>
        <v>0.54</v>
      </c>
      <c r="BF30" s="60">
        <f>feedin_motorcycle_slow!I48</f>
        <v>0.21999999999999997</v>
      </c>
      <c r="BG30" s="60">
        <f>feedin_motorcycle_green!I48</f>
        <v>0.92</v>
      </c>
    </row>
    <row r="31" spans="2:59" x14ac:dyDescent="0.2">
      <c r="B31" s="50" t="s">
        <v>251</v>
      </c>
      <c r="J31" s="50" t="s">
        <v>252</v>
      </c>
      <c r="R31" s="50" t="s">
        <v>221</v>
      </c>
      <c r="AB31" s="12">
        <v>2043</v>
      </c>
      <c r="AC31" s="60">
        <f>feedin_new_car!G49+feedin_new_car!I49</f>
        <v>0.7150772816103681</v>
      </c>
      <c r="AD31" s="60">
        <f>feedin_new_car_slow!G49+feedin_new_car_slow!I49</f>
        <v>0.33914672549441677</v>
      </c>
      <c r="AE31" s="60">
        <f>feedin_new_car_green!G49+feedin_new_car_green!I49</f>
        <v>0.80656221397508887</v>
      </c>
      <c r="AF31" s="60"/>
      <c r="AG31" s="60">
        <f>feedin_usedcar!G49+feedin_usedcar!I49</f>
        <v>0.98152472237806021</v>
      </c>
      <c r="AH31" s="60">
        <f>feedin_used_car_slow!G49+feedin_used_car_slow!I49</f>
        <v>0.64202636259618784</v>
      </c>
      <c r="AI31" s="60">
        <f>feedin_used_car_green!G49+feedin_used_car_green!I49</f>
        <v>0.99126015139367485</v>
      </c>
      <c r="AJ31" s="60"/>
      <c r="AK31" s="60">
        <f>feedin_vanute!G49+feedin_vanute!I49</f>
        <v>0.82420042180479514</v>
      </c>
      <c r="AL31" s="60">
        <f>feedin_vanute_slow!G49+feedin_vanute_slow!I49</f>
        <v>0.33280476333699083</v>
      </c>
      <c r="AM31" s="60">
        <f>feedin_vanute_green!G49+feedin_vanute_green!I49</f>
        <v>0.95352698889016363</v>
      </c>
      <c r="AN31" s="60"/>
      <c r="AO31" s="60">
        <f>feedin_lighttruck!I49</f>
        <v>0.56213780318291917</v>
      </c>
      <c r="AP31" s="60">
        <f>feedin_lighttruck_slow!I49</f>
        <v>0.11217054107879774</v>
      </c>
      <c r="AQ31" s="60">
        <f>feedin_lighttruck_green!I49</f>
        <v>0.97767805529030516</v>
      </c>
      <c r="AR31" s="60"/>
      <c r="AS31" s="60">
        <f>feedin_heavytruck!I49</f>
        <v>0.45987316788562749</v>
      </c>
      <c r="AT31" s="60">
        <f>feedin_heavytruck_slow!I49</f>
        <v>0.10843450333039728</v>
      </c>
      <c r="AU31" s="60">
        <f>feedin_heavytruck_green!I49</f>
        <v>0.95293596884487486</v>
      </c>
      <c r="AV31" s="60"/>
      <c r="AW31" s="60">
        <f>feedin_bus!I49</f>
        <v>0.61678720441193979</v>
      </c>
      <c r="AX31" s="60">
        <f>feedin_bus_slow!I49</f>
        <v>0.21903880882286461</v>
      </c>
      <c r="AY31" s="60">
        <f>feedin_bus_green!I49</f>
        <v>0.98450515740745237</v>
      </c>
      <c r="AZ31" s="60"/>
      <c r="BA31" s="60">
        <f>feedin_shared!G49+feedin_shared!I49</f>
        <v>0.88</v>
      </c>
      <c r="BB31" s="60">
        <f>feedin_shared_slow!G49+feedin_shared_slow!I49</f>
        <v>0.66</v>
      </c>
      <c r="BC31" s="60">
        <f>feedin_shared_green!G49+feedin_shared_green!I49</f>
        <v>1</v>
      </c>
      <c r="BD31" s="60"/>
      <c r="BE31" s="60">
        <f>feedin_motorcycle!I49</f>
        <v>0.56000000000000005</v>
      </c>
      <c r="BF31" s="60">
        <f>feedin_motorcycle_slow!I49</f>
        <v>0.22999999999999998</v>
      </c>
      <c r="BG31" s="60">
        <f>feedin_motorcycle_green!I49</f>
        <v>0.93</v>
      </c>
    </row>
    <row r="32" spans="2:59" x14ac:dyDescent="0.2">
      <c r="AB32" s="12">
        <v>2044</v>
      </c>
      <c r="AC32" s="60">
        <f>feedin_new_car!G50+feedin_new_car!I50</f>
        <v>0.71049212403572759</v>
      </c>
      <c r="AD32" s="60">
        <f>feedin_new_car_slow!G50+feedin_new_car_slow!I50</f>
        <v>0.34953693308808592</v>
      </c>
      <c r="AE32" s="60">
        <f>feedin_new_car_green!G50+feedin_new_car_green!I50</f>
        <v>0.82351792327041129</v>
      </c>
      <c r="AF32" s="60"/>
      <c r="AG32" s="60">
        <f>feedin_usedcar!G50+feedin_usedcar!I50</f>
        <v>0.98092111912238766</v>
      </c>
      <c r="AH32" s="60">
        <f>feedin_used_car_slow!G50+feedin_used_car_slow!I50</f>
        <v>0.65955218262510862</v>
      </c>
      <c r="AI32" s="60">
        <f>feedin_used_car_green!G50+feedin_used_car_green!I50</f>
        <v>0.9923567266372969</v>
      </c>
      <c r="AJ32" s="60"/>
      <c r="AK32" s="60">
        <f>feedin_vanute!G50+feedin_vanute!I50</f>
        <v>0.82835164151287644</v>
      </c>
      <c r="AL32" s="60">
        <f>feedin_vanute_slow!G50+feedin_vanute_slow!I50</f>
        <v>0.33414715323603716</v>
      </c>
      <c r="AM32" s="60">
        <f>feedin_vanute_green!G50+feedin_vanute_green!I50</f>
        <v>0.95998590187482324</v>
      </c>
      <c r="AN32" s="60"/>
      <c r="AO32" s="60">
        <f>feedin_lighttruck!I50</f>
        <v>0.58844447911373776</v>
      </c>
      <c r="AP32" s="60">
        <f>feedin_lighttruck_slow!I50</f>
        <v>0.12057500665797283</v>
      </c>
      <c r="AQ32" s="60">
        <f>feedin_lighttruck_green!I50</f>
        <v>0.98427796613819662</v>
      </c>
      <c r="AR32" s="60"/>
      <c r="AS32" s="60">
        <f>feedin_heavytruck!I50</f>
        <v>0.48738299467509455</v>
      </c>
      <c r="AT32" s="60">
        <f>feedin_heavytruck_slow!I50</f>
        <v>0.11776123111683785</v>
      </c>
      <c r="AU32" s="60">
        <f>feedin_heavytruck_green!I50</f>
        <v>0.96635095895520684</v>
      </c>
      <c r="AV32" s="60"/>
      <c r="AW32" s="60">
        <f>feedin_bus!I50</f>
        <v>0.64730866726915315</v>
      </c>
      <c r="AX32" s="60">
        <f>feedin_bus_slow!I50</f>
        <v>0.23788119853952638</v>
      </c>
      <c r="AY32" s="60">
        <f>feedin_bus_green!I50</f>
        <v>0.98958904391582847</v>
      </c>
      <c r="AZ32" s="60"/>
      <c r="BA32" s="60">
        <f>feedin_shared!G50+feedin_shared!I50</f>
        <v>0.89</v>
      </c>
      <c r="BB32" s="60">
        <f>feedin_shared_slow!G50+feedin_shared_slow!I50</f>
        <v>0.68</v>
      </c>
      <c r="BC32" s="60">
        <f>feedin_shared_green!G50+feedin_shared_green!I50</f>
        <v>1</v>
      </c>
      <c r="BD32" s="60"/>
      <c r="BE32" s="60">
        <f>feedin_motorcycle!I50</f>
        <v>0.58000000000000007</v>
      </c>
      <c r="BF32" s="60">
        <f>feedin_motorcycle_slow!I50</f>
        <v>0.24</v>
      </c>
      <c r="BG32" s="60">
        <f>feedin_motorcycle_green!I50</f>
        <v>0.94000000000000006</v>
      </c>
    </row>
    <row r="33" spans="28:59" x14ac:dyDescent="0.2">
      <c r="AB33" s="51">
        <v>2045</v>
      </c>
      <c r="AC33" s="60">
        <f>feedin_new_car!G51+feedin_new_car!I51</f>
        <v>0.70593435267172733</v>
      </c>
      <c r="AD33" s="60">
        <f>feedin_new_car_slow!G51+feedin_new_car_slow!I51</f>
        <v>0.35982211582394402</v>
      </c>
      <c r="AE33" s="60">
        <f>feedin_new_car_green!G51+feedin_new_car_green!I51</f>
        <v>0.83966592619772529</v>
      </c>
      <c r="AF33" s="60"/>
      <c r="AG33" s="60">
        <f>feedin_usedcar!G51+feedin_usedcar!I51</f>
        <v>0.98029738295678293</v>
      </c>
      <c r="AH33" s="60">
        <f>feedin_used_car_slow!G51+feedin_used_car_slow!I51</f>
        <v>0.67587756388825093</v>
      </c>
      <c r="AI33" s="60">
        <f>feedin_used_car_green!G51+feedin_used_car_green!I51</f>
        <v>0.99331201340035169</v>
      </c>
      <c r="AJ33" s="60"/>
      <c r="AK33" s="60">
        <f>feedin_vanute!G51+feedin_vanute!I51</f>
        <v>0.82770737166599972</v>
      </c>
      <c r="AL33" s="60">
        <f>feedin_vanute_slow!G51+feedin_vanute_slow!I51</f>
        <v>0.33541705944850397</v>
      </c>
      <c r="AM33" s="60">
        <f>feedin_vanute_green!G51+feedin_vanute_green!I51</f>
        <v>0.96562449698872943</v>
      </c>
      <c r="AN33" s="60"/>
      <c r="AO33" s="60">
        <f>feedin_lighttruck!I51</f>
        <v>0.61422505296815255</v>
      </c>
      <c r="AP33" s="60">
        <f>feedin_lighttruck_slow!I51</f>
        <v>0.12953750657211488</v>
      </c>
      <c r="AQ33" s="60">
        <f>feedin_lighttruck_green!I51</f>
        <v>0.98899839942445311</v>
      </c>
      <c r="AR33" s="60"/>
      <c r="AS33" s="60">
        <f>feedin_heavytruck!I51</f>
        <v>0.51507574390429511</v>
      </c>
      <c r="AT33" s="60">
        <f>feedin_heavytruck_slow!I51</f>
        <v>0.12781626492396986</v>
      </c>
      <c r="AU33" s="60">
        <f>feedin_heavytruck_green!I51</f>
        <v>0.9762080314000996</v>
      </c>
      <c r="AV33" s="60"/>
      <c r="AW33" s="60">
        <f>feedin_bus!I51</f>
        <v>0.67681948269422609</v>
      </c>
      <c r="AX33" s="60">
        <f>feedin_bus_slow!I51</f>
        <v>0.25764560581056367</v>
      </c>
      <c r="AY33" s="60">
        <f>feedin_bus_green!I51</f>
        <v>0.99308092671151438</v>
      </c>
      <c r="AZ33" s="60"/>
      <c r="BA33" s="60">
        <f>feedin_shared!G51+feedin_shared!I51</f>
        <v>0.9</v>
      </c>
      <c r="BB33" s="60">
        <f>feedin_shared_slow!G51+feedin_shared_slow!I51</f>
        <v>0.7</v>
      </c>
      <c r="BC33" s="60">
        <f>feedin_shared_green!G51+feedin_shared_green!I51</f>
        <v>1</v>
      </c>
      <c r="BD33" s="60"/>
      <c r="BE33" s="60">
        <f>feedin_motorcycle!I51</f>
        <v>0.6</v>
      </c>
      <c r="BF33" s="60">
        <f>feedin_motorcycle_slow!I51</f>
        <v>0.25</v>
      </c>
      <c r="BG33" s="60">
        <f>feedin_motorcycle_green!I51</f>
        <v>0.95</v>
      </c>
    </row>
    <row r="34" spans="28:59" x14ac:dyDescent="0.2">
      <c r="AB34" s="12">
        <v>2046</v>
      </c>
      <c r="AC34" s="60">
        <f>feedin_new_car!G52+feedin_new_car!I52</f>
        <v>0.69755618594273083</v>
      </c>
      <c r="AD34" s="60">
        <f>feedin_new_car_slow!G52+feedin_new_car_slow!I52</f>
        <v>0.36998543434132986</v>
      </c>
      <c r="AE34" s="60">
        <f>feedin_new_car_green!G52+feedin_new_car_green!I52</f>
        <v>0.85494932196421358</v>
      </c>
      <c r="AF34" s="60"/>
      <c r="AG34" s="60">
        <f>feedin_usedcar!G52+feedin_usedcar!I52</f>
        <v>0.97902047316639251</v>
      </c>
      <c r="AH34" s="60">
        <f>feedin_used_car_slow!G52+feedin_used_car_slow!I52</f>
        <v>0.69104736609768769</v>
      </c>
      <c r="AI34" s="60">
        <f>feedin_used_car_green!G52+feedin_used_car_green!I52</f>
        <v>0.99414090749598361</v>
      </c>
      <c r="AJ34" s="60"/>
      <c r="AK34" s="60">
        <f>feedin_vanute!G52+feedin_vanute!I52</f>
        <v>0.82300125399431467</v>
      </c>
      <c r="AL34" s="60">
        <f>feedin_vanute_slow!G52+feedin_vanute_slow!I52</f>
        <v>0.33661222547097869</v>
      </c>
      <c r="AM34" s="60">
        <f>feedin_vanute_green!G52+feedin_vanute_green!I52</f>
        <v>0.97053842575231319</v>
      </c>
      <c r="AN34" s="60"/>
      <c r="AO34" s="60">
        <f>feedin_lighttruck!I52</f>
        <v>0.63510317602993238</v>
      </c>
      <c r="AP34" s="60">
        <f>feedin_lighttruck_slow!I52</f>
        <v>0.13907542973213008</v>
      </c>
      <c r="AQ34" s="60">
        <f>feedin_lighttruck_green!I52</f>
        <v>0.99234722948771559</v>
      </c>
      <c r="AR34" s="60"/>
      <c r="AS34" s="60">
        <f>feedin_heavytruck!I52</f>
        <v>0.54009707184068034</v>
      </c>
      <c r="AT34" s="60">
        <f>feedin_heavytruck_slow!I52</f>
        <v>0.13863417452216301</v>
      </c>
      <c r="AU34" s="60">
        <f>feedin_heavytruck_green!I52</f>
        <v>0.9833505407233295</v>
      </c>
      <c r="AV34" s="60"/>
      <c r="AW34" s="60">
        <f>feedin_bus!I52</f>
        <v>0.7019460031242668</v>
      </c>
      <c r="AX34" s="60">
        <f>feedin_bus_slow!I52</f>
        <v>0.27826554438796752</v>
      </c>
      <c r="AY34" s="60">
        <f>feedin_bus_green!I52</f>
        <v>0.99545073801943296</v>
      </c>
      <c r="AZ34" s="60"/>
      <c r="BA34" s="60">
        <f>feedin_shared!G52+feedin_shared!I52</f>
        <v>0.92</v>
      </c>
      <c r="BB34" s="60">
        <f>feedin_shared_slow!G52+feedin_shared_slow!I52</f>
        <v>0.71</v>
      </c>
      <c r="BC34" s="60">
        <f>feedin_shared_green!G52+feedin_shared_green!I52</f>
        <v>1</v>
      </c>
      <c r="BD34" s="60"/>
      <c r="BE34" s="60">
        <f>feedin_motorcycle!I52</f>
        <v>0.62</v>
      </c>
      <c r="BF34" s="60">
        <f>feedin_motorcycle_slow!I52</f>
        <v>0.26</v>
      </c>
      <c r="BG34" s="60">
        <f>feedin_motorcycle_green!I52</f>
        <v>0.95799999999999996</v>
      </c>
    </row>
    <row r="35" spans="28:59" x14ac:dyDescent="0.2">
      <c r="AB35" s="12">
        <v>2047</v>
      </c>
      <c r="AC35" s="60">
        <f>feedin_new_car!G53+feedin_new_car!I53</f>
        <v>0.68799381324347653</v>
      </c>
      <c r="AD35" s="60">
        <f>feedin_new_car_slow!G53+feedin_new_car_slow!I53</f>
        <v>0.38001584170986069</v>
      </c>
      <c r="AE35" s="60">
        <f>feedin_new_car_green!G53+feedin_new_car_green!I53</f>
        <v>0.86932345861778448</v>
      </c>
      <c r="AF35" s="60"/>
      <c r="AG35" s="60">
        <f>feedin_usedcar!G53+feedin_usedcar!I53</f>
        <v>0.97743517523598178</v>
      </c>
      <c r="AH35" s="60">
        <f>feedin_used_car_slow!G53+feedin_used_car_slow!I53</f>
        <v>0.70512843144325299</v>
      </c>
      <c r="AI35" s="60">
        <f>feedin_used_car_green!G53+feedin_used_car_green!I53</f>
        <v>0.99486163918839876</v>
      </c>
      <c r="AJ35" s="60"/>
      <c r="AK35" s="60">
        <f>feedin_vanute!G53+feedin_vanute!I53</f>
        <v>0.81677499737368275</v>
      </c>
      <c r="AL35" s="60">
        <f>feedin_vanute_slow!G53+feedin_vanute_slow!I53</f>
        <v>0.33763207404647799</v>
      </c>
      <c r="AM35" s="60">
        <f>feedin_vanute_green!G53+feedin_vanute_green!I53</f>
        <v>0.97480786781501405</v>
      </c>
      <c r="AN35" s="60"/>
      <c r="AO35" s="60">
        <f>feedin_lighttruck!I53</f>
        <v>0.65398670015835669</v>
      </c>
      <c r="AP35" s="60">
        <f>feedin_lighttruck_slow!I53</f>
        <v>0.1492056095681861</v>
      </c>
      <c r="AQ35" s="60">
        <f>feedin_lighttruck_green!I53</f>
        <v>0.99470623700648086</v>
      </c>
      <c r="AR35" s="60"/>
      <c r="AS35" s="60">
        <f>feedin_heavytruck!I53</f>
        <v>0.56410084945180095</v>
      </c>
      <c r="AT35" s="60">
        <f>feedin_heavytruck_slow!I53</f>
        <v>0.15024623047026542</v>
      </c>
      <c r="AU35" s="60">
        <f>feedin_heavytruck_green!I53</f>
        <v>0.98846241411820612</v>
      </c>
      <c r="AV35" s="60"/>
      <c r="AW35" s="60">
        <f>feedin_bus!I53</f>
        <v>0.72496016336394342</v>
      </c>
      <c r="AX35" s="60">
        <f>feedin_bus_slow!I53</f>
        <v>0.29966184895235087</v>
      </c>
      <c r="AY35" s="60">
        <f>feedin_bus_green!I53</f>
        <v>0.99704076558859822</v>
      </c>
      <c r="AZ35" s="60"/>
      <c r="BA35" s="60">
        <f>feedin_shared!G53+feedin_shared!I53</f>
        <v>0.94000000000000006</v>
      </c>
      <c r="BB35" s="60">
        <f>feedin_shared_slow!G53+feedin_shared_slow!I53</f>
        <v>0.72</v>
      </c>
      <c r="BC35" s="60">
        <f>feedin_shared_green!G53+feedin_shared_green!I53</f>
        <v>1</v>
      </c>
      <c r="BD35" s="60"/>
      <c r="BE35" s="60">
        <f>feedin_motorcycle!I53</f>
        <v>0.64</v>
      </c>
      <c r="BF35" s="60">
        <f>feedin_motorcycle_slow!I53</f>
        <v>0.27</v>
      </c>
      <c r="BG35" s="60">
        <f>feedin_motorcycle_green!I53</f>
        <v>0.96599999999999997</v>
      </c>
    </row>
    <row r="36" spans="28:59" x14ac:dyDescent="0.2">
      <c r="AB36" s="12">
        <v>2048</v>
      </c>
      <c r="AC36" s="60">
        <f>feedin_new_car!G54+feedin_new_car!I54</f>
        <v>0.68369899865443884</v>
      </c>
      <c r="AD36" s="60">
        <f>feedin_new_car_slow!G54+feedin_new_car_slow!I54</f>
        <v>0.38990793986697575</v>
      </c>
      <c r="AE36" s="60">
        <f>feedin_new_car_green!G54+feedin_new_car_green!I54</f>
        <v>0.88275726677590627</v>
      </c>
      <c r="AF36" s="60"/>
      <c r="AG36" s="60">
        <f>feedin_usedcar!G54+feedin_usedcar!I54</f>
        <v>0.97665285618848563</v>
      </c>
      <c r="AH36" s="60">
        <f>feedin_used_car_slow!G54+feedin_used_car_slow!I54</f>
        <v>0.71820222244493526</v>
      </c>
      <c r="AI36" s="60">
        <f>feedin_used_car_green!G54+feedin_used_car_green!I54</f>
        <v>0.99548949272955622</v>
      </c>
      <c r="AJ36" s="60"/>
      <c r="AK36" s="60">
        <f>feedin_vanute!G54+feedin_vanute!I54</f>
        <v>0.81566754940961828</v>
      </c>
      <c r="AL36" s="60">
        <f>feedin_vanute_slow!G54+feedin_vanute_slow!I54</f>
        <v>0.33841873940913753</v>
      </c>
      <c r="AM36" s="60">
        <f>feedin_vanute_green!G54+feedin_vanute_green!I54</f>
        <v>0.97850656131507552</v>
      </c>
      <c r="AN36" s="60"/>
      <c r="AO36" s="60">
        <f>feedin_lighttruck!I54</f>
        <v>0.67772039781715732</v>
      </c>
      <c r="AP36" s="60">
        <f>feedin_lighttruck_slow!I54</f>
        <v>0.1599409967078764</v>
      </c>
      <c r="AQ36" s="60">
        <f>feedin_lighttruck_green!I54</f>
        <v>0.99635732769401519</v>
      </c>
      <c r="AR36" s="60"/>
      <c r="AS36" s="60">
        <f>feedin_heavytruck!I54</f>
        <v>0.5914707521402498</v>
      </c>
      <c r="AT36" s="60">
        <f>feedin_heavytruck_slow!I54</f>
        <v>0.16267940268051362</v>
      </c>
      <c r="AU36" s="60">
        <f>feedin_heavytruck_green!I54</f>
        <v>0.99208010598935104</v>
      </c>
      <c r="AV36" s="60"/>
      <c r="AW36" s="60">
        <f>feedin_bus!I54</f>
        <v>0.75087093907282398</v>
      </c>
      <c r="AX36" s="60">
        <f>feedin_bus_slow!I54</f>
        <v>0.32174497518024969</v>
      </c>
      <c r="AY36" s="60">
        <f>feedin_bus_green!I54</f>
        <v>0.99809577642916247</v>
      </c>
      <c r="AZ36" s="60"/>
      <c r="BA36" s="60">
        <f>feedin_shared!G54+feedin_shared!I54</f>
        <v>0.96000000000000008</v>
      </c>
      <c r="BB36" s="60">
        <f>feedin_shared_slow!G54+feedin_shared_slow!I54</f>
        <v>0.73</v>
      </c>
      <c r="BC36" s="60">
        <f>feedin_shared_green!G54+feedin_shared_green!I54</f>
        <v>1</v>
      </c>
      <c r="BD36" s="60"/>
      <c r="BE36" s="60">
        <f>feedin_motorcycle!I54</f>
        <v>0.66</v>
      </c>
      <c r="BF36" s="60">
        <f>feedin_motorcycle_slow!I54</f>
        <v>0.28000000000000003</v>
      </c>
      <c r="BG36" s="60">
        <f>feedin_motorcycle_green!I54</f>
        <v>0.97399999999999998</v>
      </c>
    </row>
    <row r="37" spans="28:59" x14ac:dyDescent="0.2">
      <c r="AB37" s="12">
        <v>2049</v>
      </c>
      <c r="AC37" s="60">
        <f>feedin_new_car!G55+feedin_new_car!I55</f>
        <v>0.67953785611281192</v>
      </c>
      <c r="AD37" s="60">
        <f>feedin_new_car_slow!G55+feedin_new_car_slow!I55</f>
        <v>0.39966163441995101</v>
      </c>
      <c r="AE37" s="60">
        <f>feedin_new_car_green!G55+feedin_new_car_green!I55</f>
        <v>0.89523386723397103</v>
      </c>
      <c r="AF37" s="60"/>
      <c r="AG37" s="60">
        <f>feedin_usedcar!G55+feedin_usedcar!I55</f>
        <v>0.9759059368227847</v>
      </c>
      <c r="AH37" s="60">
        <f>feedin_used_car_slow!G55+feedin_used_car_slow!I55</f>
        <v>0.73074659074392312</v>
      </c>
      <c r="AI37" s="60">
        <f>feedin_used_car_green!G55+feedin_used_car_green!I55</f>
        <v>0.99605147437449959</v>
      </c>
      <c r="AJ37" s="60"/>
      <c r="AK37" s="60">
        <f>feedin_vanute!G55+feedin_vanute!I55</f>
        <v>0.81439084962074715</v>
      </c>
      <c r="AL37" s="60">
        <f>feedin_vanute_slow!G55+feedin_vanute_slow!I55</f>
        <v>0.33892505522337091</v>
      </c>
      <c r="AM37" s="60">
        <f>feedin_vanute_green!G55+feedin_vanute_green!I55</f>
        <v>0.98170762675918488</v>
      </c>
      <c r="AN37" s="60"/>
      <c r="AO37" s="60">
        <f>feedin_lighttruck!I55</f>
        <v>0.70105056488243622</v>
      </c>
      <c r="AP37" s="60">
        <f>feedin_lighttruck_slow!I55</f>
        <v>0.17146434067212812</v>
      </c>
      <c r="AQ37" s="60">
        <f>feedin_lighttruck_green!I55</f>
        <v>0.99751659084022826</v>
      </c>
      <c r="AR37" s="60"/>
      <c r="AS37" s="60">
        <f>feedin_heavytruck!I55</f>
        <v>0.61846033108953602</v>
      </c>
      <c r="AT37" s="60">
        <f>feedin_heavytruck_slow!I55</f>
        <v>0.1759553445941362</v>
      </c>
      <c r="AU37" s="60">
        <f>feedin_heavytruck_green!I55</f>
        <v>0.99461376223424669</v>
      </c>
      <c r="AV37" s="60"/>
      <c r="AW37" s="60">
        <f>feedin_bus!I55</f>
        <v>0.77529768763873463</v>
      </c>
      <c r="AX37" s="60">
        <f>feedin_bus_slow!I55</f>
        <v>0.3444177374893454</v>
      </c>
      <c r="AY37" s="60">
        <f>feedin_bus_green!I55</f>
        <v>0.99878809173819527</v>
      </c>
      <c r="AZ37" s="60"/>
      <c r="BA37" s="60">
        <f>feedin_shared!G55+feedin_shared!I55</f>
        <v>0.98000000000000009</v>
      </c>
      <c r="BB37" s="60">
        <f>feedin_shared_slow!G55+feedin_shared_slow!I55</f>
        <v>0.74</v>
      </c>
      <c r="BC37" s="60">
        <f>feedin_shared_green!G55+feedin_shared_green!I55</f>
        <v>1</v>
      </c>
      <c r="BD37" s="60"/>
      <c r="BE37" s="60">
        <f>feedin_motorcycle!I55</f>
        <v>0.68</v>
      </c>
      <c r="BF37" s="60">
        <f>feedin_motorcycle_slow!I55</f>
        <v>0.29000000000000004</v>
      </c>
      <c r="BG37" s="60">
        <f>feedin_motorcycle_green!I55</f>
        <v>0.98199999999999998</v>
      </c>
    </row>
    <row r="38" spans="28:59" x14ac:dyDescent="0.2">
      <c r="AB38" s="51">
        <v>2050</v>
      </c>
      <c r="AC38" s="60">
        <f>feedin_new_car!G56+feedin_new_car!I56</f>
        <v>0.67554290538608275</v>
      </c>
      <c r="AD38" s="60">
        <f>feedin_new_car_slow!G56+feedin_new_car_slow!I56</f>
        <v>0.39917771414851211</v>
      </c>
      <c r="AE38" s="60">
        <f>feedin_new_car_green!G56+feedin_new_car_green!I56</f>
        <v>0.90675046360120404</v>
      </c>
      <c r="AF38" s="60"/>
      <c r="AG38" s="60">
        <f>feedin_usedcar!G56+feedin_usedcar!I56</f>
        <v>0.97512055480920123</v>
      </c>
      <c r="AH38" s="60">
        <f>feedin_used_car_slow!G56+feedin_used_car_slow!I56</f>
        <v>0.74244792338232835</v>
      </c>
      <c r="AI38" s="60">
        <f>feedin_used_car_green!G56+feedin_used_car_green!I56</f>
        <v>0.99654089365081788</v>
      </c>
      <c r="AJ38" s="60"/>
      <c r="AK38" s="60">
        <f>feedin_vanute!G56+feedin_vanute!I56</f>
        <v>0.81295944464436409</v>
      </c>
      <c r="AL38" s="60">
        <f>feedin_vanute_slow!G56+feedin_vanute_slow!I56</f>
        <v>0.33935166139706457</v>
      </c>
      <c r="AM38" s="60">
        <f>feedin_vanute_green!G56+feedin_vanute_green!I56</f>
        <v>0.98446461344214464</v>
      </c>
      <c r="AN38" s="60"/>
      <c r="AO38" s="60">
        <f>feedin_lighttruck!I56</f>
        <v>0.72338543690459278</v>
      </c>
      <c r="AP38" s="60">
        <f>feedin_lighttruck_slow!I56</f>
        <v>0.18361687108712232</v>
      </c>
      <c r="AQ38" s="60">
        <f>feedin_lighttruck_green!I56</f>
        <v>0.99831581721014562</v>
      </c>
      <c r="AR38" s="60"/>
      <c r="AS38" s="60">
        <f>feedin_heavytruck!I56</f>
        <v>0.64492836205601534</v>
      </c>
      <c r="AT38" s="60">
        <f>feedin_heavytruck_slow!I56</f>
        <v>0.19008940284066655</v>
      </c>
      <c r="AU38" s="60">
        <f>feedin_heavytruck_green!I56</f>
        <v>0.99637066424414089</v>
      </c>
      <c r="AV38" s="60"/>
      <c r="AW38" s="60">
        <f>feedin_bus!I56</f>
        <v>0.79817654970475183</v>
      </c>
      <c r="AX38" s="60">
        <f>feedin_bus_slow!I56</f>
        <v>0.36757826210453176</v>
      </c>
      <c r="AY38" s="60">
        <f>feedin_bus_green!I56</f>
        <v>0.99923736593078871</v>
      </c>
      <c r="AZ38" s="60"/>
      <c r="BA38" s="60">
        <f>feedin_shared!G56+feedin_shared!I56</f>
        <v>1</v>
      </c>
      <c r="BB38" s="60">
        <f>feedin_shared_slow!G56+feedin_shared_slow!I56</f>
        <v>0.75</v>
      </c>
      <c r="BC38" s="60">
        <f>feedin_shared_green!G56+feedin_shared_green!I56</f>
        <v>1</v>
      </c>
      <c r="BD38" s="60"/>
      <c r="BE38" s="60">
        <f>feedin_motorcycle!I56</f>
        <v>0.7</v>
      </c>
      <c r="BF38" s="60">
        <f>feedin_motorcycle_slow!I56</f>
        <v>0.30000000000000004</v>
      </c>
      <c r="BG38" s="60">
        <f>feedin_motorcycle_green!I56</f>
        <v>0.99</v>
      </c>
    </row>
    <row r="39" spans="28:59" x14ac:dyDescent="0.2">
      <c r="AB39" s="12">
        <v>2051</v>
      </c>
      <c r="AC39" s="60">
        <f>feedin_new_car!G57+feedin_new_car!I57</f>
        <v>0.67229516843393666</v>
      </c>
      <c r="AD39" s="60">
        <f>feedin_new_car_slow!G57+feedin_new_car_slow!I57</f>
        <v>0.39834990346520599</v>
      </c>
      <c r="AE39" s="60">
        <f>feedin_new_car_green!G57+feedin_new_car_green!I57</f>
        <v>0.917606903633436</v>
      </c>
      <c r="AF39" s="60"/>
      <c r="AG39" s="60">
        <f>feedin_usedcar!G57+feedin_usedcar!I57</f>
        <v>0.97429610229821662</v>
      </c>
      <c r="AH39" s="60">
        <f>feedin_used_car_slow!G57+feedin_used_car_slow!I57</f>
        <v>0.7536813048051515</v>
      </c>
      <c r="AI39" s="60">
        <f>feedin_used_car_green!G57+feedin_used_car_green!I57</f>
        <v>0.99696763198073779</v>
      </c>
      <c r="AJ39" s="60"/>
      <c r="AK39" s="60">
        <f>feedin_vanute!G57+feedin_vanute!I57</f>
        <v>0.81164806489606267</v>
      </c>
      <c r="AL39" s="60">
        <f>feedin_vanute_slow!G57+feedin_vanute_slow!I57</f>
        <v>0.33982307331564893</v>
      </c>
      <c r="AM39" s="60">
        <f>feedin_vanute_green!G57+feedin_vanute_green!I57</f>
        <v>0.98686689574630537</v>
      </c>
      <c r="AN39" s="60"/>
      <c r="AO39" s="60">
        <f>feedin_lighttruck!I57</f>
        <v>0.74463721423026052</v>
      </c>
      <c r="AP39" s="60">
        <f>feedin_lighttruck_slow!I57</f>
        <v>0.19636550713534667</v>
      </c>
      <c r="AQ39" s="60">
        <f>feedin_lighttruck_green!I57</f>
        <v>0.99886349623163762</v>
      </c>
      <c r="AR39" s="60"/>
      <c r="AS39" s="60">
        <f>feedin_heavytruck!I57</f>
        <v>0.67086293751584847</v>
      </c>
      <c r="AT39" s="60">
        <f>feedin_heavytruck_slow!I57</f>
        <v>0.20513516020764869</v>
      </c>
      <c r="AU39" s="60">
        <f>feedin_heavytruck_green!I57</f>
        <v>0.99757948504811766</v>
      </c>
      <c r="AV39" s="60"/>
      <c r="AW39" s="60">
        <f>feedin_bus!I57</f>
        <v>0.81948902383157829</v>
      </c>
      <c r="AX39" s="60">
        <f>feedin_bus_slow!I57</f>
        <v>0.39112348206518155</v>
      </c>
      <c r="AY39" s="60">
        <f>feedin_bus_green!I57</f>
        <v>0.99952577813402677</v>
      </c>
      <c r="AZ39" s="60"/>
      <c r="BA39" s="60">
        <f>feedin_shared!G57+feedin_shared!I57</f>
        <v>1</v>
      </c>
      <c r="BB39" s="60">
        <f>feedin_shared_slow!G57+feedin_shared_slow!I57</f>
        <v>0.76</v>
      </c>
      <c r="BC39" s="60">
        <f>feedin_shared_green!G57+feedin_shared_green!I57</f>
        <v>1</v>
      </c>
      <c r="BD39" s="60"/>
      <c r="BE39" s="60">
        <f>feedin_motorcycle!I57</f>
        <v>0.72</v>
      </c>
      <c r="BF39" s="60">
        <f>feedin_motorcycle_slow!I57</f>
        <v>0.31000000000000005</v>
      </c>
      <c r="BG39" s="60">
        <f>feedin_motorcycle_green!I57</f>
        <v>0.99</v>
      </c>
    </row>
    <row r="40" spans="28:59" x14ac:dyDescent="0.2">
      <c r="AB40" s="12">
        <v>2052</v>
      </c>
      <c r="AC40" s="60">
        <f>feedin_new_car!G58+feedin_new_car!I58</f>
        <v>0.66928935514047816</v>
      </c>
      <c r="AD40" s="60">
        <f>feedin_new_car_slow!G58+feedin_new_car_slow!I58</f>
        <v>0.39759000092892188</v>
      </c>
      <c r="AE40" s="60">
        <f>feedin_new_car_green!G58+feedin_new_car_green!I58</f>
        <v>0.92747852702132882</v>
      </c>
      <c r="AF40" s="60"/>
      <c r="AG40" s="60">
        <f>feedin_usedcar!G58+feedin_usedcar!I58</f>
        <v>0.97343196663275999</v>
      </c>
      <c r="AH40" s="60">
        <f>feedin_used_car_slow!G58+feedin_used_car_slow!I58</f>
        <v>0.76423833516189421</v>
      </c>
      <c r="AI40" s="60">
        <f>feedin_used_car_green!G58+feedin_used_car_green!I58</f>
        <v>0.99734010844209475</v>
      </c>
      <c r="AJ40" s="60"/>
      <c r="AK40" s="60">
        <f>feedin_vanute!G58+feedin_vanute!I58</f>
        <v>0.80955279565330307</v>
      </c>
      <c r="AL40" s="60">
        <f>feedin_vanute_slow!G58+feedin_vanute_slow!I58</f>
        <v>0.34020960690512064</v>
      </c>
      <c r="AM40" s="60">
        <f>feedin_vanute_green!G58+feedin_vanute_green!I58</f>
        <v>0.9889204386722712</v>
      </c>
      <c r="AN40" s="60"/>
      <c r="AO40" s="60">
        <f>feedin_lighttruck!I58</f>
        <v>0.7647987071967185</v>
      </c>
      <c r="AP40" s="60">
        <f>feedin_lighttruck_slow!I58</f>
        <v>0.20972588039617121</v>
      </c>
      <c r="AQ40" s="60">
        <f>feedin_lighttruck_green!I58</f>
        <v>0.9991580216847562</v>
      </c>
      <c r="AR40" s="60"/>
      <c r="AS40" s="60">
        <f>feedin_heavytruck!I58</f>
        <v>0.69601076768185022</v>
      </c>
      <c r="AT40" s="60">
        <f>feedin_heavytruck_slow!I58</f>
        <v>0.22104993237167064</v>
      </c>
      <c r="AU40" s="60">
        <f>feedin_heavytruck_green!I58</f>
        <v>0.99816433638409041</v>
      </c>
      <c r="AV40" s="60"/>
      <c r="AW40" s="60">
        <f>feedin_bus!I58</f>
        <v>0.83920178512952714</v>
      </c>
      <c r="AX40" s="60">
        <f>feedin_bus_slow!I58</f>
        <v>0.41494862981710701</v>
      </c>
      <c r="AY40" s="60">
        <f>feedin_bus_green!I58</f>
        <v>0.99965404328175489</v>
      </c>
      <c r="AZ40" s="60"/>
      <c r="BA40" s="60">
        <f>feedin_shared!G58+feedin_shared!I58</f>
        <v>1</v>
      </c>
      <c r="BB40" s="60">
        <f>feedin_shared_slow!G58+feedin_shared_slow!I58</f>
        <v>0.77</v>
      </c>
      <c r="BC40" s="60">
        <f>feedin_shared_green!G58+feedin_shared_green!I58</f>
        <v>1</v>
      </c>
      <c r="BD40" s="60"/>
      <c r="BE40" s="60">
        <f>feedin_motorcycle!I58</f>
        <v>0.74</v>
      </c>
      <c r="BF40" s="60">
        <f>feedin_motorcycle_slow!I58</f>
        <v>0.32000000000000006</v>
      </c>
      <c r="BG40" s="60">
        <f>feedin_motorcycle_green!I58</f>
        <v>0.99</v>
      </c>
    </row>
    <row r="41" spans="28:59" x14ac:dyDescent="0.2">
      <c r="AB41" s="12">
        <v>2053</v>
      </c>
      <c r="AC41" s="60">
        <f>feedin_new_car!G59+feedin_new_car!I59</f>
        <v>0.66657013933966291</v>
      </c>
      <c r="AD41" s="60">
        <f>feedin_new_car_slow!G59+feedin_new_car_slow!I59</f>
        <v>0.39693890537127791</v>
      </c>
      <c r="AE41" s="60">
        <f>feedin_new_car_green!G59+feedin_new_car_green!I59</f>
        <v>0.93640311154684908</v>
      </c>
      <c r="AF41" s="60"/>
      <c r="AG41" s="60">
        <f>feedin_usedcar!G59+feedin_usedcar!I59</f>
        <v>0.97252753146036774</v>
      </c>
      <c r="AH41" s="60">
        <f>feedin_used_car_slow!G59+feedin_used_car_slow!I59</f>
        <v>0.77419883526437328</v>
      </c>
      <c r="AI41" s="60">
        <f>feedin_used_car_green!G59+feedin_used_car_green!I59</f>
        <v>0.99766552435267963</v>
      </c>
      <c r="AJ41" s="60"/>
      <c r="AK41" s="60">
        <f>feedin_vanute!G59+feedin_vanute!I59</f>
        <v>0.80721097460010505</v>
      </c>
      <c r="AL41" s="60">
        <f>feedin_vanute_slow!G59+feedin_vanute_slow!I59</f>
        <v>0.34051115196803861</v>
      </c>
      <c r="AM41" s="60">
        <f>feedin_vanute_green!G59+feedin_vanute_green!I59</f>
        <v>0.99067141775834355</v>
      </c>
      <c r="AN41" s="60"/>
      <c r="AO41" s="60">
        <f>feedin_lighttruck!I59</f>
        <v>0.78384422128846509</v>
      </c>
      <c r="AP41" s="60">
        <f>feedin_lighttruck_slow!I59</f>
        <v>0.22368073465013047</v>
      </c>
      <c r="AQ41" s="60">
        <f>feedin_lighttruck_green!I59</f>
        <v>0.99934642305822197</v>
      </c>
      <c r="AR41" s="60"/>
      <c r="AS41" s="60">
        <f>feedin_heavytruck!I59</f>
        <v>0.72026133052904839</v>
      </c>
      <c r="AT41" s="60">
        <f>feedin_heavytruck_slow!I59</f>
        <v>0.23782471196517696</v>
      </c>
      <c r="AU41" s="60">
        <f>feedin_heavytruck_green!I59</f>
        <v>0.99851414927715476</v>
      </c>
      <c r="AV41" s="60"/>
      <c r="AW41" s="60">
        <f>feedin_bus!I59</f>
        <v>0.8573266867783389</v>
      </c>
      <c r="AX41" s="60">
        <f>feedin_bus_slow!I59</f>
        <v>0.43895413727067745</v>
      </c>
      <c r="AY41" s="60">
        <f>feedin_bus_green!I59</f>
        <v>0.99972631606868778</v>
      </c>
      <c r="AZ41" s="60"/>
      <c r="BA41" s="60">
        <f>feedin_shared!G59+feedin_shared!I59</f>
        <v>1</v>
      </c>
      <c r="BB41" s="60">
        <f>feedin_shared_slow!G59+feedin_shared_slow!I59</f>
        <v>0.78</v>
      </c>
      <c r="BC41" s="60">
        <f>feedin_shared_green!G59+feedin_shared_green!I59</f>
        <v>1</v>
      </c>
      <c r="BD41" s="60"/>
      <c r="BE41" s="60">
        <f>feedin_motorcycle!I59</f>
        <v>0.76</v>
      </c>
      <c r="BF41" s="60">
        <f>feedin_motorcycle_slow!I59</f>
        <v>0.33000000000000007</v>
      </c>
      <c r="BG41" s="60">
        <f>feedin_motorcycle_green!I59</f>
        <v>0.99</v>
      </c>
    </row>
    <row r="42" spans="28:59" x14ac:dyDescent="0.2">
      <c r="AB42" s="12">
        <v>2054</v>
      </c>
      <c r="AC42" s="60">
        <f>feedin_new_car!G60+feedin_new_car!I60</f>
        <v>0.66418755050838296</v>
      </c>
      <c r="AD42" s="60">
        <f>feedin_new_car_slow!G60+feedin_new_car_slow!I60</f>
        <v>0.39644295835413024</v>
      </c>
      <c r="AE42" s="60">
        <f>feedin_new_car_green!G60+feedin_new_car_green!I60</f>
        <v>0.94442760034313522</v>
      </c>
      <c r="AF42" s="60"/>
      <c r="AG42" s="60">
        <f>feedin_usedcar!G60+feedin_usedcar!I60</f>
        <v>0.97158217842564909</v>
      </c>
      <c r="AH42" s="60">
        <f>feedin_used_car_slow!G60+feedin_used_car_slow!I60</f>
        <v>0.78363175818295761</v>
      </c>
      <c r="AI42" s="60">
        <f>feedin_used_car_green!G60+feedin_used_car_green!I60</f>
        <v>0.99795006144952669</v>
      </c>
      <c r="AJ42" s="60"/>
      <c r="AK42" s="60">
        <f>feedin_vanute!G60+feedin_vanute!I60</f>
        <v>0.8048040901185235</v>
      </c>
      <c r="AL42" s="60">
        <f>feedin_vanute_slow!G60+feedin_vanute_slow!I60</f>
        <v>0.34072794813491325</v>
      </c>
      <c r="AM42" s="60">
        <f>feedin_vanute_green!G60+feedin_vanute_green!I60</f>
        <v>0.9921607536838094</v>
      </c>
      <c r="AN42" s="60"/>
      <c r="AO42" s="60">
        <f>feedin_lighttruck!I60</f>
        <v>0.80176229020457923</v>
      </c>
      <c r="AP42" s="60">
        <f>feedin_lighttruck_slow!I60</f>
        <v>0.23820550818681646</v>
      </c>
      <c r="AQ42" s="60">
        <f>feedin_lighttruck_green!I60</f>
        <v>0.99949371080202376</v>
      </c>
      <c r="AR42" s="60"/>
      <c r="AS42" s="60">
        <f>feedin_heavytruck!I60</f>
        <v>0.74351870709379897</v>
      </c>
      <c r="AT42" s="60">
        <f>feedin_heavytruck_slow!I60</f>
        <v>0.25544127797956512</v>
      </c>
      <c r="AU42" s="60">
        <f>feedin_heavytruck_green!I60</f>
        <v>0.99880052830946753</v>
      </c>
      <c r="AV42" s="60"/>
      <c r="AW42" s="60">
        <f>feedin_bus!I60</f>
        <v>0.87389607347256293</v>
      </c>
      <c r="AX42" s="60">
        <f>feedin_bus_slow!I60</f>
        <v>0.46304543923785901</v>
      </c>
      <c r="AY42" s="60">
        <f>feedin_bus_green!I60</f>
        <v>0.99978422133969302</v>
      </c>
      <c r="AZ42" s="60"/>
      <c r="BA42" s="60">
        <f>feedin_shared!G60+feedin_shared!I60</f>
        <v>1</v>
      </c>
      <c r="BB42" s="60">
        <f>feedin_shared_slow!G60+feedin_shared_slow!I60</f>
        <v>0.79</v>
      </c>
      <c r="BC42" s="60">
        <f>feedin_shared_green!G60+feedin_shared_green!I60</f>
        <v>1</v>
      </c>
      <c r="BD42" s="60"/>
      <c r="BE42" s="60">
        <f>feedin_motorcycle!I60</f>
        <v>0.78</v>
      </c>
      <c r="BF42" s="60">
        <f>feedin_motorcycle_slow!I60</f>
        <v>0.34000000000000008</v>
      </c>
      <c r="BG42" s="60">
        <f>feedin_motorcycle_green!I60</f>
        <v>0.99</v>
      </c>
    </row>
    <row r="43" spans="28:59" x14ac:dyDescent="0.2">
      <c r="AB43" s="51">
        <v>2055</v>
      </c>
      <c r="AC43" s="60">
        <f>feedin_new_car!G61+feedin_new_car!I61</f>
        <v>0.66219754592290792</v>
      </c>
      <c r="AD43" s="60">
        <f>feedin_new_car_slow!G61+feedin_new_car_slow!I61</f>
        <v>0.39615387816211167</v>
      </c>
      <c r="AE43" s="60">
        <f>feedin_new_car_green!G61+feedin_new_car_green!I61</f>
        <v>0.95160576874248981</v>
      </c>
      <c r="AF43" s="60"/>
      <c r="AG43" s="60">
        <f>feedin_usedcar!G61+feedin_usedcar!I61</f>
        <v>0.97057999430457453</v>
      </c>
      <c r="AH43" s="60">
        <f>feedin_used_car_slow!G61+feedin_used_car_slow!I61</f>
        <v>0.79259485437199495</v>
      </c>
      <c r="AI43" s="60">
        <f>feedin_used_car_green!G61+feedin_used_car_green!I61</f>
        <v>0.99819832848582801</v>
      </c>
      <c r="AJ43" s="60"/>
      <c r="AK43" s="60">
        <f>feedin_vanute!G61+feedin_vanute!I61</f>
        <v>0.80232892653202104</v>
      </c>
      <c r="AL43" s="60">
        <f>feedin_vanute_slow!G61+feedin_vanute_slow!I61</f>
        <v>0.3408605852599626</v>
      </c>
      <c r="AM43" s="60">
        <f>feedin_vanute_green!G61+feedin_vanute_green!I61</f>
        <v>0.99342444206897795</v>
      </c>
      <c r="AN43" s="60"/>
      <c r="AO43" s="60">
        <f>feedin_lighttruck!I61</f>
        <v>0.81853363777528099</v>
      </c>
      <c r="AP43" s="60">
        <f>feedin_lighttruck_slow!I61</f>
        <v>0.25325349663268903</v>
      </c>
      <c r="AQ43" s="60">
        <f>feedin_lighttruck_green!I61</f>
        <v>0.99960853632803492</v>
      </c>
      <c r="AR43" s="60"/>
      <c r="AS43" s="60">
        <f>feedin_heavytruck!I61</f>
        <v>0.76570269646493705</v>
      </c>
      <c r="AT43" s="60">
        <f>feedin_heavytruck_slow!I61</f>
        <v>0.27387196705827732</v>
      </c>
      <c r="AU43" s="60">
        <f>feedin_heavytruck_green!I61</f>
        <v>0.99903429364939811</v>
      </c>
      <c r="AV43" s="60"/>
      <c r="AW43" s="60">
        <f>feedin_bus!I61</f>
        <v>0.88895974834381297</v>
      </c>
      <c r="AX43" s="60">
        <f>feedin_bus_slow!I61</f>
        <v>0.48713416181740055</v>
      </c>
      <c r="AY43" s="60">
        <f>feedin_bus_green!I61</f>
        <v>0.99983044792779441</v>
      </c>
      <c r="AZ43" s="60"/>
      <c r="BA43" s="60">
        <f>feedin_shared!G61+feedin_shared!I61</f>
        <v>1</v>
      </c>
      <c r="BB43" s="60">
        <f>feedin_shared_slow!G61+feedin_shared_slow!I61</f>
        <v>0.8</v>
      </c>
      <c r="BC43" s="60">
        <f>feedin_shared_green!G61+feedin_shared_green!I61</f>
        <v>1</v>
      </c>
      <c r="BD43" s="60"/>
      <c r="BE43" s="60">
        <f>feedin_motorcycle!I61</f>
        <v>0.8</v>
      </c>
      <c r="BF43" s="60">
        <f>feedin_motorcycle_slow!I61</f>
        <v>0.35</v>
      </c>
      <c r="BG43" s="60">
        <f>feedin_motorcycle_green!I61</f>
        <v>0.99</v>
      </c>
    </row>
  </sheetData>
  <pageMargins left="0.27" right="0.24" top="0.47" bottom="0.74803149606299213" header="0.31496062992125984" footer="0.31496062992125984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L118"/>
  <sheetViews>
    <sheetView topLeftCell="A19" workbookViewId="0">
      <selection activeCell="I30" sqref="I30"/>
    </sheetView>
  </sheetViews>
  <sheetFormatPr defaultRowHeight="12.75" x14ac:dyDescent="0.2"/>
  <cols>
    <col min="3" max="3" width="10.42578125" customWidth="1"/>
    <col min="4" max="4" width="10" customWidth="1"/>
    <col min="11" max="11" width="10.5703125" customWidth="1"/>
    <col min="16" max="16" width="9.28515625" customWidth="1"/>
    <col min="21" max="21" width="10.28515625" customWidth="1"/>
    <col min="36" max="36" width="9.7109375" customWidth="1"/>
  </cols>
  <sheetData>
    <row r="1" spans="1:64" x14ac:dyDescent="0.2">
      <c r="A1" s="18" t="s">
        <v>241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20"/>
      <c r="AV1" s="20"/>
      <c r="AW1" s="20"/>
      <c r="AX1" s="20"/>
      <c r="AY1" s="19"/>
      <c r="AZ1" s="19"/>
      <c r="BA1" s="19"/>
      <c r="BB1" s="19"/>
      <c r="BC1" s="19"/>
      <c r="BD1" s="31"/>
      <c r="BE1" s="22"/>
      <c r="BF1" s="22"/>
      <c r="BG1" s="1"/>
      <c r="BH1" s="1"/>
      <c r="BI1" s="1"/>
      <c r="BJ1" s="1"/>
      <c r="BK1" s="1"/>
      <c r="BL1" s="1"/>
    </row>
    <row r="2" spans="1:64" x14ac:dyDescent="0.2">
      <c r="A2" s="6"/>
      <c r="B2" s="29" t="s">
        <v>11</v>
      </c>
      <c r="C2" s="3"/>
      <c r="D2" s="3"/>
      <c r="E2" s="3"/>
      <c r="F2" s="3"/>
      <c r="G2" s="3"/>
      <c r="H2" s="3"/>
      <c r="I2" s="3"/>
      <c r="J2" s="3"/>
      <c r="K2" s="30" t="s">
        <v>10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8"/>
      <c r="AV2" s="8"/>
      <c r="AW2" s="8"/>
      <c r="AX2" s="8"/>
      <c r="AY2" s="7"/>
      <c r="AZ2" s="7"/>
      <c r="BA2" s="7"/>
      <c r="BB2" s="7"/>
      <c r="BC2" s="7"/>
      <c r="BD2" s="21"/>
      <c r="BE2" s="1"/>
      <c r="BF2" s="1"/>
      <c r="BG2" s="1"/>
      <c r="BH2" s="1"/>
      <c r="BI2" s="1"/>
      <c r="BJ2" s="1"/>
      <c r="BK2" s="1"/>
      <c r="BL2" s="1"/>
    </row>
    <row r="3" spans="1:64" x14ac:dyDescent="0.2">
      <c r="A3" s="1"/>
      <c r="B3" s="17"/>
      <c r="C3" s="16"/>
      <c r="D3" s="16"/>
      <c r="E3" s="16"/>
      <c r="F3" s="16"/>
      <c r="G3" s="16"/>
      <c r="H3" s="16"/>
      <c r="I3" s="16"/>
      <c r="J3" s="16"/>
      <c r="K3" s="9" t="s">
        <v>0</v>
      </c>
      <c r="L3" s="10"/>
      <c r="M3" s="10"/>
      <c r="N3" s="10"/>
      <c r="O3" s="10"/>
      <c r="P3" s="9" t="s">
        <v>1</v>
      </c>
      <c r="Q3" s="10"/>
      <c r="R3" s="10"/>
      <c r="S3" s="10"/>
      <c r="T3" s="10"/>
      <c r="U3" s="9" t="s">
        <v>3</v>
      </c>
      <c r="V3" s="10"/>
      <c r="W3" s="10"/>
      <c r="X3" s="10"/>
      <c r="Y3" s="10"/>
      <c r="Z3" s="9" t="s">
        <v>4</v>
      </c>
      <c r="AA3" s="10"/>
      <c r="AB3" s="10"/>
      <c r="AC3" s="10"/>
      <c r="AD3" s="10"/>
      <c r="AE3" s="9" t="s">
        <v>5</v>
      </c>
      <c r="AF3" s="10"/>
      <c r="AG3" s="10"/>
      <c r="AH3" s="10"/>
      <c r="AI3" s="10"/>
      <c r="AJ3" s="9" t="s">
        <v>6</v>
      </c>
      <c r="AK3" s="10"/>
      <c r="AL3" s="10"/>
      <c r="AM3" s="10"/>
      <c r="AN3" s="10"/>
      <c r="AO3" s="9" t="s">
        <v>7</v>
      </c>
      <c r="AP3" s="10"/>
      <c r="AQ3" s="10"/>
      <c r="AR3" s="10"/>
      <c r="AS3" s="10"/>
      <c r="AT3" s="9" t="s">
        <v>2</v>
      </c>
      <c r="AU3" s="11"/>
      <c r="AV3" s="11"/>
      <c r="AW3" s="11"/>
      <c r="AX3" s="11"/>
      <c r="AY3" s="9" t="s">
        <v>8</v>
      </c>
      <c r="AZ3" s="10"/>
      <c r="BA3" s="10"/>
      <c r="BB3" s="10"/>
      <c r="BC3" s="10"/>
      <c r="BD3" s="22"/>
      <c r="BE3" s="1"/>
      <c r="BF3" s="1"/>
      <c r="BG3" s="1"/>
      <c r="BH3" s="1"/>
      <c r="BI3" s="1"/>
      <c r="BJ3" s="1"/>
      <c r="BK3" s="1"/>
      <c r="BL3" s="1"/>
    </row>
    <row r="4" spans="1:64" ht="87.75" x14ac:dyDescent="0.2">
      <c r="A4" s="24" t="s">
        <v>60</v>
      </c>
      <c r="B4" s="25" t="s">
        <v>0</v>
      </c>
      <c r="C4" s="26" t="s">
        <v>1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2</v>
      </c>
      <c r="J4" s="26" t="s">
        <v>8</v>
      </c>
      <c r="K4" s="27" t="s">
        <v>17</v>
      </c>
      <c r="L4" s="28" t="s">
        <v>18</v>
      </c>
      <c r="M4" s="28" t="s">
        <v>19</v>
      </c>
      <c r="N4" s="28" t="s">
        <v>20</v>
      </c>
      <c r="O4" s="28" t="s">
        <v>21</v>
      </c>
      <c r="P4" s="27" t="s">
        <v>22</v>
      </c>
      <c r="Q4" s="28" t="s">
        <v>23</v>
      </c>
      <c r="R4" s="28" t="s">
        <v>24</v>
      </c>
      <c r="S4" s="28" t="s">
        <v>25</v>
      </c>
      <c r="T4" s="28" t="s">
        <v>26</v>
      </c>
      <c r="U4" s="27" t="s">
        <v>27</v>
      </c>
      <c r="V4" s="28" t="s">
        <v>28</v>
      </c>
      <c r="W4" s="28" t="s">
        <v>29</v>
      </c>
      <c r="X4" s="28" t="s">
        <v>30</v>
      </c>
      <c r="Y4" s="28" t="s">
        <v>31</v>
      </c>
      <c r="Z4" s="27" t="s">
        <v>32</v>
      </c>
      <c r="AA4" s="28" t="s">
        <v>33</v>
      </c>
      <c r="AB4" s="28" t="s">
        <v>34</v>
      </c>
      <c r="AC4" s="28" t="s">
        <v>35</v>
      </c>
      <c r="AD4" s="28" t="s">
        <v>36</v>
      </c>
      <c r="AE4" s="27" t="s">
        <v>37</v>
      </c>
      <c r="AF4" s="28" t="s">
        <v>38</v>
      </c>
      <c r="AG4" s="28" t="s">
        <v>39</v>
      </c>
      <c r="AH4" s="28" t="s">
        <v>40</v>
      </c>
      <c r="AI4" s="28" t="s">
        <v>41</v>
      </c>
      <c r="AJ4" s="27" t="s">
        <v>42</v>
      </c>
      <c r="AK4" s="28" t="s">
        <v>43</v>
      </c>
      <c r="AL4" s="28" t="s">
        <v>44</v>
      </c>
      <c r="AM4" s="28" t="s">
        <v>45</v>
      </c>
      <c r="AN4" s="28" t="s">
        <v>46</v>
      </c>
      <c r="AO4" s="27" t="s">
        <v>47</v>
      </c>
      <c r="AP4" s="28" t="s">
        <v>48</v>
      </c>
      <c r="AQ4" s="28" t="s">
        <v>49</v>
      </c>
      <c r="AR4" s="28" t="s">
        <v>50</v>
      </c>
      <c r="AS4" s="28" t="s">
        <v>51</v>
      </c>
      <c r="AT4" s="27" t="s">
        <v>52</v>
      </c>
      <c r="AU4" s="28" t="s">
        <v>53</v>
      </c>
      <c r="AV4" s="28" t="s">
        <v>54</v>
      </c>
      <c r="AW4" s="28" t="s">
        <v>55</v>
      </c>
      <c r="AX4" s="28" t="s">
        <v>160</v>
      </c>
      <c r="AY4" s="27" t="s">
        <v>161</v>
      </c>
      <c r="AZ4" s="28" t="s">
        <v>57</v>
      </c>
      <c r="BA4" s="28" t="s">
        <v>58</v>
      </c>
      <c r="BB4" s="28" t="s">
        <v>59</v>
      </c>
      <c r="BC4" s="28" t="s">
        <v>56</v>
      </c>
      <c r="BD4" s="35" t="s">
        <v>15</v>
      </c>
      <c r="BE4" s="35" t="s">
        <v>16</v>
      </c>
      <c r="BF4" s="4"/>
      <c r="BG4" s="27" t="s">
        <v>224</v>
      </c>
      <c r="BH4" s="28" t="s">
        <v>225</v>
      </c>
      <c r="BI4" s="28" t="s">
        <v>226</v>
      </c>
      <c r="BJ4" s="28" t="s">
        <v>227</v>
      </c>
      <c r="BK4" s="28" t="s">
        <v>228</v>
      </c>
      <c r="BL4" s="4"/>
    </row>
    <row r="5" spans="1:64" x14ac:dyDescent="0.2">
      <c r="A5" s="49" t="s">
        <v>60</v>
      </c>
      <c r="B5" s="43" t="s">
        <v>163</v>
      </c>
      <c r="C5" s="44" t="s">
        <v>164</v>
      </c>
      <c r="D5" s="44" t="s">
        <v>165</v>
      </c>
      <c r="E5" s="44" t="s">
        <v>166</v>
      </c>
      <c r="F5" s="44" t="s">
        <v>167</v>
      </c>
      <c r="G5" s="44" t="s">
        <v>168</v>
      </c>
      <c r="H5" s="44" t="s">
        <v>169</v>
      </c>
      <c r="I5" s="44" t="s">
        <v>170</v>
      </c>
      <c r="J5" s="44" t="s">
        <v>171</v>
      </c>
      <c r="K5" s="45" t="s">
        <v>172</v>
      </c>
      <c r="L5" s="46" t="s">
        <v>173</v>
      </c>
      <c r="M5" s="46" t="s">
        <v>174</v>
      </c>
      <c r="N5" s="46" t="s">
        <v>175</v>
      </c>
      <c r="O5" s="46" t="s">
        <v>176</v>
      </c>
      <c r="P5" s="45" t="s">
        <v>177</v>
      </c>
      <c r="Q5" s="46" t="s">
        <v>178</v>
      </c>
      <c r="R5" s="46" t="s">
        <v>179</v>
      </c>
      <c r="S5" s="46" t="s">
        <v>180</v>
      </c>
      <c r="T5" s="46" t="s">
        <v>181</v>
      </c>
      <c r="U5" s="45" t="s">
        <v>182</v>
      </c>
      <c r="V5" s="46" t="s">
        <v>183</v>
      </c>
      <c r="W5" s="46" t="s">
        <v>184</v>
      </c>
      <c r="X5" s="46" t="s">
        <v>185</v>
      </c>
      <c r="Y5" s="46" t="s">
        <v>186</v>
      </c>
      <c r="Z5" s="45" t="s">
        <v>187</v>
      </c>
      <c r="AA5" s="46" t="s">
        <v>188</v>
      </c>
      <c r="AB5" s="46" t="s">
        <v>189</v>
      </c>
      <c r="AC5" s="46" t="s">
        <v>190</v>
      </c>
      <c r="AD5" s="46" t="s">
        <v>191</v>
      </c>
      <c r="AE5" s="45" t="s">
        <v>192</v>
      </c>
      <c r="AF5" s="46" t="s">
        <v>193</v>
      </c>
      <c r="AG5" s="46" t="s">
        <v>194</v>
      </c>
      <c r="AH5" s="46" t="s">
        <v>195</v>
      </c>
      <c r="AI5" s="46" t="s">
        <v>196</v>
      </c>
      <c r="AJ5" s="45" t="s">
        <v>197</v>
      </c>
      <c r="AK5" s="46" t="s">
        <v>198</v>
      </c>
      <c r="AL5" s="46" t="s">
        <v>199</v>
      </c>
      <c r="AM5" s="46" t="s">
        <v>200</v>
      </c>
      <c r="AN5" s="46" t="s">
        <v>201</v>
      </c>
      <c r="AO5" s="45" t="s">
        <v>202</v>
      </c>
      <c r="AP5" s="46" t="s">
        <v>203</v>
      </c>
      <c r="AQ5" s="46" t="s">
        <v>204</v>
      </c>
      <c r="AR5" s="46" t="s">
        <v>205</v>
      </c>
      <c r="AS5" s="46" t="s">
        <v>206</v>
      </c>
      <c r="AT5" s="45" t="s">
        <v>207</v>
      </c>
      <c r="AU5" s="46" t="s">
        <v>208</v>
      </c>
      <c r="AV5" s="46" t="s">
        <v>209</v>
      </c>
      <c r="AW5" s="46" t="s">
        <v>210</v>
      </c>
      <c r="AX5" s="46" t="s">
        <v>211</v>
      </c>
      <c r="AY5" s="45" t="s">
        <v>212</v>
      </c>
      <c r="AZ5" s="46" t="s">
        <v>213</v>
      </c>
      <c r="BA5" s="46" t="s">
        <v>214</v>
      </c>
      <c r="BB5" s="46" t="s">
        <v>215</v>
      </c>
      <c r="BC5" s="46" t="s">
        <v>216</v>
      </c>
      <c r="BD5" s="41"/>
      <c r="BE5" s="41"/>
      <c r="BF5" s="4"/>
      <c r="BG5" s="4"/>
      <c r="BH5" s="4"/>
      <c r="BI5" s="4"/>
      <c r="BJ5" s="4"/>
      <c r="BK5" s="4"/>
      <c r="BL5" s="4"/>
    </row>
    <row r="6" spans="1:64" x14ac:dyDescent="0.2">
      <c r="A6" s="2">
        <v>2000</v>
      </c>
      <c r="B6" s="160">
        <f>feedin_new_car!B6</f>
        <v>0.94872720399999999</v>
      </c>
      <c r="C6" s="161">
        <f>feedin_new_car!C6</f>
        <v>5.0293061100000001E-2</v>
      </c>
      <c r="D6" s="161">
        <f>feedin_new_car!D6</f>
        <v>0</v>
      </c>
      <c r="E6" s="161">
        <f>feedin_new_car!E6</f>
        <v>0</v>
      </c>
      <c r="F6" s="161">
        <f>feedin_new_car!F6</f>
        <v>9.4535829999999998E-4</v>
      </c>
      <c r="G6" s="161">
        <f>feedin_new_car!G6</f>
        <v>0</v>
      </c>
      <c r="H6" s="161">
        <f>feedin_new_car!H6</f>
        <v>0</v>
      </c>
      <c r="I6" s="161">
        <f>feedin_new_car!I6</f>
        <v>3.4376699999999999E-5</v>
      </c>
      <c r="J6" s="161">
        <f>feedin_new_car!J6</f>
        <v>0</v>
      </c>
      <c r="K6" s="124">
        <f>feedin_new_car!K6</f>
        <v>7.3030654400000006E-2</v>
      </c>
      <c r="L6" s="126">
        <f>feedin_new_car!L6</f>
        <v>0.2021342126</v>
      </c>
      <c r="M6" s="126">
        <f>feedin_new_car!M6</f>
        <v>0.28339010069999998</v>
      </c>
      <c r="N6" s="126">
        <f>feedin_new_car!N6</f>
        <v>0.2034567722</v>
      </c>
      <c r="O6" s="126">
        <f>feedin_new_car!O6</f>
        <v>0.23798826000000001</v>
      </c>
      <c r="P6" s="124">
        <f>feedin_new_car!P6</f>
        <v>0</v>
      </c>
      <c r="Q6" s="126">
        <f>feedin_new_car!Q6</f>
        <v>3.4176349999999998E-4</v>
      </c>
      <c r="R6" s="126">
        <f>feedin_new_car!R6</f>
        <v>0.15789473679999999</v>
      </c>
      <c r="S6" s="126">
        <f>feedin_new_car!S6</f>
        <v>0.53861927549999999</v>
      </c>
      <c r="T6" s="126">
        <f>feedin_new_car!T6</f>
        <v>0.30314422419999998</v>
      </c>
      <c r="U6" s="124">
        <f>feedin_new_car!U6</f>
        <v>0</v>
      </c>
      <c r="V6" s="126">
        <f>feedin_new_car!V6</f>
        <v>0</v>
      </c>
      <c r="W6" s="126">
        <f>feedin_new_car!W6</f>
        <v>0</v>
      </c>
      <c r="X6" s="126">
        <f>feedin_new_car!X6</f>
        <v>0</v>
      </c>
      <c r="Y6" s="126">
        <f>feedin_new_car!Y6</f>
        <v>0</v>
      </c>
      <c r="Z6" s="124">
        <f>feedin_new_car!Z6</f>
        <v>0</v>
      </c>
      <c r="AA6" s="126">
        <f>feedin_new_car!AA6</f>
        <v>0</v>
      </c>
      <c r="AB6" s="126">
        <f>feedin_new_car!AB6</f>
        <v>0</v>
      </c>
      <c r="AC6" s="126">
        <f>feedin_new_car!AC6</f>
        <v>0</v>
      </c>
      <c r="AD6" s="126">
        <f>feedin_new_car!AD6</f>
        <v>0</v>
      </c>
      <c r="AE6" s="124">
        <f>feedin_new_car!AE6</f>
        <v>0</v>
      </c>
      <c r="AF6" s="126">
        <f>feedin_new_car!AF6</f>
        <v>0</v>
      </c>
      <c r="AG6" s="126">
        <f>feedin_new_car!AG6</f>
        <v>0</v>
      </c>
      <c r="AH6" s="126">
        <f>feedin_new_car!AH6</f>
        <v>0</v>
      </c>
      <c r="AI6" s="126">
        <f>feedin_new_car!AI6</f>
        <v>1</v>
      </c>
      <c r="AJ6" s="124">
        <f>feedin_new_car!AJ6</f>
        <v>0</v>
      </c>
      <c r="AK6" s="126">
        <f>feedin_new_car!AK6</f>
        <v>0</v>
      </c>
      <c r="AL6" s="126">
        <f>feedin_new_car!AL6</f>
        <v>0</v>
      </c>
      <c r="AM6" s="126">
        <f>feedin_new_car!AM6</f>
        <v>0</v>
      </c>
      <c r="AN6" s="126">
        <f>feedin_new_car!AN6</f>
        <v>0</v>
      </c>
      <c r="AO6" s="124">
        <f>feedin_new_car!AO6</f>
        <v>0</v>
      </c>
      <c r="AP6" s="126">
        <f>feedin_new_car!AP6</f>
        <v>0</v>
      </c>
      <c r="AQ6" s="126">
        <f>feedin_new_car!AQ6</f>
        <v>0</v>
      </c>
      <c r="AR6" s="126">
        <f>feedin_new_car!AR6</f>
        <v>0</v>
      </c>
      <c r="AS6" s="126">
        <f>feedin_new_car!AS6</f>
        <v>0</v>
      </c>
      <c r="AT6" s="124">
        <f>feedin_new_car!AT6</f>
        <v>1</v>
      </c>
      <c r="AU6" s="126">
        <f>feedin_new_car!AU6</f>
        <v>0</v>
      </c>
      <c r="AV6" s="126">
        <f>feedin_new_car!AV6</f>
        <v>0</v>
      </c>
      <c r="AW6" s="126">
        <f>feedin_new_car!AW6</f>
        <v>0</v>
      </c>
      <c r="AX6" s="126">
        <f>feedin_new_car!AX6</f>
        <v>0</v>
      </c>
      <c r="AY6" s="124">
        <f>feedin_new_car!AY6</f>
        <v>0</v>
      </c>
      <c r="AZ6" s="126">
        <f>feedin_new_car!AZ6</f>
        <v>0</v>
      </c>
      <c r="BA6" s="126">
        <f>feedin_new_car!BA6</f>
        <v>0</v>
      </c>
      <c r="BB6" s="126">
        <f>feedin_new_car!BB6</f>
        <v>0</v>
      </c>
      <c r="BC6" s="126">
        <f>feedin_new_car!BC6</f>
        <v>0</v>
      </c>
      <c r="BD6" s="36">
        <f>SUM(B6:J6)</f>
        <v>1.0000000001</v>
      </c>
      <c r="BE6" s="36">
        <f>SUM(K6:BC6)</f>
        <v>3.9999999999</v>
      </c>
      <c r="BF6" s="4"/>
      <c r="BG6" s="60">
        <f>$B6*K6+$C6*P6+$D6*U6+$E6*Z6+$F6*AE6+$G6*AJ6+$H6*AO6+$I6*AT6+$J6*AY6</f>
        <v>6.9320545255202301E-2</v>
      </c>
      <c r="BH6" s="60">
        <f t="shared" ref="BH6:BK46" si="0">$B6*L6+$C6*Q6+$D6*V6+$E6*AA6+$F6*AF6+$G6*AK6+$H6*AP6+$I6*AU6+$J6*AZ6</f>
        <v>0.19178741468532681</v>
      </c>
      <c r="BI6" s="60">
        <f t="shared" si="0"/>
        <v>0.27680090752364023</v>
      </c>
      <c r="BJ6" s="60">
        <f t="shared" si="0"/>
        <v>0.22011378675653015</v>
      </c>
      <c r="BK6" s="60">
        <f t="shared" si="0"/>
        <v>0.24197734578442776</v>
      </c>
      <c r="BL6" s="57">
        <f t="shared" ref="BL6:BL46" si="1">SUM(BG6:BK6)</f>
        <v>1.0000000000051272</v>
      </c>
    </row>
    <row r="7" spans="1:64" x14ac:dyDescent="0.2">
      <c r="A7" s="2">
        <v>2001</v>
      </c>
      <c r="B7" s="160">
        <f>feedin_new_car!B7</f>
        <v>0.95235502309999998</v>
      </c>
      <c r="C7" s="161">
        <f>feedin_new_car!C7</f>
        <v>4.4956438899999999E-2</v>
      </c>
      <c r="D7" s="161">
        <f>feedin_new_car!D7</f>
        <v>0</v>
      </c>
      <c r="E7" s="161">
        <f>feedin_new_car!E7</f>
        <v>0</v>
      </c>
      <c r="F7" s="161">
        <f>feedin_new_car!F7</f>
        <v>2.6885379999999999E-3</v>
      </c>
      <c r="G7" s="161">
        <f>feedin_new_car!G7</f>
        <v>0</v>
      </c>
      <c r="H7" s="161">
        <f>feedin_new_car!H7</f>
        <v>0</v>
      </c>
      <c r="I7" s="161">
        <f>feedin_new_car!I7</f>
        <v>0</v>
      </c>
      <c r="J7" s="161">
        <f>feedin_new_car!J7</f>
        <v>0</v>
      </c>
      <c r="K7" s="124">
        <f>feedin_new_car!K7</f>
        <v>5.0100057199999999E-2</v>
      </c>
      <c r="L7" s="126">
        <f>feedin_new_car!L7</f>
        <v>0.1517474271</v>
      </c>
      <c r="M7" s="126">
        <f>feedin_new_car!M7</f>
        <v>0.30578187540000001</v>
      </c>
      <c r="N7" s="126">
        <f>feedin_new_car!N7</f>
        <v>0.24151300740000001</v>
      </c>
      <c r="O7" s="126">
        <f>feedin_new_car!O7</f>
        <v>0.25085763290000002</v>
      </c>
      <c r="P7" s="124">
        <f>feedin_new_car!P7</f>
        <v>0</v>
      </c>
      <c r="Q7" s="126">
        <f>feedin_new_car!Q7</f>
        <v>3.7850109999999998E-4</v>
      </c>
      <c r="R7" s="126">
        <f>feedin_new_car!R7</f>
        <v>0.24489023469999999</v>
      </c>
      <c r="S7" s="126">
        <f>feedin_new_car!S7</f>
        <v>0.46479939440000001</v>
      </c>
      <c r="T7" s="126">
        <f>feedin_new_car!T7</f>
        <v>0.28993186980000002</v>
      </c>
      <c r="U7" s="124">
        <f>feedin_new_car!U7</f>
        <v>0</v>
      </c>
      <c r="V7" s="126">
        <f>feedin_new_car!V7</f>
        <v>0</v>
      </c>
      <c r="W7" s="126">
        <f>feedin_new_car!W7</f>
        <v>0</v>
      </c>
      <c r="X7" s="126">
        <f>feedin_new_car!X7</f>
        <v>0</v>
      </c>
      <c r="Y7" s="126">
        <f>feedin_new_car!Y7</f>
        <v>0</v>
      </c>
      <c r="Z7" s="124">
        <f>feedin_new_car!Z7</f>
        <v>0</v>
      </c>
      <c r="AA7" s="126">
        <f>feedin_new_car!AA7</f>
        <v>0</v>
      </c>
      <c r="AB7" s="126">
        <f>feedin_new_car!AB7</f>
        <v>0</v>
      </c>
      <c r="AC7" s="126">
        <f>feedin_new_car!AC7</f>
        <v>0</v>
      </c>
      <c r="AD7" s="126">
        <f>feedin_new_car!AD7</f>
        <v>0</v>
      </c>
      <c r="AE7" s="124">
        <f>feedin_new_car!AE7</f>
        <v>0</v>
      </c>
      <c r="AF7" s="126">
        <f>feedin_new_car!AF7</f>
        <v>0</v>
      </c>
      <c r="AG7" s="126">
        <f>feedin_new_car!AG7</f>
        <v>0</v>
      </c>
      <c r="AH7" s="126">
        <f>feedin_new_car!AH7</f>
        <v>0</v>
      </c>
      <c r="AI7" s="126">
        <f>feedin_new_car!AI7</f>
        <v>1</v>
      </c>
      <c r="AJ7" s="124">
        <f>feedin_new_car!AJ7</f>
        <v>0</v>
      </c>
      <c r="AK7" s="126">
        <f>feedin_new_car!AK7</f>
        <v>0</v>
      </c>
      <c r="AL7" s="126">
        <f>feedin_new_car!AL7</f>
        <v>0</v>
      </c>
      <c r="AM7" s="126">
        <f>feedin_new_car!AM7</f>
        <v>0</v>
      </c>
      <c r="AN7" s="126">
        <f>feedin_new_car!AN7</f>
        <v>0</v>
      </c>
      <c r="AO7" s="124">
        <f>feedin_new_car!AO7</f>
        <v>0</v>
      </c>
      <c r="AP7" s="126">
        <f>feedin_new_car!AP7</f>
        <v>0</v>
      </c>
      <c r="AQ7" s="126">
        <f>feedin_new_car!AQ7</f>
        <v>0</v>
      </c>
      <c r="AR7" s="126">
        <f>feedin_new_car!AR7</f>
        <v>0</v>
      </c>
      <c r="AS7" s="126">
        <f>feedin_new_car!AS7</f>
        <v>0</v>
      </c>
      <c r="AT7" s="124">
        <f>feedin_new_car!AT7</f>
        <v>0</v>
      </c>
      <c r="AU7" s="126">
        <f>feedin_new_car!AU7</f>
        <v>0</v>
      </c>
      <c r="AV7" s="126">
        <f>feedin_new_car!AV7</f>
        <v>0</v>
      </c>
      <c r="AW7" s="126">
        <f>feedin_new_car!AW7</f>
        <v>0</v>
      </c>
      <c r="AX7" s="126">
        <f>feedin_new_car!AX7</f>
        <v>0</v>
      </c>
      <c r="AY7" s="124">
        <f>feedin_new_car!AY7</f>
        <v>0</v>
      </c>
      <c r="AZ7" s="126">
        <f>feedin_new_car!AZ7</f>
        <v>0</v>
      </c>
      <c r="BA7" s="126">
        <f>feedin_new_car!BA7</f>
        <v>0</v>
      </c>
      <c r="BB7" s="126">
        <f>feedin_new_car!BB7</f>
        <v>0</v>
      </c>
      <c r="BC7" s="126">
        <f>feedin_new_car!BC7</f>
        <v>0</v>
      </c>
      <c r="BD7" s="36">
        <f t="shared" ref="BD7:BD61" si="2">SUM(B7:J7)</f>
        <v>1</v>
      </c>
      <c r="BE7" s="36">
        <f t="shared" ref="BE7:BE61" si="3">SUM(K7:BC7)</f>
        <v>3</v>
      </c>
      <c r="BF7" s="4"/>
      <c r="BG7" s="60">
        <f t="shared" ref="BG7:BG46" si="4">$B7*K7+$C7*P7+$D7*U7+$E7*Z7+$F7*AE7+$G7*AJ7+$H7*AO7+$I7*AT7+$J7*AY7</f>
        <v>4.7713041132017318E-2</v>
      </c>
      <c r="BH7" s="60">
        <f t="shared" si="0"/>
        <v>0.14453444050276179</v>
      </c>
      <c r="BI7" s="60">
        <f t="shared" si="0"/>
        <v>0.30222229788362553</v>
      </c>
      <c r="BJ7" s="60">
        <f t="shared" si="0"/>
        <v>0.25090185131647808</v>
      </c>
      <c r="BK7" s="60">
        <f t="shared" si="0"/>
        <v>0.25462836916511733</v>
      </c>
      <c r="BL7" s="57">
        <f t="shared" si="1"/>
        <v>1</v>
      </c>
    </row>
    <row r="8" spans="1:64" x14ac:dyDescent="0.2">
      <c r="A8" s="2">
        <v>2002</v>
      </c>
      <c r="B8" s="160">
        <f>feedin_new_car!B8</f>
        <v>0.95770906060000005</v>
      </c>
      <c r="C8" s="161">
        <f>feedin_new_car!C8</f>
        <v>4.0360198899999998E-2</v>
      </c>
      <c r="D8" s="161">
        <f>feedin_new_car!D8</f>
        <v>3.0891800000000001E-5</v>
      </c>
      <c r="E8" s="161">
        <f>feedin_new_car!E8</f>
        <v>0</v>
      </c>
      <c r="F8" s="161">
        <f>feedin_new_car!F8</f>
        <v>1.8998486E-3</v>
      </c>
      <c r="G8" s="161">
        <f>feedin_new_car!G8</f>
        <v>0</v>
      </c>
      <c r="H8" s="161">
        <f>feedin_new_car!H8</f>
        <v>0</v>
      </c>
      <c r="I8" s="161">
        <f>feedin_new_car!I8</f>
        <v>0</v>
      </c>
      <c r="J8" s="161">
        <f>feedin_new_car!J8</f>
        <v>0</v>
      </c>
      <c r="K8" s="124">
        <f>feedin_new_car!K8</f>
        <v>6.0044513299999998E-2</v>
      </c>
      <c r="L8" s="126">
        <f>feedin_new_car!L8</f>
        <v>8.7026643400000006E-2</v>
      </c>
      <c r="M8" s="126">
        <f>feedin_new_car!M8</f>
        <v>0.33739758730000002</v>
      </c>
      <c r="N8" s="126">
        <f>feedin_new_car!N8</f>
        <v>0.25416102190000001</v>
      </c>
      <c r="O8" s="126">
        <f>feedin_new_car!O8</f>
        <v>0.2613702342</v>
      </c>
      <c r="P8" s="124">
        <f>feedin_new_car!P8</f>
        <v>0</v>
      </c>
      <c r="Q8" s="126">
        <f>feedin_new_car!Q8</f>
        <v>0</v>
      </c>
      <c r="R8" s="126">
        <f>feedin_new_car!R8</f>
        <v>0.24186758520000001</v>
      </c>
      <c r="S8" s="126">
        <f>feedin_new_car!S8</f>
        <v>0.50554917720000003</v>
      </c>
      <c r="T8" s="126">
        <f>feedin_new_car!T8</f>
        <v>0.25258323770000002</v>
      </c>
      <c r="U8" s="124">
        <f>feedin_new_car!U8</f>
        <v>1</v>
      </c>
      <c r="V8" s="126">
        <f>feedin_new_car!V8</f>
        <v>0</v>
      </c>
      <c r="W8" s="126">
        <f>feedin_new_car!W8</f>
        <v>0</v>
      </c>
      <c r="X8" s="126">
        <f>feedin_new_car!X8</f>
        <v>0</v>
      </c>
      <c r="Y8" s="126">
        <f>feedin_new_car!Y8</f>
        <v>0</v>
      </c>
      <c r="Z8" s="124">
        <f>feedin_new_car!Z8</f>
        <v>0</v>
      </c>
      <c r="AA8" s="126">
        <f>feedin_new_car!AA8</f>
        <v>0</v>
      </c>
      <c r="AB8" s="126">
        <f>feedin_new_car!AB8</f>
        <v>0</v>
      </c>
      <c r="AC8" s="126">
        <f>feedin_new_car!AC8</f>
        <v>0</v>
      </c>
      <c r="AD8" s="126">
        <f>feedin_new_car!AD8</f>
        <v>0</v>
      </c>
      <c r="AE8" s="124">
        <f>feedin_new_car!AE8</f>
        <v>0</v>
      </c>
      <c r="AF8" s="126">
        <f>feedin_new_car!AF8</f>
        <v>0</v>
      </c>
      <c r="AG8" s="126">
        <f>feedin_new_car!AG8</f>
        <v>8.1300812999999996E-3</v>
      </c>
      <c r="AH8" s="126">
        <f>feedin_new_car!AH8</f>
        <v>0</v>
      </c>
      <c r="AI8" s="126">
        <f>feedin_new_car!AI8</f>
        <v>0.99186991869999996</v>
      </c>
      <c r="AJ8" s="124">
        <f>feedin_new_car!AJ8</f>
        <v>0</v>
      </c>
      <c r="AK8" s="126">
        <f>feedin_new_car!AK8</f>
        <v>0</v>
      </c>
      <c r="AL8" s="126">
        <f>feedin_new_car!AL8</f>
        <v>0</v>
      </c>
      <c r="AM8" s="126">
        <f>feedin_new_car!AM8</f>
        <v>0</v>
      </c>
      <c r="AN8" s="126">
        <f>feedin_new_car!AN8</f>
        <v>0</v>
      </c>
      <c r="AO8" s="124">
        <f>feedin_new_car!AO8</f>
        <v>0</v>
      </c>
      <c r="AP8" s="126">
        <f>feedin_new_car!AP8</f>
        <v>0</v>
      </c>
      <c r="AQ8" s="126">
        <f>feedin_new_car!AQ8</f>
        <v>0</v>
      </c>
      <c r="AR8" s="126">
        <f>feedin_new_car!AR8</f>
        <v>0</v>
      </c>
      <c r="AS8" s="126">
        <f>feedin_new_car!AS8</f>
        <v>0</v>
      </c>
      <c r="AT8" s="124">
        <f>feedin_new_car!AT8</f>
        <v>0</v>
      </c>
      <c r="AU8" s="126">
        <f>feedin_new_car!AU8</f>
        <v>0</v>
      </c>
      <c r="AV8" s="126">
        <f>feedin_new_car!AV8</f>
        <v>0</v>
      </c>
      <c r="AW8" s="126">
        <f>feedin_new_car!AW8</f>
        <v>0</v>
      </c>
      <c r="AX8" s="126">
        <f>feedin_new_car!AX8</f>
        <v>0</v>
      </c>
      <c r="AY8" s="124">
        <f>feedin_new_car!AY8</f>
        <v>0</v>
      </c>
      <c r="AZ8" s="126">
        <f>feedin_new_car!AZ8</f>
        <v>0</v>
      </c>
      <c r="BA8" s="126">
        <f>feedin_new_car!BA8</f>
        <v>0</v>
      </c>
      <c r="BB8" s="126">
        <f>feedin_new_car!BB8</f>
        <v>0</v>
      </c>
      <c r="BC8" s="126">
        <f>feedin_new_car!BC8</f>
        <v>0</v>
      </c>
      <c r="BD8" s="36">
        <f t="shared" si="2"/>
        <v>0.9999999999000001</v>
      </c>
      <c r="BE8" s="36">
        <f t="shared" si="3"/>
        <v>4.0000000002</v>
      </c>
      <c r="BF8" s="4"/>
      <c r="BG8" s="60">
        <f t="shared" si="4"/>
        <v>5.753606622672721E-2</v>
      </c>
      <c r="BH8" s="60">
        <f t="shared" si="0"/>
        <v>8.33462048977852E-2</v>
      </c>
      <c r="BI8" s="60">
        <f t="shared" si="0"/>
        <v>0.33290599615149996</v>
      </c>
      <c r="BJ8" s="60">
        <f t="shared" si="0"/>
        <v>0.26381637887050841</v>
      </c>
      <c r="BK8" s="60">
        <f t="shared" si="0"/>
        <v>0.26239535385328633</v>
      </c>
      <c r="BL8" s="57">
        <f t="shared" si="1"/>
        <v>0.99999999999980704</v>
      </c>
    </row>
    <row r="9" spans="1:64" x14ac:dyDescent="0.2">
      <c r="A9" s="2">
        <v>2003</v>
      </c>
      <c r="B9" s="160">
        <f>feedin_new_car!B9</f>
        <v>0.96285513359999997</v>
      </c>
      <c r="C9" s="161">
        <f>feedin_new_car!C9</f>
        <v>3.4824191300000001E-2</v>
      </c>
      <c r="D9" s="161">
        <f>feedin_new_car!D9</f>
        <v>2.5316459999999999E-4</v>
      </c>
      <c r="E9" s="161">
        <f>feedin_new_car!E9</f>
        <v>0</v>
      </c>
      <c r="F9" s="161">
        <f>feedin_new_car!F9</f>
        <v>2.0675105E-3</v>
      </c>
      <c r="G9" s="161">
        <f>feedin_new_car!G9</f>
        <v>0</v>
      </c>
      <c r="H9" s="161">
        <f>feedin_new_car!H9</f>
        <v>0</v>
      </c>
      <c r="I9" s="161">
        <f>feedin_new_car!I9</f>
        <v>0</v>
      </c>
      <c r="J9" s="161">
        <f>feedin_new_car!J9</f>
        <v>0</v>
      </c>
      <c r="K9" s="124">
        <f>feedin_new_car!K9</f>
        <v>7.4409500599999998E-2</v>
      </c>
      <c r="L9" s="126">
        <f>feedin_new_car!L9</f>
        <v>8.0237806600000003E-2</v>
      </c>
      <c r="M9" s="126">
        <f>feedin_new_car!M9</f>
        <v>0.30850582100000001</v>
      </c>
      <c r="N9" s="126">
        <f>feedin_new_car!N9</f>
        <v>0.2329423451</v>
      </c>
      <c r="O9" s="126">
        <f>feedin_new_car!O9</f>
        <v>0.30390452680000002</v>
      </c>
      <c r="P9" s="124">
        <f>feedin_new_car!P9</f>
        <v>0</v>
      </c>
      <c r="Q9" s="126">
        <f>feedin_new_car!Q9</f>
        <v>7.2697899999999999E-3</v>
      </c>
      <c r="R9" s="126">
        <f>feedin_new_car!R9</f>
        <v>0.19022617119999999</v>
      </c>
      <c r="S9" s="126">
        <f>feedin_new_car!S9</f>
        <v>0.57633279479999999</v>
      </c>
      <c r="T9" s="126">
        <f>feedin_new_car!T9</f>
        <v>0.22617124390000001</v>
      </c>
      <c r="U9" s="124">
        <f>feedin_new_car!U9</f>
        <v>0</v>
      </c>
      <c r="V9" s="126">
        <f>feedin_new_car!V9</f>
        <v>0.94444444439999997</v>
      </c>
      <c r="W9" s="126">
        <f>feedin_new_car!W9</f>
        <v>5.5555555600000001E-2</v>
      </c>
      <c r="X9" s="126">
        <f>feedin_new_car!X9</f>
        <v>0</v>
      </c>
      <c r="Y9" s="126">
        <f>feedin_new_car!Y9</f>
        <v>0</v>
      </c>
      <c r="Z9" s="124">
        <f>feedin_new_car!Z9</f>
        <v>0</v>
      </c>
      <c r="AA9" s="126">
        <f>feedin_new_car!AA9</f>
        <v>0</v>
      </c>
      <c r="AB9" s="126">
        <f>feedin_new_car!AB9</f>
        <v>0</v>
      </c>
      <c r="AC9" s="126">
        <f>feedin_new_car!AC9</f>
        <v>0</v>
      </c>
      <c r="AD9" s="126">
        <f>feedin_new_car!AD9</f>
        <v>0</v>
      </c>
      <c r="AE9" s="124">
        <f>feedin_new_car!AE9</f>
        <v>0</v>
      </c>
      <c r="AF9" s="126">
        <f>feedin_new_car!AF9</f>
        <v>0</v>
      </c>
      <c r="AG9" s="126">
        <f>feedin_new_car!AG9</f>
        <v>0</v>
      </c>
      <c r="AH9" s="126">
        <f>feedin_new_car!AH9</f>
        <v>0</v>
      </c>
      <c r="AI9" s="126">
        <f>feedin_new_car!AI9</f>
        <v>1</v>
      </c>
      <c r="AJ9" s="124">
        <f>feedin_new_car!AJ9</f>
        <v>0</v>
      </c>
      <c r="AK9" s="126">
        <f>feedin_new_car!AK9</f>
        <v>0</v>
      </c>
      <c r="AL9" s="126">
        <f>feedin_new_car!AL9</f>
        <v>0</v>
      </c>
      <c r="AM9" s="126">
        <f>feedin_new_car!AM9</f>
        <v>0</v>
      </c>
      <c r="AN9" s="126">
        <f>feedin_new_car!AN9</f>
        <v>0</v>
      </c>
      <c r="AO9" s="124">
        <f>feedin_new_car!AO9</f>
        <v>0</v>
      </c>
      <c r="AP9" s="126">
        <f>feedin_new_car!AP9</f>
        <v>0</v>
      </c>
      <c r="AQ9" s="126">
        <f>feedin_new_car!AQ9</f>
        <v>0</v>
      </c>
      <c r="AR9" s="126">
        <f>feedin_new_car!AR9</f>
        <v>0</v>
      </c>
      <c r="AS9" s="126">
        <f>feedin_new_car!AS9</f>
        <v>0</v>
      </c>
      <c r="AT9" s="124">
        <f>feedin_new_car!AT9</f>
        <v>0</v>
      </c>
      <c r="AU9" s="126">
        <f>feedin_new_car!AU9</f>
        <v>0</v>
      </c>
      <c r="AV9" s="126">
        <f>feedin_new_car!AV9</f>
        <v>0</v>
      </c>
      <c r="AW9" s="126">
        <f>feedin_new_car!AW9</f>
        <v>0</v>
      </c>
      <c r="AX9" s="126">
        <f>feedin_new_car!AX9</f>
        <v>0</v>
      </c>
      <c r="AY9" s="124">
        <f>feedin_new_car!AY9</f>
        <v>0</v>
      </c>
      <c r="AZ9" s="126">
        <f>feedin_new_car!AZ9</f>
        <v>0</v>
      </c>
      <c r="BA9" s="126">
        <f>feedin_new_car!BA9</f>
        <v>0</v>
      </c>
      <c r="BB9" s="126">
        <f>feedin_new_car!BB9</f>
        <v>0</v>
      </c>
      <c r="BC9" s="126">
        <f>feedin_new_car!BC9</f>
        <v>0</v>
      </c>
      <c r="BD9" s="36">
        <f t="shared" si="2"/>
        <v>1</v>
      </c>
      <c r="BE9" s="36">
        <f t="shared" si="3"/>
        <v>4</v>
      </c>
      <c r="BF9" s="4"/>
      <c r="BG9" s="60">
        <f t="shared" si="4"/>
        <v>7.1645569641322279E-2</v>
      </c>
      <c r="BH9" s="60">
        <f t="shared" si="0"/>
        <v>7.7749648451273537E-2</v>
      </c>
      <c r="BI9" s="60">
        <f t="shared" si="0"/>
        <v>0.30368495077147928</v>
      </c>
      <c r="BJ9" s="60">
        <f t="shared" si="0"/>
        <v>0.24436005631093666</v>
      </c>
      <c r="BK9" s="60">
        <f t="shared" si="0"/>
        <v>0.30255977491779135</v>
      </c>
      <c r="BL9" s="57">
        <f t="shared" si="1"/>
        <v>1.0000000000928031</v>
      </c>
    </row>
    <row r="10" spans="1:64" x14ac:dyDescent="0.2">
      <c r="A10" s="2">
        <v>2004</v>
      </c>
      <c r="B10" s="160">
        <f>feedin_new_car!B10</f>
        <v>0.958379918</v>
      </c>
      <c r="C10" s="161">
        <f>feedin_new_car!C10</f>
        <v>3.8079646500000001E-2</v>
      </c>
      <c r="D10" s="161">
        <f>feedin_new_car!D10</f>
        <v>2.5954319999999999E-3</v>
      </c>
      <c r="E10" s="161">
        <f>feedin_new_car!E10</f>
        <v>0</v>
      </c>
      <c r="F10" s="161">
        <f>feedin_new_car!F10</f>
        <v>9.4500349999999999E-4</v>
      </c>
      <c r="G10" s="161">
        <f>feedin_new_car!G10</f>
        <v>0</v>
      </c>
      <c r="H10" s="161">
        <f>feedin_new_car!H10</f>
        <v>0</v>
      </c>
      <c r="I10" s="161">
        <f>feedin_new_car!I10</f>
        <v>0</v>
      </c>
      <c r="J10" s="161">
        <f>feedin_new_car!J10</f>
        <v>0</v>
      </c>
      <c r="K10" s="124">
        <f>feedin_new_car!K10</f>
        <v>7.6564127499999995E-2</v>
      </c>
      <c r="L10" s="126">
        <f>feedin_new_car!L10</f>
        <v>8.3327546700000005E-2</v>
      </c>
      <c r="M10" s="126">
        <f>feedin_new_car!M10</f>
        <v>0.28704951049999999</v>
      </c>
      <c r="N10" s="126">
        <f>feedin_new_car!N10</f>
        <v>0.22205402399999999</v>
      </c>
      <c r="O10" s="126">
        <f>feedin_new_car!O10</f>
        <v>0.33100479129999999</v>
      </c>
      <c r="P10" s="124">
        <f>feedin_new_car!P10</f>
        <v>0</v>
      </c>
      <c r="Q10" s="126">
        <f>feedin_new_car!Q10</f>
        <v>7.689619E-3</v>
      </c>
      <c r="R10" s="126">
        <f>feedin_new_car!R10</f>
        <v>0.19713386929999999</v>
      </c>
      <c r="S10" s="126">
        <f>feedin_new_car!S10</f>
        <v>0.60747990210000002</v>
      </c>
      <c r="T10" s="126">
        <f>feedin_new_car!T10</f>
        <v>0.18769660960000001</v>
      </c>
      <c r="U10" s="124">
        <f>feedin_new_car!U10</f>
        <v>0.31794871790000001</v>
      </c>
      <c r="V10" s="126">
        <f>feedin_new_car!V10</f>
        <v>0.68205128209999999</v>
      </c>
      <c r="W10" s="126">
        <f>feedin_new_car!W10</f>
        <v>0</v>
      </c>
      <c r="X10" s="126">
        <f>feedin_new_car!X10</f>
        <v>0</v>
      </c>
      <c r="Y10" s="126">
        <f>feedin_new_car!Y10</f>
        <v>0</v>
      </c>
      <c r="Z10" s="124">
        <f>feedin_new_car!Z10</f>
        <v>0</v>
      </c>
      <c r="AA10" s="126">
        <f>feedin_new_car!AA10</f>
        <v>0</v>
      </c>
      <c r="AB10" s="126">
        <f>feedin_new_car!AB10</f>
        <v>0</v>
      </c>
      <c r="AC10" s="126">
        <f>feedin_new_car!AC10</f>
        <v>0</v>
      </c>
      <c r="AD10" s="126">
        <f>feedin_new_car!AD10</f>
        <v>0</v>
      </c>
      <c r="AE10" s="124">
        <f>feedin_new_car!AE10</f>
        <v>0</v>
      </c>
      <c r="AF10" s="126">
        <f>feedin_new_car!AF10</f>
        <v>0</v>
      </c>
      <c r="AG10" s="126">
        <f>feedin_new_car!AG10</f>
        <v>0</v>
      </c>
      <c r="AH10" s="126">
        <f>feedin_new_car!AH10</f>
        <v>0</v>
      </c>
      <c r="AI10" s="126">
        <f>feedin_new_car!AI10</f>
        <v>1</v>
      </c>
      <c r="AJ10" s="124">
        <f>feedin_new_car!AJ10</f>
        <v>0</v>
      </c>
      <c r="AK10" s="126">
        <f>feedin_new_car!AK10</f>
        <v>0</v>
      </c>
      <c r="AL10" s="126">
        <f>feedin_new_car!AL10</f>
        <v>0</v>
      </c>
      <c r="AM10" s="126">
        <f>feedin_new_car!AM10</f>
        <v>0</v>
      </c>
      <c r="AN10" s="126">
        <f>feedin_new_car!AN10</f>
        <v>0</v>
      </c>
      <c r="AO10" s="124">
        <f>feedin_new_car!AO10</f>
        <v>0</v>
      </c>
      <c r="AP10" s="126">
        <f>feedin_new_car!AP10</f>
        <v>0</v>
      </c>
      <c r="AQ10" s="126">
        <f>feedin_new_car!AQ10</f>
        <v>0</v>
      </c>
      <c r="AR10" s="126">
        <f>feedin_new_car!AR10</f>
        <v>0</v>
      </c>
      <c r="AS10" s="126">
        <f>feedin_new_car!AS10</f>
        <v>0</v>
      </c>
      <c r="AT10" s="124">
        <f>feedin_new_car!AT10</f>
        <v>0</v>
      </c>
      <c r="AU10" s="126">
        <f>feedin_new_car!AU10</f>
        <v>0</v>
      </c>
      <c r="AV10" s="126">
        <f>feedin_new_car!AV10</f>
        <v>0</v>
      </c>
      <c r="AW10" s="126">
        <f>feedin_new_car!AW10</f>
        <v>0</v>
      </c>
      <c r="AX10" s="126">
        <f>feedin_new_car!AX10</f>
        <v>0</v>
      </c>
      <c r="AY10" s="124">
        <f>feedin_new_car!AY10</f>
        <v>0</v>
      </c>
      <c r="AZ10" s="126">
        <f>feedin_new_car!AZ10</f>
        <v>0</v>
      </c>
      <c r="BA10" s="126">
        <f>feedin_new_car!BA10</f>
        <v>0</v>
      </c>
      <c r="BB10" s="126">
        <f>feedin_new_car!BB10</f>
        <v>0</v>
      </c>
      <c r="BC10" s="126">
        <f>feedin_new_car!BC10</f>
        <v>0</v>
      </c>
      <c r="BD10" s="36">
        <f t="shared" si="2"/>
        <v>1</v>
      </c>
      <c r="BE10" s="36">
        <f t="shared" si="3"/>
        <v>4</v>
      </c>
      <c r="BF10" s="4"/>
      <c r="BG10" s="60">
        <f t="shared" si="4"/>
        <v>7.4202736511988165E-2</v>
      </c>
      <c r="BH10" s="60">
        <f t="shared" si="0"/>
        <v>8.1922483069930219E-2</v>
      </c>
      <c r="BI10" s="60">
        <f t="shared" si="0"/>
        <v>0.28260927439105132</v>
      </c>
      <c r="BJ10" s="60">
        <f t="shared" si="0"/>
        <v>0.23594473724051263</v>
      </c>
      <c r="BK10" s="60">
        <f t="shared" si="0"/>
        <v>0.32532076878651761</v>
      </c>
      <c r="BL10" s="57">
        <f t="shared" si="1"/>
        <v>1</v>
      </c>
    </row>
    <row r="11" spans="1:64" x14ac:dyDescent="0.2">
      <c r="A11" s="2">
        <v>2005</v>
      </c>
      <c r="B11" s="160">
        <f>feedin_new_car!B11</f>
        <v>0.9375216582</v>
      </c>
      <c r="C11" s="161">
        <f>feedin_new_car!C11</f>
        <v>5.7383045600000002E-2</v>
      </c>
      <c r="D11" s="161">
        <f>feedin_new_car!D11</f>
        <v>3.6321633E-3</v>
      </c>
      <c r="E11" s="161">
        <f>feedin_new_car!E11</f>
        <v>0</v>
      </c>
      <c r="F11" s="161">
        <f>feedin_new_car!F11</f>
        <v>1.4502984E-3</v>
      </c>
      <c r="G11" s="161">
        <f>feedin_new_car!G11</f>
        <v>0</v>
      </c>
      <c r="H11" s="161">
        <f>feedin_new_car!H11</f>
        <v>0</v>
      </c>
      <c r="I11" s="161">
        <f>feedin_new_car!I11</f>
        <v>1.2834500000000001E-5</v>
      </c>
      <c r="J11" s="161">
        <f>feedin_new_car!J11</f>
        <v>0</v>
      </c>
      <c r="K11" s="124">
        <f>feedin_new_car!K11</f>
        <v>7.5430887000000002E-2</v>
      </c>
      <c r="L11" s="126">
        <f>feedin_new_car!L11</f>
        <v>0.105658001</v>
      </c>
      <c r="M11" s="126">
        <f>feedin_new_car!M11</f>
        <v>0.30366750170000001</v>
      </c>
      <c r="N11" s="126">
        <f>feedin_new_car!N11</f>
        <v>0.22106315109999999</v>
      </c>
      <c r="O11" s="126">
        <f>feedin_new_car!O11</f>
        <v>0.29418045920000002</v>
      </c>
      <c r="P11" s="124">
        <f>feedin_new_car!P11</f>
        <v>0</v>
      </c>
      <c r="Q11" s="126">
        <f>feedin_new_car!Q11</f>
        <v>1.92350705E-2</v>
      </c>
      <c r="R11" s="126">
        <f>feedin_new_car!R11</f>
        <v>0.26012077830000002</v>
      </c>
      <c r="S11" s="126">
        <f>feedin_new_car!S11</f>
        <v>0.58577499440000003</v>
      </c>
      <c r="T11" s="126">
        <f>feedin_new_car!T11</f>
        <v>0.1348691568</v>
      </c>
      <c r="U11" s="124">
        <f>feedin_new_car!U11</f>
        <v>0.2190812721</v>
      </c>
      <c r="V11" s="126">
        <f>feedin_new_car!V11</f>
        <v>0.77738515900000005</v>
      </c>
      <c r="W11" s="126">
        <f>feedin_new_car!W11</f>
        <v>3.5335688999999998E-3</v>
      </c>
      <c r="X11" s="126">
        <f>feedin_new_car!X11</f>
        <v>0</v>
      </c>
      <c r="Y11" s="126">
        <f>feedin_new_car!Y11</f>
        <v>0</v>
      </c>
      <c r="Z11" s="124">
        <f>feedin_new_car!Z11</f>
        <v>0</v>
      </c>
      <c r="AA11" s="126">
        <f>feedin_new_car!AA11</f>
        <v>0</v>
      </c>
      <c r="AB11" s="126">
        <f>feedin_new_car!AB11</f>
        <v>0</v>
      </c>
      <c r="AC11" s="126">
        <f>feedin_new_car!AC11</f>
        <v>0</v>
      </c>
      <c r="AD11" s="126">
        <f>feedin_new_car!AD11</f>
        <v>0</v>
      </c>
      <c r="AE11" s="124">
        <f>feedin_new_car!AE11</f>
        <v>0</v>
      </c>
      <c r="AF11" s="126">
        <f>feedin_new_car!AF11</f>
        <v>0</v>
      </c>
      <c r="AG11" s="126">
        <f>feedin_new_car!AG11</f>
        <v>0</v>
      </c>
      <c r="AH11" s="126">
        <f>feedin_new_car!AH11</f>
        <v>1.7699115000000001E-2</v>
      </c>
      <c r="AI11" s="126">
        <f>feedin_new_car!AI11</f>
        <v>0.98230088500000001</v>
      </c>
      <c r="AJ11" s="124">
        <f>feedin_new_car!AJ11</f>
        <v>0</v>
      </c>
      <c r="AK11" s="126">
        <f>feedin_new_car!AK11</f>
        <v>0</v>
      </c>
      <c r="AL11" s="126">
        <f>feedin_new_car!AL11</f>
        <v>0</v>
      </c>
      <c r="AM11" s="126">
        <f>feedin_new_car!AM11</f>
        <v>0</v>
      </c>
      <c r="AN11" s="126">
        <f>feedin_new_car!AN11</f>
        <v>0</v>
      </c>
      <c r="AO11" s="124">
        <f>feedin_new_car!AO11</f>
        <v>0</v>
      </c>
      <c r="AP11" s="126">
        <f>feedin_new_car!AP11</f>
        <v>0</v>
      </c>
      <c r="AQ11" s="126">
        <f>feedin_new_car!AQ11</f>
        <v>0</v>
      </c>
      <c r="AR11" s="126">
        <f>feedin_new_car!AR11</f>
        <v>0</v>
      </c>
      <c r="AS11" s="126">
        <f>feedin_new_car!AS11</f>
        <v>0</v>
      </c>
      <c r="AT11" s="124">
        <f>feedin_new_car!AT11</f>
        <v>0</v>
      </c>
      <c r="AU11" s="126">
        <f>feedin_new_car!AU11</f>
        <v>0</v>
      </c>
      <c r="AV11" s="126">
        <f>feedin_new_car!AV11</f>
        <v>0</v>
      </c>
      <c r="AW11" s="126">
        <f>feedin_new_car!AW11</f>
        <v>0</v>
      </c>
      <c r="AX11" s="126">
        <f>feedin_new_car!AX11</f>
        <v>1</v>
      </c>
      <c r="AY11" s="124">
        <f>feedin_new_car!AY11</f>
        <v>0</v>
      </c>
      <c r="AZ11" s="126">
        <f>feedin_new_car!AZ11</f>
        <v>0</v>
      </c>
      <c r="BA11" s="126">
        <f>feedin_new_car!BA11</f>
        <v>0</v>
      </c>
      <c r="BB11" s="126">
        <f>feedin_new_car!BB11</f>
        <v>0</v>
      </c>
      <c r="BC11" s="126">
        <f>feedin_new_car!BC11</f>
        <v>0</v>
      </c>
      <c r="BD11" s="36">
        <f t="shared" si="2"/>
        <v>1</v>
      </c>
      <c r="BE11" s="36">
        <f t="shared" si="3"/>
        <v>5</v>
      </c>
      <c r="BF11" s="4"/>
      <c r="BG11" s="60">
        <f t="shared" si="4"/>
        <v>7.1513829215975766E-2</v>
      </c>
      <c r="BH11" s="60">
        <f t="shared" si="0"/>
        <v>0.10298402107172244</v>
      </c>
      <c r="BI11" s="60">
        <f t="shared" si="0"/>
        <v>0.2996342167172083</v>
      </c>
      <c r="BJ11" s="60">
        <f t="shared" si="0"/>
        <v>0.24089071419935001</v>
      </c>
      <c r="BK11" s="60">
        <f t="shared" si="0"/>
        <v>0.2849772187957435</v>
      </c>
      <c r="BL11" s="57">
        <f t="shared" si="1"/>
        <v>1</v>
      </c>
    </row>
    <row r="12" spans="1:64" x14ac:dyDescent="0.2">
      <c r="A12" s="2">
        <v>2006</v>
      </c>
      <c r="B12" s="160">
        <f>feedin_new_car!B12</f>
        <v>0.91343482170000001</v>
      </c>
      <c r="C12" s="161">
        <f>feedin_new_car!C12</f>
        <v>7.8542636900000004E-2</v>
      </c>
      <c r="D12" s="161">
        <f>feedin_new_car!D12</f>
        <v>5.9875553E-3</v>
      </c>
      <c r="E12" s="161">
        <f>feedin_new_car!E12</f>
        <v>0</v>
      </c>
      <c r="F12" s="161">
        <f>feedin_new_car!F12</f>
        <v>2.0349860999999999E-3</v>
      </c>
      <c r="G12" s="161">
        <f>feedin_new_car!G12</f>
        <v>0</v>
      </c>
      <c r="H12" s="161">
        <f>feedin_new_car!H12</f>
        <v>0</v>
      </c>
      <c r="I12" s="161">
        <f>feedin_new_car!I12</f>
        <v>0</v>
      </c>
      <c r="J12" s="161">
        <f>feedin_new_car!J12</f>
        <v>0</v>
      </c>
      <c r="K12" s="124">
        <f>feedin_new_car!K12</f>
        <v>7.0034131599999994E-2</v>
      </c>
      <c r="L12" s="126">
        <f>feedin_new_car!L12</f>
        <v>0.119717807</v>
      </c>
      <c r="M12" s="126">
        <f>feedin_new_car!M12</f>
        <v>0.31266869460000002</v>
      </c>
      <c r="N12" s="126">
        <f>feedin_new_car!N12</f>
        <v>0.22936749349999999</v>
      </c>
      <c r="O12" s="126">
        <f>feedin_new_car!O12</f>
        <v>0.26821187320000001</v>
      </c>
      <c r="P12" s="124">
        <f>feedin_new_car!P12</f>
        <v>7.8060122999999999E-3</v>
      </c>
      <c r="Q12" s="126">
        <f>feedin_new_car!Q12</f>
        <v>2.7071914999999998E-2</v>
      </c>
      <c r="R12" s="126">
        <f>feedin_new_car!R12</f>
        <v>0.32054475999999998</v>
      </c>
      <c r="S12" s="126">
        <f>feedin_new_car!S12</f>
        <v>0.5452582627</v>
      </c>
      <c r="T12" s="126">
        <f>feedin_new_car!T12</f>
        <v>9.9319050000000006E-2</v>
      </c>
      <c r="U12" s="124">
        <f>feedin_new_car!U12</f>
        <v>0.42047930280000001</v>
      </c>
      <c r="V12" s="126">
        <f>feedin_new_car!V12</f>
        <v>0.45315904140000002</v>
      </c>
      <c r="W12" s="126">
        <f>feedin_new_car!W12</f>
        <v>0</v>
      </c>
      <c r="X12" s="126">
        <f>feedin_new_car!X12</f>
        <v>0</v>
      </c>
      <c r="Y12" s="126">
        <f>feedin_new_car!Y12</f>
        <v>0.1263616558</v>
      </c>
      <c r="Z12" s="124">
        <f>feedin_new_car!Z12</f>
        <v>0</v>
      </c>
      <c r="AA12" s="126">
        <f>feedin_new_car!AA12</f>
        <v>0</v>
      </c>
      <c r="AB12" s="126">
        <f>feedin_new_car!AB12</f>
        <v>0</v>
      </c>
      <c r="AC12" s="126">
        <f>feedin_new_car!AC12</f>
        <v>0</v>
      </c>
      <c r="AD12" s="126">
        <f>feedin_new_car!AD12</f>
        <v>0</v>
      </c>
      <c r="AE12" s="124">
        <f>feedin_new_car!AE12</f>
        <v>0</v>
      </c>
      <c r="AF12" s="126">
        <f>feedin_new_car!AF12</f>
        <v>0</v>
      </c>
      <c r="AG12" s="126">
        <f>feedin_new_car!AG12</f>
        <v>1.2820512799999999E-2</v>
      </c>
      <c r="AH12" s="126">
        <f>feedin_new_car!AH12</f>
        <v>0</v>
      </c>
      <c r="AI12" s="126">
        <f>feedin_new_car!AI12</f>
        <v>0.98717948720000004</v>
      </c>
      <c r="AJ12" s="124">
        <f>feedin_new_car!AJ12</f>
        <v>0</v>
      </c>
      <c r="AK12" s="126">
        <f>feedin_new_car!AK12</f>
        <v>0</v>
      </c>
      <c r="AL12" s="126">
        <f>feedin_new_car!AL12</f>
        <v>0</v>
      </c>
      <c r="AM12" s="126">
        <f>feedin_new_car!AM12</f>
        <v>0</v>
      </c>
      <c r="AN12" s="126">
        <f>feedin_new_car!AN12</f>
        <v>0</v>
      </c>
      <c r="AO12" s="124">
        <f>feedin_new_car!AO12</f>
        <v>0</v>
      </c>
      <c r="AP12" s="126">
        <f>feedin_new_car!AP12</f>
        <v>0</v>
      </c>
      <c r="AQ12" s="126">
        <f>feedin_new_car!AQ12</f>
        <v>0</v>
      </c>
      <c r="AR12" s="126">
        <f>feedin_new_car!AR12</f>
        <v>0</v>
      </c>
      <c r="AS12" s="126">
        <f>feedin_new_car!AS12</f>
        <v>0</v>
      </c>
      <c r="AT12" s="124">
        <f>feedin_new_car!AT12</f>
        <v>0</v>
      </c>
      <c r="AU12" s="126">
        <f>feedin_new_car!AU12</f>
        <v>0</v>
      </c>
      <c r="AV12" s="126">
        <f>feedin_new_car!AV12</f>
        <v>0</v>
      </c>
      <c r="AW12" s="126">
        <f>feedin_new_car!AW12</f>
        <v>0</v>
      </c>
      <c r="AX12" s="126">
        <f>feedin_new_car!AX12</f>
        <v>0</v>
      </c>
      <c r="AY12" s="124">
        <f>feedin_new_car!AY12</f>
        <v>0</v>
      </c>
      <c r="AZ12" s="126">
        <f>feedin_new_car!AZ12</f>
        <v>0</v>
      </c>
      <c r="BA12" s="126">
        <f>feedin_new_car!BA12</f>
        <v>0</v>
      </c>
      <c r="BB12" s="126">
        <f>feedin_new_car!BB12</f>
        <v>0</v>
      </c>
      <c r="BC12" s="126">
        <f>feedin_new_car!BC12</f>
        <v>0</v>
      </c>
      <c r="BD12" s="36">
        <f t="shared" si="2"/>
        <v>0.99999999999999989</v>
      </c>
      <c r="BE12" s="36">
        <f t="shared" si="3"/>
        <v>3.9999999999000004</v>
      </c>
      <c r="BF12" s="4"/>
      <c r="BG12" s="60">
        <f t="shared" si="4"/>
        <v>6.7102362378696614E-2</v>
      </c>
      <c r="BH12" s="60">
        <f t="shared" si="0"/>
        <v>0.11419402810147015</v>
      </c>
      <c r="BI12" s="60">
        <f t="shared" si="0"/>
        <v>0.31080499356334329</v>
      </c>
      <c r="BJ12" s="60">
        <f t="shared" si="0"/>
        <v>0.2523382772729193</v>
      </c>
      <c r="BK12" s="60">
        <f t="shared" si="0"/>
        <v>0.25556033859222715</v>
      </c>
      <c r="BL12" s="57">
        <f t="shared" si="1"/>
        <v>0.99999999990865651</v>
      </c>
    </row>
    <row r="13" spans="1:64" x14ac:dyDescent="0.2">
      <c r="A13" s="2">
        <v>2007</v>
      </c>
      <c r="B13" s="160">
        <f>feedin_new_car!B13</f>
        <v>0.88903333760000003</v>
      </c>
      <c r="C13" s="161">
        <f>feedin_new_car!C13</f>
        <v>0.10191787870000001</v>
      </c>
      <c r="D13" s="161">
        <f>feedin_new_car!D13</f>
        <v>7.3368516000000003E-3</v>
      </c>
      <c r="E13" s="161">
        <f>feedin_new_car!E13</f>
        <v>0</v>
      </c>
      <c r="F13" s="161">
        <f>feedin_new_car!F13</f>
        <v>1.711932E-3</v>
      </c>
      <c r="G13" s="161">
        <f>feedin_new_car!G13</f>
        <v>0</v>
      </c>
      <c r="H13" s="161">
        <f>feedin_new_car!H13</f>
        <v>0</v>
      </c>
      <c r="I13" s="161">
        <f>feedin_new_car!I13</f>
        <v>0</v>
      </c>
      <c r="J13" s="161">
        <f>feedin_new_car!J13</f>
        <v>0</v>
      </c>
      <c r="K13" s="124">
        <f>feedin_new_car!K13</f>
        <v>5.88107545E-2</v>
      </c>
      <c r="L13" s="126">
        <f>feedin_new_car!L13</f>
        <v>0.14514471039999999</v>
      </c>
      <c r="M13" s="126">
        <f>feedin_new_car!M13</f>
        <v>0.27893845290000002</v>
      </c>
      <c r="N13" s="126">
        <f>feedin_new_car!N13</f>
        <v>0.25308025309999999</v>
      </c>
      <c r="O13" s="126">
        <f>feedin_new_car!O13</f>
        <v>0.26402582920000001</v>
      </c>
      <c r="P13" s="124">
        <f>feedin_new_car!P13</f>
        <v>6.9461985000000004E-3</v>
      </c>
      <c r="Q13" s="126">
        <f>feedin_new_car!Q13</f>
        <v>5.9232129299999998E-2</v>
      </c>
      <c r="R13" s="126">
        <f>feedin_new_car!R13</f>
        <v>0.35892902249999997</v>
      </c>
      <c r="S13" s="126">
        <f>feedin_new_car!S13</f>
        <v>0.4604698156</v>
      </c>
      <c r="T13" s="126">
        <f>feedin_new_car!T13</f>
        <v>0.114422834</v>
      </c>
      <c r="U13" s="124">
        <f>feedin_new_car!U13</f>
        <v>0.29473684210000001</v>
      </c>
      <c r="V13" s="126">
        <f>feedin_new_car!V13</f>
        <v>0.41403508770000003</v>
      </c>
      <c r="W13" s="126">
        <f>feedin_new_car!W13</f>
        <v>0</v>
      </c>
      <c r="X13" s="126">
        <f>feedin_new_car!X13</f>
        <v>3.5087718999999998E-3</v>
      </c>
      <c r="Y13" s="126">
        <f>feedin_new_car!Y13</f>
        <v>0.28771929819999997</v>
      </c>
      <c r="Z13" s="124">
        <f>feedin_new_car!Z13</f>
        <v>0</v>
      </c>
      <c r="AA13" s="126">
        <f>feedin_new_car!AA13</f>
        <v>0</v>
      </c>
      <c r="AB13" s="126">
        <f>feedin_new_car!AB13</f>
        <v>0</v>
      </c>
      <c r="AC13" s="126">
        <f>feedin_new_car!AC13</f>
        <v>0</v>
      </c>
      <c r="AD13" s="126">
        <f>feedin_new_car!AD13</f>
        <v>0</v>
      </c>
      <c r="AE13" s="124">
        <f>feedin_new_car!AE13</f>
        <v>0</v>
      </c>
      <c r="AF13" s="126">
        <f>feedin_new_car!AF13</f>
        <v>0</v>
      </c>
      <c r="AG13" s="126">
        <f>feedin_new_car!AG13</f>
        <v>0</v>
      </c>
      <c r="AH13" s="126">
        <f>feedin_new_car!AH13</f>
        <v>0</v>
      </c>
      <c r="AI13" s="126">
        <f>feedin_new_car!AI13</f>
        <v>1</v>
      </c>
      <c r="AJ13" s="124">
        <f>feedin_new_car!AJ13</f>
        <v>0</v>
      </c>
      <c r="AK13" s="126">
        <f>feedin_new_car!AK13</f>
        <v>0</v>
      </c>
      <c r="AL13" s="126">
        <f>feedin_new_car!AL13</f>
        <v>0</v>
      </c>
      <c r="AM13" s="126">
        <f>feedin_new_car!AM13</f>
        <v>0</v>
      </c>
      <c r="AN13" s="126">
        <f>feedin_new_car!AN13</f>
        <v>0</v>
      </c>
      <c r="AO13" s="124">
        <f>feedin_new_car!AO13</f>
        <v>0</v>
      </c>
      <c r="AP13" s="126">
        <f>feedin_new_car!AP13</f>
        <v>0</v>
      </c>
      <c r="AQ13" s="126">
        <f>feedin_new_car!AQ13</f>
        <v>0</v>
      </c>
      <c r="AR13" s="126">
        <f>feedin_new_car!AR13</f>
        <v>0</v>
      </c>
      <c r="AS13" s="126">
        <f>feedin_new_car!AS13</f>
        <v>0</v>
      </c>
      <c r="AT13" s="124">
        <f>feedin_new_car!AT13</f>
        <v>0</v>
      </c>
      <c r="AU13" s="126">
        <f>feedin_new_car!AU13</f>
        <v>0</v>
      </c>
      <c r="AV13" s="126">
        <f>feedin_new_car!AV13</f>
        <v>0</v>
      </c>
      <c r="AW13" s="126">
        <f>feedin_new_car!AW13</f>
        <v>0</v>
      </c>
      <c r="AX13" s="126">
        <f>feedin_new_car!AX13</f>
        <v>0</v>
      </c>
      <c r="AY13" s="124">
        <f>feedin_new_car!AY13</f>
        <v>0</v>
      </c>
      <c r="AZ13" s="126">
        <f>feedin_new_car!AZ13</f>
        <v>0</v>
      </c>
      <c r="BA13" s="126">
        <f>feedin_new_car!BA13</f>
        <v>0</v>
      </c>
      <c r="BB13" s="126">
        <f>feedin_new_car!BB13</f>
        <v>0</v>
      </c>
      <c r="BC13" s="126">
        <f>feedin_new_car!BC13</f>
        <v>0</v>
      </c>
      <c r="BD13" s="36">
        <f t="shared" si="2"/>
        <v>0.99999999989999999</v>
      </c>
      <c r="BE13" s="36">
        <f t="shared" si="3"/>
        <v>3.9999999998999995</v>
      </c>
      <c r="BF13" s="4"/>
      <c r="BG13" s="60">
        <f t="shared" si="4"/>
        <v>5.515510364759868E-2</v>
      </c>
      <c r="BH13" s="60">
        <f t="shared" si="0"/>
        <v>0.13811301328668543</v>
      </c>
      <c r="BI13" s="60">
        <f t="shared" si="0"/>
        <v>0.28456686834373202</v>
      </c>
      <c r="BJ13" s="60">
        <f t="shared" si="0"/>
        <v>0.27195263224420646</v>
      </c>
      <c r="BK13" s="60">
        <f t="shared" si="0"/>
        <v>0.25021238245575533</v>
      </c>
      <c r="BL13" s="57">
        <f t="shared" si="1"/>
        <v>0.99999999997797806</v>
      </c>
    </row>
    <row r="14" spans="1:64" x14ac:dyDescent="0.2">
      <c r="A14" s="2">
        <v>2008</v>
      </c>
      <c r="B14" s="160">
        <f>feedin_new_car!B14</f>
        <v>0.85885996009999999</v>
      </c>
      <c r="C14" s="161">
        <f>feedin_new_car!C14</f>
        <v>0.13156500839999999</v>
      </c>
      <c r="D14" s="161">
        <f>feedin_new_car!D14</f>
        <v>8.5971559999999999E-3</v>
      </c>
      <c r="E14" s="161">
        <f>feedin_new_car!E14</f>
        <v>0</v>
      </c>
      <c r="F14" s="161">
        <f>feedin_new_car!F14</f>
        <v>9.6429399999999998E-4</v>
      </c>
      <c r="G14" s="161">
        <f>feedin_new_car!G14</f>
        <v>0</v>
      </c>
      <c r="H14" s="161">
        <f>feedin_new_car!H14</f>
        <v>0</v>
      </c>
      <c r="I14" s="161">
        <f>feedin_new_car!I14</f>
        <v>1.3581600000000001E-5</v>
      </c>
      <c r="J14" s="161">
        <f>feedin_new_car!J14</f>
        <v>0</v>
      </c>
      <c r="K14" s="124">
        <f>feedin_new_car!K14</f>
        <v>6.0281164499999998E-2</v>
      </c>
      <c r="L14" s="126">
        <f>feedin_new_car!L14</f>
        <v>0.2148425763</v>
      </c>
      <c r="M14" s="126">
        <f>feedin_new_car!M14</f>
        <v>0.27333681230000001</v>
      </c>
      <c r="N14" s="126">
        <f>feedin_new_car!N14</f>
        <v>0.22864778529999999</v>
      </c>
      <c r="O14" s="126">
        <f>feedin_new_car!O14</f>
        <v>0.2228916615</v>
      </c>
      <c r="P14" s="124">
        <f>feedin_new_car!P14</f>
        <v>4.8518633000000002E-3</v>
      </c>
      <c r="Q14" s="126">
        <f>feedin_new_car!Q14</f>
        <v>0.12800660680000001</v>
      </c>
      <c r="R14" s="126">
        <f>feedin_new_car!R14</f>
        <v>0.41209868900000002</v>
      </c>
      <c r="S14" s="126">
        <f>feedin_new_car!S14</f>
        <v>0.3623412821</v>
      </c>
      <c r="T14" s="126">
        <f>feedin_new_car!T14</f>
        <v>9.27015588E-2</v>
      </c>
      <c r="U14" s="124">
        <f>feedin_new_car!U14</f>
        <v>0.26856240129999998</v>
      </c>
      <c r="V14" s="126">
        <f>feedin_new_car!V14</f>
        <v>0.57503949450000003</v>
      </c>
      <c r="W14" s="126">
        <f>feedin_new_car!W14</f>
        <v>0</v>
      </c>
      <c r="X14" s="126">
        <f>feedin_new_car!X14</f>
        <v>0</v>
      </c>
      <c r="Y14" s="126">
        <f>feedin_new_car!Y14</f>
        <v>0.15639810430000001</v>
      </c>
      <c r="Z14" s="124">
        <f>feedin_new_car!Z14</f>
        <v>0</v>
      </c>
      <c r="AA14" s="126">
        <f>feedin_new_car!AA14</f>
        <v>0</v>
      </c>
      <c r="AB14" s="126">
        <f>feedin_new_car!AB14</f>
        <v>0</v>
      </c>
      <c r="AC14" s="126">
        <f>feedin_new_car!AC14</f>
        <v>0</v>
      </c>
      <c r="AD14" s="126">
        <f>feedin_new_car!AD14</f>
        <v>0</v>
      </c>
      <c r="AE14" s="124">
        <f>feedin_new_car!AE14</f>
        <v>0</v>
      </c>
      <c r="AF14" s="126">
        <f>feedin_new_car!AF14</f>
        <v>0</v>
      </c>
      <c r="AG14" s="126">
        <f>feedin_new_car!AG14</f>
        <v>0</v>
      </c>
      <c r="AH14" s="126">
        <f>feedin_new_car!AH14</f>
        <v>0</v>
      </c>
      <c r="AI14" s="126">
        <f>feedin_new_car!AI14</f>
        <v>1</v>
      </c>
      <c r="AJ14" s="124">
        <f>feedin_new_car!AJ14</f>
        <v>0</v>
      </c>
      <c r="AK14" s="126">
        <f>feedin_new_car!AK14</f>
        <v>0</v>
      </c>
      <c r="AL14" s="126">
        <f>feedin_new_car!AL14</f>
        <v>0</v>
      </c>
      <c r="AM14" s="126">
        <f>feedin_new_car!AM14</f>
        <v>0</v>
      </c>
      <c r="AN14" s="126">
        <f>feedin_new_car!AN14</f>
        <v>0</v>
      </c>
      <c r="AO14" s="124">
        <f>feedin_new_car!AO14</f>
        <v>0</v>
      </c>
      <c r="AP14" s="126">
        <f>feedin_new_car!AP14</f>
        <v>0</v>
      </c>
      <c r="AQ14" s="126">
        <f>feedin_new_car!AQ14</f>
        <v>0</v>
      </c>
      <c r="AR14" s="126">
        <f>feedin_new_car!AR14</f>
        <v>0</v>
      </c>
      <c r="AS14" s="126">
        <f>feedin_new_car!AS14</f>
        <v>0</v>
      </c>
      <c r="AT14" s="124">
        <f>feedin_new_car!AT14</f>
        <v>0</v>
      </c>
      <c r="AU14" s="126">
        <f>feedin_new_car!AU14</f>
        <v>1</v>
      </c>
      <c r="AV14" s="126">
        <f>feedin_new_car!AV14</f>
        <v>0</v>
      </c>
      <c r="AW14" s="126">
        <f>feedin_new_car!AW14</f>
        <v>0</v>
      </c>
      <c r="AX14" s="126">
        <f>feedin_new_car!AX14</f>
        <v>0</v>
      </c>
      <c r="AY14" s="124">
        <f>feedin_new_car!AY14</f>
        <v>0</v>
      </c>
      <c r="AZ14" s="126">
        <f>feedin_new_car!AZ14</f>
        <v>0</v>
      </c>
      <c r="BA14" s="126">
        <f>feedin_new_car!BA14</f>
        <v>0</v>
      </c>
      <c r="BB14" s="126">
        <f>feedin_new_car!BB14</f>
        <v>0</v>
      </c>
      <c r="BC14" s="126">
        <f>feedin_new_car!BC14</f>
        <v>0</v>
      </c>
      <c r="BD14" s="36">
        <f t="shared" si="2"/>
        <v>1.0000000001</v>
      </c>
      <c r="BE14" s="36">
        <f t="shared" si="3"/>
        <v>5</v>
      </c>
      <c r="BF14" s="4"/>
      <c r="BG14" s="60">
        <f t="shared" si="4"/>
        <v>5.4720286832782392E-2</v>
      </c>
      <c r="BH14" s="60">
        <f t="shared" si="0"/>
        <v>0.20631816264807437</v>
      </c>
      <c r="BI14" s="60">
        <f t="shared" si="0"/>
        <v>0.28897581118575316</v>
      </c>
      <c r="BJ14" s="60">
        <f t="shared" si="0"/>
        <v>0.24404786158286462</v>
      </c>
      <c r="BK14" s="60">
        <f t="shared" si="0"/>
        <v>0.20593787776549916</v>
      </c>
      <c r="BL14" s="57">
        <f t="shared" si="1"/>
        <v>1.0000000000149736</v>
      </c>
    </row>
    <row r="15" spans="1:64" x14ac:dyDescent="0.2">
      <c r="A15" s="2">
        <v>2009</v>
      </c>
      <c r="B15" s="160">
        <f>feedin_new_car!B15</f>
        <v>0.82991503079999995</v>
      </c>
      <c r="C15" s="161">
        <f>feedin_new_car!C15</f>
        <v>0.1588411954</v>
      </c>
      <c r="D15" s="161">
        <f>feedin_new_car!D15</f>
        <v>1.05112804E-2</v>
      </c>
      <c r="E15" s="161">
        <f>feedin_new_car!E15</f>
        <v>0</v>
      </c>
      <c r="F15" s="161">
        <f>feedin_new_car!F15</f>
        <v>6.5924410000000005E-4</v>
      </c>
      <c r="G15" s="161">
        <f>feedin_new_car!G15</f>
        <v>0</v>
      </c>
      <c r="H15" s="161">
        <f>feedin_new_car!H15</f>
        <v>0</v>
      </c>
      <c r="I15" s="161">
        <f>feedin_new_car!I15</f>
        <v>7.3249299999999997E-5</v>
      </c>
      <c r="J15" s="161">
        <f>feedin_new_car!J15</f>
        <v>0</v>
      </c>
      <c r="K15" s="124">
        <f>feedin_new_car!K15</f>
        <v>5.3331862299999998E-2</v>
      </c>
      <c r="L15" s="126">
        <f>feedin_new_car!L15</f>
        <v>0.2301191527</v>
      </c>
      <c r="M15" s="126">
        <f>feedin_new_car!M15</f>
        <v>0.28097969989999999</v>
      </c>
      <c r="N15" s="126">
        <f>feedin_new_car!N15</f>
        <v>0.22502206529999999</v>
      </c>
      <c r="O15" s="126">
        <f>feedin_new_car!O15</f>
        <v>0.21054721979999999</v>
      </c>
      <c r="P15" s="124">
        <f>feedin_new_car!P15</f>
        <v>2.9974636999999999E-3</v>
      </c>
      <c r="Q15" s="126">
        <f>feedin_new_car!Q15</f>
        <v>0.1222042887</v>
      </c>
      <c r="R15" s="126">
        <f>feedin_new_car!R15</f>
        <v>0.47590500349999998</v>
      </c>
      <c r="S15" s="126">
        <f>feedin_new_car!S15</f>
        <v>0.35266313119999998</v>
      </c>
      <c r="T15" s="126">
        <f>feedin_new_car!T15</f>
        <v>4.6230113000000003E-2</v>
      </c>
      <c r="U15" s="124">
        <f>feedin_new_car!U15</f>
        <v>0.1236933798</v>
      </c>
      <c r="V15" s="126">
        <f>feedin_new_car!V15</f>
        <v>0.31881533099999998</v>
      </c>
      <c r="W15" s="126">
        <f>feedin_new_car!W15</f>
        <v>0.38501742160000002</v>
      </c>
      <c r="X15" s="126">
        <f>feedin_new_car!X15</f>
        <v>0</v>
      </c>
      <c r="Y15" s="126">
        <f>feedin_new_car!Y15</f>
        <v>0.1724738676</v>
      </c>
      <c r="Z15" s="124">
        <f>feedin_new_car!Z15</f>
        <v>0</v>
      </c>
      <c r="AA15" s="126">
        <f>feedin_new_car!AA15</f>
        <v>0</v>
      </c>
      <c r="AB15" s="126">
        <f>feedin_new_car!AB15</f>
        <v>0</v>
      </c>
      <c r="AC15" s="126">
        <f>feedin_new_car!AC15</f>
        <v>0</v>
      </c>
      <c r="AD15" s="126">
        <f>feedin_new_car!AD15</f>
        <v>0</v>
      </c>
      <c r="AE15" s="124">
        <f>feedin_new_car!AE15</f>
        <v>0</v>
      </c>
      <c r="AF15" s="126">
        <f>feedin_new_car!AF15</f>
        <v>0</v>
      </c>
      <c r="AG15" s="126">
        <f>feedin_new_car!AG15</f>
        <v>0</v>
      </c>
      <c r="AH15" s="126">
        <f>feedin_new_car!AH15</f>
        <v>0</v>
      </c>
      <c r="AI15" s="126">
        <f>feedin_new_car!AI15</f>
        <v>1</v>
      </c>
      <c r="AJ15" s="124">
        <f>feedin_new_car!AJ15</f>
        <v>0</v>
      </c>
      <c r="AK15" s="126">
        <f>feedin_new_car!AK15</f>
        <v>0</v>
      </c>
      <c r="AL15" s="126">
        <f>feedin_new_car!AL15</f>
        <v>0</v>
      </c>
      <c r="AM15" s="126">
        <f>feedin_new_car!AM15</f>
        <v>0</v>
      </c>
      <c r="AN15" s="126">
        <f>feedin_new_car!AN15</f>
        <v>0</v>
      </c>
      <c r="AO15" s="124">
        <f>feedin_new_car!AO15</f>
        <v>0</v>
      </c>
      <c r="AP15" s="126">
        <f>feedin_new_car!AP15</f>
        <v>0</v>
      </c>
      <c r="AQ15" s="126">
        <f>feedin_new_car!AQ15</f>
        <v>0</v>
      </c>
      <c r="AR15" s="126">
        <f>feedin_new_car!AR15</f>
        <v>0</v>
      </c>
      <c r="AS15" s="126">
        <f>feedin_new_car!AS15</f>
        <v>0</v>
      </c>
      <c r="AT15" s="124">
        <f>feedin_new_car!AT15</f>
        <v>0.5</v>
      </c>
      <c r="AU15" s="126">
        <f>feedin_new_car!AU15</f>
        <v>0.5</v>
      </c>
      <c r="AV15" s="126">
        <f>feedin_new_car!AV15</f>
        <v>0</v>
      </c>
      <c r="AW15" s="126">
        <f>feedin_new_car!AW15</f>
        <v>0</v>
      </c>
      <c r="AX15" s="126">
        <f>feedin_new_car!AX15</f>
        <v>0</v>
      </c>
      <c r="AY15" s="124">
        <f>feedin_new_car!AY15</f>
        <v>0</v>
      </c>
      <c r="AZ15" s="126">
        <f>feedin_new_car!AZ15</f>
        <v>0</v>
      </c>
      <c r="BA15" s="126">
        <f>feedin_new_car!BA15</f>
        <v>0</v>
      </c>
      <c r="BB15" s="126">
        <f>feedin_new_car!BB15</f>
        <v>0</v>
      </c>
      <c r="BC15" s="126">
        <f>feedin_new_car!BC15</f>
        <v>0</v>
      </c>
      <c r="BD15" s="36">
        <f t="shared" si="2"/>
        <v>0.99999999999999989</v>
      </c>
      <c r="BE15" s="36">
        <f t="shared" si="3"/>
        <v>5.0000000001</v>
      </c>
      <c r="BF15" s="4"/>
      <c r="BG15" s="60">
        <f t="shared" si="4"/>
        <v>4.6073835309303458E-2</v>
      </c>
      <c r="BH15" s="60">
        <f t="shared" si="0"/>
        <v>0.21377820099076492</v>
      </c>
      <c r="BI15" s="60">
        <f t="shared" si="0"/>
        <v>0.31282962202678705</v>
      </c>
      <c r="BJ15" s="60">
        <f t="shared" si="0"/>
        <v>0.24276662758744411</v>
      </c>
      <c r="BK15" s="60">
        <f t="shared" si="0"/>
        <v>0.18455171410158452</v>
      </c>
      <c r="BL15" s="57">
        <f t="shared" si="1"/>
        <v>1.000000000015884</v>
      </c>
    </row>
    <row r="16" spans="1:64" x14ac:dyDescent="0.2">
      <c r="A16" s="2">
        <v>2010</v>
      </c>
      <c r="B16" s="160">
        <f>feedin_new_car!B16</f>
        <v>0.82781722310000005</v>
      </c>
      <c r="C16" s="161">
        <f>feedin_new_car!C16</f>
        <v>0.15601109099999999</v>
      </c>
      <c r="D16" s="161">
        <f>feedin_new_car!D16</f>
        <v>1.5658807899999998E-2</v>
      </c>
      <c r="E16" s="161">
        <f>feedin_new_car!E16</f>
        <v>0</v>
      </c>
      <c r="F16" s="161">
        <f>feedin_new_car!F16</f>
        <v>3.5260370000000002E-4</v>
      </c>
      <c r="G16" s="161">
        <f>feedin_new_car!G16</f>
        <v>0</v>
      </c>
      <c r="H16" s="161">
        <f>feedin_new_car!H16</f>
        <v>0</v>
      </c>
      <c r="I16" s="161">
        <f>feedin_new_car!I16</f>
        <v>1.6027439999999999E-4</v>
      </c>
      <c r="J16" s="161">
        <f>feedin_new_car!J16</f>
        <v>0</v>
      </c>
      <c r="K16" s="124">
        <f>feedin_new_car!K16</f>
        <v>5.1674733799999997E-2</v>
      </c>
      <c r="L16" s="126">
        <f>feedin_new_car!L16</f>
        <v>0.21893514040000001</v>
      </c>
      <c r="M16" s="126">
        <f>feedin_new_car!M16</f>
        <v>0.29423039690000002</v>
      </c>
      <c r="N16" s="126">
        <f>feedin_new_car!N16</f>
        <v>0.25446272990000002</v>
      </c>
      <c r="O16" s="126">
        <f>feedin_new_car!O16</f>
        <v>0.180696999</v>
      </c>
      <c r="P16" s="124">
        <f>feedin_new_car!P16</f>
        <v>1.1300596000000001E-3</v>
      </c>
      <c r="Q16" s="126">
        <f>feedin_new_car!Q16</f>
        <v>8.7939182199999993E-2</v>
      </c>
      <c r="R16" s="126">
        <f>feedin_new_car!R16</f>
        <v>0.42140949249999998</v>
      </c>
      <c r="S16" s="126">
        <f>feedin_new_car!S16</f>
        <v>0.43620299979999999</v>
      </c>
      <c r="T16" s="126">
        <f>feedin_new_car!T16</f>
        <v>5.3318265900000002E-2</v>
      </c>
      <c r="U16" s="124">
        <f>feedin_new_car!U16</f>
        <v>0.13920163769999999</v>
      </c>
      <c r="V16" s="126">
        <f>feedin_new_car!V16</f>
        <v>7.5742067600000004E-2</v>
      </c>
      <c r="W16" s="126">
        <f>feedin_new_car!W16</f>
        <v>0.29375639710000001</v>
      </c>
      <c r="X16" s="126">
        <f>feedin_new_car!X16</f>
        <v>0.38485158650000001</v>
      </c>
      <c r="Y16" s="126">
        <f>feedin_new_car!Y16</f>
        <v>0.10644831120000001</v>
      </c>
      <c r="Z16" s="124">
        <f>feedin_new_car!Z16</f>
        <v>0</v>
      </c>
      <c r="AA16" s="126">
        <f>feedin_new_car!AA16</f>
        <v>0</v>
      </c>
      <c r="AB16" s="126">
        <f>feedin_new_car!AB16</f>
        <v>0</v>
      </c>
      <c r="AC16" s="126">
        <f>feedin_new_car!AC16</f>
        <v>0</v>
      </c>
      <c r="AD16" s="126">
        <f>feedin_new_car!AD16</f>
        <v>0</v>
      </c>
      <c r="AE16" s="124">
        <f>feedin_new_car!AE16</f>
        <v>0</v>
      </c>
      <c r="AF16" s="126">
        <f>feedin_new_car!AF16</f>
        <v>0</v>
      </c>
      <c r="AG16" s="126">
        <f>feedin_new_car!AG16</f>
        <v>0</v>
      </c>
      <c r="AH16" s="126">
        <f>feedin_new_car!AH16</f>
        <v>0</v>
      </c>
      <c r="AI16" s="126">
        <f>feedin_new_car!AI16</f>
        <v>1</v>
      </c>
      <c r="AJ16" s="124">
        <f>feedin_new_car!AJ16</f>
        <v>0</v>
      </c>
      <c r="AK16" s="126">
        <f>feedin_new_car!AK16</f>
        <v>0</v>
      </c>
      <c r="AL16" s="126">
        <f>feedin_new_car!AL16</f>
        <v>0</v>
      </c>
      <c r="AM16" s="126">
        <f>feedin_new_car!AM16</f>
        <v>0</v>
      </c>
      <c r="AN16" s="126">
        <f>feedin_new_car!AN16</f>
        <v>0</v>
      </c>
      <c r="AO16" s="124">
        <f>feedin_new_car!AO16</f>
        <v>0</v>
      </c>
      <c r="AP16" s="126">
        <f>feedin_new_car!AP16</f>
        <v>0</v>
      </c>
      <c r="AQ16" s="126">
        <f>feedin_new_car!AQ16</f>
        <v>0</v>
      </c>
      <c r="AR16" s="126">
        <f>feedin_new_car!AR16</f>
        <v>0</v>
      </c>
      <c r="AS16" s="126">
        <f>feedin_new_car!AS16</f>
        <v>0</v>
      </c>
      <c r="AT16" s="124">
        <f>feedin_new_car!AT16</f>
        <v>1</v>
      </c>
      <c r="AU16" s="126">
        <f>feedin_new_car!AU16</f>
        <v>0</v>
      </c>
      <c r="AV16" s="126">
        <f>feedin_new_car!AV16</f>
        <v>0</v>
      </c>
      <c r="AW16" s="126">
        <f>feedin_new_car!AW16</f>
        <v>0</v>
      </c>
      <c r="AX16" s="126">
        <f>feedin_new_car!AX16</f>
        <v>0</v>
      </c>
      <c r="AY16" s="124">
        <f>feedin_new_car!AY16</f>
        <v>0</v>
      </c>
      <c r="AZ16" s="126">
        <f>feedin_new_car!AZ16</f>
        <v>0</v>
      </c>
      <c r="BA16" s="126">
        <f>feedin_new_car!BA16</f>
        <v>0</v>
      </c>
      <c r="BB16" s="126">
        <f>feedin_new_car!BB16</f>
        <v>0</v>
      </c>
      <c r="BC16" s="126">
        <f>feedin_new_car!BC16</f>
        <v>0</v>
      </c>
      <c r="BD16" s="36">
        <f t="shared" si="2"/>
        <v>1.0000000001</v>
      </c>
      <c r="BE16" s="36">
        <f t="shared" si="3"/>
        <v>5.0000000001</v>
      </c>
      <c r="BF16" s="1"/>
      <c r="BG16" s="60">
        <f t="shared" si="4"/>
        <v>4.5293542573948437E-2</v>
      </c>
      <c r="BH16" s="60">
        <f t="shared" si="0"/>
        <v>0.19614379820810363</v>
      </c>
      <c r="BI16" s="60">
        <f t="shared" si="0"/>
        <v>0.31391341978763526</v>
      </c>
      <c r="BJ16" s="60">
        <f t="shared" si="0"/>
        <v>0.28472745340754785</v>
      </c>
      <c r="BK16" s="60">
        <f t="shared" si="0"/>
        <v>0.15992178612433078</v>
      </c>
      <c r="BL16" s="57">
        <f t="shared" si="1"/>
        <v>1.0000000001015659</v>
      </c>
    </row>
    <row r="17" spans="1:64" x14ac:dyDescent="0.2">
      <c r="A17" s="2">
        <v>2011</v>
      </c>
      <c r="B17" s="160">
        <f>feedin_new_car!B17</f>
        <v>0.81064306379999995</v>
      </c>
      <c r="C17" s="161">
        <f>feedin_new_car!C17</f>
        <v>0.1699125782</v>
      </c>
      <c r="D17" s="161">
        <f>feedin_new_car!D17</f>
        <v>1.9117692799999999E-2</v>
      </c>
      <c r="E17" s="161">
        <f>feedin_new_car!E17</f>
        <v>0</v>
      </c>
      <c r="F17" s="161">
        <f>feedin_new_car!F17</f>
        <v>1.0888840000000001E-4</v>
      </c>
      <c r="G17" s="161">
        <f>feedin_new_car!G17</f>
        <v>0</v>
      </c>
      <c r="H17" s="161">
        <f>feedin_new_car!H17</f>
        <v>0</v>
      </c>
      <c r="I17" s="161">
        <f>feedin_new_car!I17</f>
        <v>2.1777680000000001E-4</v>
      </c>
      <c r="J17" s="161">
        <f>feedin_new_car!J17</f>
        <v>0</v>
      </c>
      <c r="K17" s="124">
        <f>feedin_new_car!K17</f>
        <v>7.7658165900000006E-2</v>
      </c>
      <c r="L17" s="126">
        <f>feedin_new_car!L17</f>
        <v>0.24443037249999999</v>
      </c>
      <c r="M17" s="126">
        <f>feedin_new_car!M17</f>
        <v>0.26826319729999998</v>
      </c>
      <c r="N17" s="126">
        <f>feedin_new_car!N17</f>
        <v>0.25745975090000001</v>
      </c>
      <c r="O17" s="126">
        <f>feedin_new_car!O17</f>
        <v>0.1521885134</v>
      </c>
      <c r="P17" s="124">
        <f>feedin_new_car!P17</f>
        <v>9.1549899999999996E-5</v>
      </c>
      <c r="Q17" s="126">
        <f>feedin_new_car!Q17</f>
        <v>7.9282248499999999E-2</v>
      </c>
      <c r="R17" s="126">
        <f>feedin_new_car!R17</f>
        <v>0.35411516980000002</v>
      </c>
      <c r="S17" s="126">
        <f>feedin_new_car!S17</f>
        <v>0.50517257159999995</v>
      </c>
      <c r="T17" s="126">
        <f>feedin_new_car!T17</f>
        <v>6.1338460099999999E-2</v>
      </c>
      <c r="U17" s="124">
        <f>feedin_new_car!U17</f>
        <v>0.1822620016</v>
      </c>
      <c r="V17" s="126">
        <f>feedin_new_car!V17</f>
        <v>6.2652563100000003E-2</v>
      </c>
      <c r="W17" s="126">
        <f>feedin_new_car!W17</f>
        <v>0.33767290480000001</v>
      </c>
      <c r="X17" s="126">
        <f>feedin_new_car!X17</f>
        <v>0.35964198539999997</v>
      </c>
      <c r="Y17" s="126">
        <f>feedin_new_car!Y17</f>
        <v>5.7770545200000002E-2</v>
      </c>
      <c r="Z17" s="124">
        <f>feedin_new_car!Z17</f>
        <v>0</v>
      </c>
      <c r="AA17" s="126">
        <f>feedin_new_car!AA17</f>
        <v>0</v>
      </c>
      <c r="AB17" s="126">
        <f>feedin_new_car!AB17</f>
        <v>0</v>
      </c>
      <c r="AC17" s="126">
        <f>feedin_new_car!AC17</f>
        <v>0</v>
      </c>
      <c r="AD17" s="126">
        <f>feedin_new_car!AD17</f>
        <v>0</v>
      </c>
      <c r="AE17" s="124">
        <f>feedin_new_car!AE17</f>
        <v>0</v>
      </c>
      <c r="AF17" s="126">
        <f>feedin_new_car!AF17</f>
        <v>0</v>
      </c>
      <c r="AG17" s="126">
        <f>feedin_new_car!AG17</f>
        <v>0</v>
      </c>
      <c r="AH17" s="126">
        <f>feedin_new_car!AH17</f>
        <v>0</v>
      </c>
      <c r="AI17" s="126">
        <f>feedin_new_car!AI17</f>
        <v>1</v>
      </c>
      <c r="AJ17" s="124">
        <f>feedin_new_car!AJ17</f>
        <v>0</v>
      </c>
      <c r="AK17" s="126">
        <f>feedin_new_car!AK17</f>
        <v>0</v>
      </c>
      <c r="AL17" s="126">
        <f>feedin_new_car!AL17</f>
        <v>0</v>
      </c>
      <c r="AM17" s="126">
        <f>feedin_new_car!AM17</f>
        <v>0</v>
      </c>
      <c r="AN17" s="126">
        <f>feedin_new_car!AN17</f>
        <v>0</v>
      </c>
      <c r="AO17" s="124">
        <f>feedin_new_car!AO17</f>
        <v>0</v>
      </c>
      <c r="AP17" s="126">
        <f>feedin_new_car!AP17</f>
        <v>0</v>
      </c>
      <c r="AQ17" s="126">
        <f>feedin_new_car!AQ17</f>
        <v>0</v>
      </c>
      <c r="AR17" s="126">
        <f>feedin_new_car!AR17</f>
        <v>0</v>
      </c>
      <c r="AS17" s="126">
        <f>feedin_new_car!AS17</f>
        <v>0</v>
      </c>
      <c r="AT17" s="124">
        <f>feedin_new_car!AT17</f>
        <v>1</v>
      </c>
      <c r="AU17" s="126">
        <f>feedin_new_car!AU17</f>
        <v>0</v>
      </c>
      <c r="AV17" s="126">
        <f>feedin_new_car!AV17</f>
        <v>0</v>
      </c>
      <c r="AW17" s="126">
        <f>feedin_new_car!AW17</f>
        <v>0</v>
      </c>
      <c r="AX17" s="126">
        <f>feedin_new_car!AX17</f>
        <v>0</v>
      </c>
      <c r="AY17" s="124">
        <f>feedin_new_car!AY17</f>
        <v>0</v>
      </c>
      <c r="AZ17" s="126">
        <f>feedin_new_car!AZ17</f>
        <v>0</v>
      </c>
      <c r="BA17" s="126">
        <f>feedin_new_car!BA17</f>
        <v>0</v>
      </c>
      <c r="BB17" s="126">
        <f>feedin_new_car!BB17</f>
        <v>0</v>
      </c>
      <c r="BC17" s="126">
        <f>feedin_new_car!BC17</f>
        <v>0</v>
      </c>
      <c r="BD17" s="36">
        <f t="shared" si="2"/>
        <v>0.99999999999999989</v>
      </c>
      <c r="BE17" s="36">
        <f t="shared" si="3"/>
        <v>5</v>
      </c>
      <c r="BF17" s="1"/>
      <c r="BG17" s="60">
        <f t="shared" si="4"/>
        <v>6.6670814769509534E-2</v>
      </c>
      <c r="BH17" s="60">
        <f t="shared" si="0"/>
        <v>0.21281460975178174</v>
      </c>
      <c r="BI17" s="60">
        <f t="shared" si="0"/>
        <v>0.28408984850535468</v>
      </c>
      <c r="BJ17" s="60">
        <f t="shared" si="0"/>
        <v>0.30141866034610015</v>
      </c>
      <c r="BK17" s="60">
        <f t="shared" si="0"/>
        <v>0.13500606661217432</v>
      </c>
      <c r="BL17" s="57">
        <f t="shared" si="1"/>
        <v>0.9999999999849204</v>
      </c>
    </row>
    <row r="18" spans="1:64" x14ac:dyDescent="0.2">
      <c r="A18" s="2">
        <v>2012</v>
      </c>
      <c r="B18" s="160">
        <f>feedin_new_car!B18</f>
        <v>0.79630085669999995</v>
      </c>
      <c r="C18" s="161">
        <f>feedin_new_car!C18</f>
        <v>0.18306481929999999</v>
      </c>
      <c r="D18" s="161">
        <f>feedin_new_car!D18</f>
        <v>1.9752958399999999E-2</v>
      </c>
      <c r="E18" s="161">
        <f>feedin_new_car!E18</f>
        <v>0</v>
      </c>
      <c r="F18" s="161">
        <f>feedin_new_car!F18</f>
        <v>5.5733409999999997E-4</v>
      </c>
      <c r="G18" s="161">
        <f>feedin_new_car!G18</f>
        <v>6.4806299999999996E-5</v>
      </c>
      <c r="H18" s="161">
        <f>feedin_new_car!H18</f>
        <v>0</v>
      </c>
      <c r="I18" s="161">
        <f>feedin_new_car!I18</f>
        <v>2.5922519999999999E-4</v>
      </c>
      <c r="J18" s="161">
        <f>feedin_new_car!J18</f>
        <v>0</v>
      </c>
      <c r="K18" s="124">
        <f>feedin_new_car!K18</f>
        <v>6.3870306200000004E-2</v>
      </c>
      <c r="L18" s="126">
        <f>feedin_new_car!L18</f>
        <v>0.26357081240000002</v>
      </c>
      <c r="M18" s="126">
        <f>feedin_new_car!M18</f>
        <v>0.33173820339999999</v>
      </c>
      <c r="N18" s="126">
        <f>feedin_new_car!N18</f>
        <v>0.20380226900000001</v>
      </c>
      <c r="O18" s="126">
        <f>feedin_new_car!O18</f>
        <v>0.13701840909999999</v>
      </c>
      <c r="P18" s="124">
        <f>feedin_new_car!P18</f>
        <v>2.9028603999999999E-3</v>
      </c>
      <c r="Q18" s="126">
        <f>feedin_new_car!Q18</f>
        <v>5.0906258900000001E-2</v>
      </c>
      <c r="R18" s="126">
        <f>feedin_new_car!R18</f>
        <v>0.34876805440000003</v>
      </c>
      <c r="S18" s="126">
        <f>feedin_new_car!S18</f>
        <v>0.5525346927</v>
      </c>
      <c r="T18" s="126">
        <f>feedin_new_car!T18</f>
        <v>4.4888133699999999E-2</v>
      </c>
      <c r="U18" s="124">
        <f>feedin_new_car!U18</f>
        <v>0.1417322835</v>
      </c>
      <c r="V18" s="126">
        <f>feedin_new_car!V18</f>
        <v>0.28018372699999999</v>
      </c>
      <c r="W18" s="126">
        <f>feedin_new_car!W18</f>
        <v>0.22572178479999999</v>
      </c>
      <c r="X18" s="126">
        <f>feedin_new_car!X18</f>
        <v>0.27952755909999999</v>
      </c>
      <c r="Y18" s="126">
        <f>feedin_new_car!Y18</f>
        <v>7.2834645700000006E-2</v>
      </c>
      <c r="Z18" s="124">
        <f>feedin_new_car!Z18</f>
        <v>0</v>
      </c>
      <c r="AA18" s="126">
        <f>feedin_new_car!AA18</f>
        <v>0</v>
      </c>
      <c r="AB18" s="126">
        <f>feedin_new_car!AB18</f>
        <v>0</v>
      </c>
      <c r="AC18" s="126">
        <f>feedin_new_car!AC18</f>
        <v>0</v>
      </c>
      <c r="AD18" s="126">
        <f>feedin_new_car!AD18</f>
        <v>0</v>
      </c>
      <c r="AE18" s="124">
        <f>feedin_new_car!AE18</f>
        <v>0</v>
      </c>
      <c r="AF18" s="126">
        <f>feedin_new_car!AF18</f>
        <v>0</v>
      </c>
      <c r="AG18" s="126">
        <f>feedin_new_car!AG18</f>
        <v>0</v>
      </c>
      <c r="AH18" s="126">
        <f>feedin_new_car!AH18</f>
        <v>0</v>
      </c>
      <c r="AI18" s="126">
        <f>feedin_new_car!AI18</f>
        <v>1</v>
      </c>
      <c r="AJ18" s="124">
        <f>feedin_new_car!AJ18</f>
        <v>0</v>
      </c>
      <c r="AK18" s="126">
        <f>feedin_new_car!AK18</f>
        <v>1</v>
      </c>
      <c r="AL18" s="126">
        <f>feedin_new_car!AL18</f>
        <v>0</v>
      </c>
      <c r="AM18" s="126">
        <f>feedin_new_car!AM18</f>
        <v>0</v>
      </c>
      <c r="AN18" s="126">
        <f>feedin_new_car!AN18</f>
        <v>0</v>
      </c>
      <c r="AO18" s="124">
        <f>feedin_new_car!AO18</f>
        <v>0</v>
      </c>
      <c r="AP18" s="126">
        <f>feedin_new_car!AP18</f>
        <v>0</v>
      </c>
      <c r="AQ18" s="126">
        <f>feedin_new_car!AQ18</f>
        <v>0</v>
      </c>
      <c r="AR18" s="126">
        <f>feedin_new_car!AR18</f>
        <v>0</v>
      </c>
      <c r="AS18" s="126">
        <f>feedin_new_car!AS18</f>
        <v>0</v>
      </c>
      <c r="AT18" s="124">
        <f>feedin_new_car!AT18</f>
        <v>1</v>
      </c>
      <c r="AU18" s="126">
        <f>feedin_new_car!AU18</f>
        <v>0</v>
      </c>
      <c r="AV18" s="126">
        <f>feedin_new_car!AV18</f>
        <v>0</v>
      </c>
      <c r="AW18" s="126">
        <f>feedin_new_car!AW18</f>
        <v>0</v>
      </c>
      <c r="AX18" s="126">
        <f>feedin_new_car!AX18</f>
        <v>0</v>
      </c>
      <c r="AY18" s="124">
        <f>feedin_new_car!AY18</f>
        <v>0</v>
      </c>
      <c r="AZ18" s="126">
        <f>feedin_new_car!AZ18</f>
        <v>0</v>
      </c>
      <c r="BA18" s="126">
        <f>feedin_new_car!BA18</f>
        <v>0</v>
      </c>
      <c r="BB18" s="126">
        <f>feedin_new_car!BB18</f>
        <v>0</v>
      </c>
      <c r="BC18" s="126">
        <f>feedin_new_car!BC18</f>
        <v>0</v>
      </c>
      <c r="BD18" s="36">
        <f t="shared" si="2"/>
        <v>1</v>
      </c>
      <c r="BE18" s="36">
        <f t="shared" si="3"/>
        <v>6.0000000003</v>
      </c>
      <c r="BF18" s="1"/>
      <c r="BG18" s="60">
        <f t="shared" si="4"/>
        <v>5.4450248259242953E-2</v>
      </c>
      <c r="BH18" s="60">
        <f t="shared" si="0"/>
        <v>0.22480007260579044</v>
      </c>
      <c r="BI18" s="60">
        <f t="shared" si="0"/>
        <v>0.33246924944901551</v>
      </c>
      <c r="BJ18" s="60">
        <f t="shared" si="0"/>
        <v>0.2689590813247662</v>
      </c>
      <c r="BK18" s="60">
        <f t="shared" si="0"/>
        <v>0.11932134846109665</v>
      </c>
      <c r="BL18" s="57">
        <f t="shared" si="1"/>
        <v>1.0000000000999116</v>
      </c>
    </row>
    <row r="19" spans="1:64" x14ac:dyDescent="0.2">
      <c r="A19" s="2">
        <v>2013</v>
      </c>
      <c r="B19" s="160">
        <f>feedin_new_car!B19</f>
        <v>0.79639917569999996</v>
      </c>
      <c r="C19" s="161">
        <f>feedin_new_car!C19</f>
        <v>0.18499415529999999</v>
      </c>
      <c r="D19" s="161">
        <f>feedin_new_car!D19</f>
        <v>1.7775153299999999E-2</v>
      </c>
      <c r="E19" s="161">
        <f>feedin_new_car!E19</f>
        <v>0</v>
      </c>
      <c r="F19" s="161">
        <f>feedin_new_car!F19</f>
        <v>6.3870039999999999E-4</v>
      </c>
      <c r="G19" s="161">
        <f>feedin_new_car!G19</f>
        <v>7.2305700000000001E-5</v>
      </c>
      <c r="H19" s="161">
        <f>feedin_new_car!H19</f>
        <v>0</v>
      </c>
      <c r="I19" s="161">
        <f>feedin_new_car!I19</f>
        <v>1.205095E-4</v>
      </c>
      <c r="J19" s="161">
        <f>feedin_new_car!J19</f>
        <v>0</v>
      </c>
      <c r="K19" s="124">
        <f>feedin_new_car!K19</f>
        <v>8.42992464E-2</v>
      </c>
      <c r="L19" s="126">
        <f>feedin_new_car!L19</f>
        <v>0.2458160579</v>
      </c>
      <c r="M19" s="126">
        <f>feedin_new_car!M19</f>
        <v>0.35143600759999999</v>
      </c>
      <c r="N19" s="126">
        <f>feedin_new_car!N19</f>
        <v>0.1950337439</v>
      </c>
      <c r="O19" s="126">
        <f>feedin_new_car!O19</f>
        <v>0.1234149442</v>
      </c>
      <c r="P19" s="124">
        <f>feedin_new_car!P19</f>
        <v>8.2730766999999997E-3</v>
      </c>
      <c r="Q19" s="126">
        <f>feedin_new_car!Q19</f>
        <v>4.3319653399999998E-2</v>
      </c>
      <c r="R19" s="126">
        <f>feedin_new_car!R19</f>
        <v>0.32095628949999999</v>
      </c>
      <c r="S19" s="126">
        <f>feedin_new_car!S19</f>
        <v>0.58777929780000004</v>
      </c>
      <c r="T19" s="126">
        <f>feedin_new_car!T19</f>
        <v>3.9671682600000001E-2</v>
      </c>
      <c r="U19" s="124">
        <f>feedin_new_car!U19</f>
        <v>2.5762711899999999E-2</v>
      </c>
      <c r="V19" s="126">
        <f>feedin_new_car!V19</f>
        <v>0.44338983050000003</v>
      </c>
      <c r="W19" s="126">
        <f>feedin_new_car!W19</f>
        <v>0.1742372881</v>
      </c>
      <c r="X19" s="126">
        <f>feedin_new_car!X19</f>
        <v>0.29084745760000003</v>
      </c>
      <c r="Y19" s="126">
        <f>feedin_new_car!Y19</f>
        <v>6.5762711900000007E-2</v>
      </c>
      <c r="Z19" s="124">
        <f>feedin_new_car!Z19</f>
        <v>0</v>
      </c>
      <c r="AA19" s="126">
        <f>feedin_new_car!AA19</f>
        <v>0</v>
      </c>
      <c r="AB19" s="126">
        <f>feedin_new_car!AB19</f>
        <v>0</v>
      </c>
      <c r="AC19" s="126">
        <f>feedin_new_car!AC19</f>
        <v>0</v>
      </c>
      <c r="AD19" s="126">
        <f>feedin_new_car!AD19</f>
        <v>0</v>
      </c>
      <c r="AE19" s="124">
        <f>feedin_new_car!AE19</f>
        <v>0</v>
      </c>
      <c r="AF19" s="126">
        <f>feedin_new_car!AF19</f>
        <v>0</v>
      </c>
      <c r="AG19" s="126">
        <f>feedin_new_car!AG19</f>
        <v>0</v>
      </c>
      <c r="AH19" s="126">
        <f>feedin_new_car!AH19</f>
        <v>0</v>
      </c>
      <c r="AI19" s="126">
        <f>feedin_new_car!AI19</f>
        <v>1</v>
      </c>
      <c r="AJ19" s="124">
        <f>feedin_new_car!AJ19</f>
        <v>0</v>
      </c>
      <c r="AK19" s="126">
        <f>feedin_new_car!AK19</f>
        <v>0.83333333330000003</v>
      </c>
      <c r="AL19" s="126">
        <f>feedin_new_car!AL19</f>
        <v>0.16666666669999999</v>
      </c>
      <c r="AM19" s="126">
        <f>feedin_new_car!AM19</f>
        <v>0</v>
      </c>
      <c r="AN19" s="126">
        <f>feedin_new_car!AN19</f>
        <v>0</v>
      </c>
      <c r="AO19" s="124">
        <f>feedin_new_car!AO19</f>
        <v>0</v>
      </c>
      <c r="AP19" s="126">
        <f>feedin_new_car!AP19</f>
        <v>0</v>
      </c>
      <c r="AQ19" s="126">
        <f>feedin_new_car!AQ19</f>
        <v>0</v>
      </c>
      <c r="AR19" s="126">
        <f>feedin_new_car!AR19</f>
        <v>0</v>
      </c>
      <c r="AS19" s="126">
        <f>feedin_new_car!AS19</f>
        <v>0</v>
      </c>
      <c r="AT19" s="124">
        <f>feedin_new_car!AT19</f>
        <v>1</v>
      </c>
      <c r="AU19" s="126">
        <f>feedin_new_car!AU19</f>
        <v>0</v>
      </c>
      <c r="AV19" s="126">
        <f>feedin_new_car!AV19</f>
        <v>0</v>
      </c>
      <c r="AW19" s="126">
        <f>feedin_new_car!AW19</f>
        <v>0</v>
      </c>
      <c r="AX19" s="126">
        <f>feedin_new_car!AX19</f>
        <v>0</v>
      </c>
      <c r="AY19" s="124">
        <f>feedin_new_car!AY19</f>
        <v>0</v>
      </c>
      <c r="AZ19" s="126">
        <f>feedin_new_car!AZ19</f>
        <v>0</v>
      </c>
      <c r="BA19" s="126">
        <f>feedin_new_car!BA19</f>
        <v>0</v>
      </c>
      <c r="BB19" s="126">
        <f>feedin_new_car!BB19</f>
        <v>0</v>
      </c>
      <c r="BC19" s="126">
        <f>feedin_new_car!BC19</f>
        <v>0</v>
      </c>
      <c r="BD19" s="36">
        <f t="shared" si="2"/>
        <v>0.99999999989999999</v>
      </c>
      <c r="BE19" s="36">
        <f t="shared" si="3"/>
        <v>6.0000000000000009</v>
      </c>
      <c r="BF19" s="1"/>
      <c r="BG19" s="60">
        <f t="shared" si="4"/>
        <v>6.9244766834386032E-2</v>
      </c>
      <c r="BH19" s="60">
        <f t="shared" si="0"/>
        <v>0.21172316553280135</v>
      </c>
      <c r="BI19" s="60">
        <f t="shared" si="0"/>
        <v>0.34236752988476982</v>
      </c>
      <c r="BJ19" s="60">
        <f t="shared" si="0"/>
        <v>0.26923030572073831</v>
      </c>
      <c r="BK19" s="60">
        <f t="shared" si="0"/>
        <v>0.10743423192730442</v>
      </c>
      <c r="BL19" s="57">
        <f t="shared" si="1"/>
        <v>0.99999999989999988</v>
      </c>
    </row>
    <row r="20" spans="1:64" x14ac:dyDescent="0.2">
      <c r="A20" s="2">
        <v>2014</v>
      </c>
      <c r="B20" s="160">
        <f>feedin_new_car!B20</f>
        <v>0.81642760869999997</v>
      </c>
      <c r="C20" s="161">
        <f>feedin_new_car!C20</f>
        <v>0.1643308752</v>
      </c>
      <c r="D20" s="161">
        <f>feedin_new_car!D20</f>
        <v>1.5494022600000001E-2</v>
      </c>
      <c r="E20" s="161">
        <f>feedin_new_car!E20</f>
        <v>0</v>
      </c>
      <c r="F20" s="161">
        <f>feedin_new_car!F20</f>
        <v>9.9714009999999991E-4</v>
      </c>
      <c r="G20" s="161">
        <f>feedin_new_car!G20</f>
        <v>2.3449228E-3</v>
      </c>
      <c r="H20" s="161">
        <f>feedin_new_car!H20</f>
        <v>0</v>
      </c>
      <c r="I20" s="161">
        <f>feedin_new_car!I20</f>
        <v>4.0543060000000001E-4</v>
      </c>
      <c r="J20" s="161">
        <f>feedin_new_car!J20</f>
        <v>0</v>
      </c>
      <c r="K20" s="124">
        <f>feedin_new_car!K20</f>
        <v>7.9843775199999995E-2</v>
      </c>
      <c r="L20" s="126">
        <f>feedin_new_car!L20</f>
        <v>0.25182530730000002</v>
      </c>
      <c r="M20" s="126">
        <f>feedin_new_car!M20</f>
        <v>0.36494067749999998</v>
      </c>
      <c r="N20" s="126">
        <f>feedin_new_car!N20</f>
        <v>0.18450367749999999</v>
      </c>
      <c r="O20" s="126">
        <f>feedin_new_car!O20</f>
        <v>0.1188865625</v>
      </c>
      <c r="P20" s="124">
        <f>feedin_new_car!P20</f>
        <v>6.0011999999999999E-4</v>
      </c>
      <c r="Q20" s="126">
        <f>feedin_new_car!Q20</f>
        <v>3.4340201399999999E-2</v>
      </c>
      <c r="R20" s="126">
        <f>feedin_new_car!R20</f>
        <v>0.2829899313</v>
      </c>
      <c r="S20" s="126">
        <f>feedin_new_car!S20</f>
        <v>0.6193905448</v>
      </c>
      <c r="T20" s="126">
        <f>feedin_new_car!T20</f>
        <v>6.2679202500000003E-2</v>
      </c>
      <c r="U20" s="124">
        <f>feedin_new_car!U20</f>
        <v>7.0721360000000004E-4</v>
      </c>
      <c r="V20" s="126">
        <f>feedin_new_car!V20</f>
        <v>0.49363507779999999</v>
      </c>
      <c r="W20" s="126">
        <f>feedin_new_car!W20</f>
        <v>0.1463932107</v>
      </c>
      <c r="X20" s="126">
        <f>feedin_new_car!X20</f>
        <v>0.3132956153</v>
      </c>
      <c r="Y20" s="126">
        <f>feedin_new_car!Y20</f>
        <v>4.5968882599999997E-2</v>
      </c>
      <c r="Z20" s="124">
        <f>feedin_new_car!Z20</f>
        <v>0</v>
      </c>
      <c r="AA20" s="126">
        <f>feedin_new_car!AA20</f>
        <v>0</v>
      </c>
      <c r="AB20" s="126">
        <f>feedin_new_car!AB20</f>
        <v>0</v>
      </c>
      <c r="AC20" s="126">
        <f>feedin_new_car!AC20</f>
        <v>0</v>
      </c>
      <c r="AD20" s="126">
        <f>feedin_new_car!AD20</f>
        <v>0</v>
      </c>
      <c r="AE20" s="124">
        <f>feedin_new_car!AE20</f>
        <v>0</v>
      </c>
      <c r="AF20" s="126">
        <f>feedin_new_car!AF20</f>
        <v>0</v>
      </c>
      <c r="AG20" s="126">
        <f>feedin_new_car!AG20</f>
        <v>0</v>
      </c>
      <c r="AH20" s="126">
        <f>feedin_new_car!AH20</f>
        <v>0</v>
      </c>
      <c r="AI20" s="126">
        <f>feedin_new_car!AI20</f>
        <v>1</v>
      </c>
      <c r="AJ20" s="124">
        <f>feedin_new_car!AJ20</f>
        <v>3.27102804E-2</v>
      </c>
      <c r="AK20" s="126">
        <f>feedin_new_car!AK20</f>
        <v>5.1401869199999999E-2</v>
      </c>
      <c r="AL20" s="126">
        <f>feedin_new_car!AL20</f>
        <v>0.91588785049999999</v>
      </c>
      <c r="AM20" s="126">
        <f>feedin_new_car!AM20</f>
        <v>0</v>
      </c>
      <c r="AN20" s="126">
        <f>feedin_new_car!AN20</f>
        <v>0</v>
      </c>
      <c r="AO20" s="124">
        <f>feedin_new_car!AO20</f>
        <v>0</v>
      </c>
      <c r="AP20" s="126">
        <f>feedin_new_car!AP20</f>
        <v>0</v>
      </c>
      <c r="AQ20" s="126">
        <f>feedin_new_car!AQ20</f>
        <v>0</v>
      </c>
      <c r="AR20" s="126">
        <f>feedin_new_car!AR20</f>
        <v>0</v>
      </c>
      <c r="AS20" s="126">
        <f>feedin_new_car!AS20</f>
        <v>0</v>
      </c>
      <c r="AT20" s="124">
        <f>feedin_new_car!AT20</f>
        <v>1</v>
      </c>
      <c r="AU20" s="126">
        <f>feedin_new_car!AU20</f>
        <v>0</v>
      </c>
      <c r="AV20" s="126">
        <f>feedin_new_car!AV20</f>
        <v>0</v>
      </c>
      <c r="AW20" s="126">
        <f>feedin_new_car!AW20</f>
        <v>0</v>
      </c>
      <c r="AX20" s="126">
        <f>feedin_new_car!AX20</f>
        <v>0</v>
      </c>
      <c r="AY20" s="124">
        <f>feedin_new_car!AY20</f>
        <v>0</v>
      </c>
      <c r="AZ20" s="126">
        <f>feedin_new_car!AZ20</f>
        <v>0</v>
      </c>
      <c r="BA20" s="126">
        <f>feedin_new_car!BA20</f>
        <v>0</v>
      </c>
      <c r="BB20" s="126">
        <f>feedin_new_car!BB20</f>
        <v>0</v>
      </c>
      <c r="BC20" s="126">
        <f>feedin_new_car!BC20</f>
        <v>0</v>
      </c>
      <c r="BD20" s="36">
        <f t="shared" si="2"/>
        <v>0.99999999999999989</v>
      </c>
      <c r="BE20" s="36">
        <f t="shared" si="3"/>
        <v>6.0000000001</v>
      </c>
      <c r="BF20" s="1"/>
      <c r="BG20" s="60">
        <f t="shared" si="4"/>
        <v>6.5778371966747184E-2</v>
      </c>
      <c r="BH20" s="60">
        <f t="shared" si="0"/>
        <v>0.21900921526632361</v>
      </c>
      <c r="BI20" s="60">
        <f t="shared" si="0"/>
        <v>0.3488675337499525</v>
      </c>
      <c r="BJ20" s="60">
        <f t="shared" si="0"/>
        <v>0.25727309587920888</v>
      </c>
      <c r="BK20" s="60">
        <f t="shared" si="0"/>
        <v>0.10907178313800228</v>
      </c>
      <c r="BL20" s="57">
        <f t="shared" si="1"/>
        <v>1.0000000000002345</v>
      </c>
    </row>
    <row r="21" spans="1:64" x14ac:dyDescent="0.2">
      <c r="A21" s="2">
        <v>2015</v>
      </c>
      <c r="B21" s="160">
        <f>feedin_new_car!B21</f>
        <v>0.81750854340000001</v>
      </c>
      <c r="C21" s="161">
        <f>feedin_new_car!C21</f>
        <v>0.16025261499999999</v>
      </c>
      <c r="D21" s="161">
        <f>feedin_new_car!D21</f>
        <v>1.8686443800000001E-2</v>
      </c>
      <c r="E21" s="161">
        <f>feedin_new_car!E21</f>
        <v>0</v>
      </c>
      <c r="F21" s="161">
        <f>feedin_new_car!F21</f>
        <v>5.9206630000000003E-4</v>
      </c>
      <c r="G21" s="161">
        <f>feedin_new_car!G21</f>
        <v>2.3474910000000002E-3</v>
      </c>
      <c r="H21" s="161">
        <f>feedin_new_car!H21</f>
        <v>0</v>
      </c>
      <c r="I21" s="161">
        <f>feedin_new_car!I21</f>
        <v>6.1284060000000001E-4</v>
      </c>
      <c r="J21" s="161">
        <f>feedin_new_car!J21</f>
        <v>0</v>
      </c>
      <c r="K21" s="124">
        <f>feedin_new_car!K21</f>
        <v>7.6921122199999997E-2</v>
      </c>
      <c r="L21" s="126">
        <f>feedin_new_car!L21</f>
        <v>0.23232618420000001</v>
      </c>
      <c r="M21" s="126">
        <f>feedin_new_car!M21</f>
        <v>0.3780494003</v>
      </c>
      <c r="N21" s="126">
        <f>feedin_new_car!N21</f>
        <v>0.19305244969999999</v>
      </c>
      <c r="O21" s="126">
        <f>feedin_new_car!O21</f>
        <v>0.1196508437</v>
      </c>
      <c r="P21" s="124">
        <f>feedin_new_car!P21</f>
        <v>6.48172E-5</v>
      </c>
      <c r="Q21" s="126">
        <f>feedin_new_car!Q21</f>
        <v>3.2603059400000002E-2</v>
      </c>
      <c r="R21" s="126">
        <f>feedin_new_car!R21</f>
        <v>0.23671247079999999</v>
      </c>
      <c r="S21" s="126">
        <f>feedin_new_car!S21</f>
        <v>0.65996888769999995</v>
      </c>
      <c r="T21" s="126">
        <f>feedin_new_car!T21</f>
        <v>7.0650764800000002E-2</v>
      </c>
      <c r="U21" s="124">
        <f>feedin_new_car!U21</f>
        <v>8.3379655000000007E-3</v>
      </c>
      <c r="V21" s="126">
        <f>feedin_new_car!V21</f>
        <v>0.4652584769</v>
      </c>
      <c r="W21" s="126">
        <f>feedin_new_car!W21</f>
        <v>0.17342968319999999</v>
      </c>
      <c r="X21" s="126">
        <f>feedin_new_car!X21</f>
        <v>0.30850472480000002</v>
      </c>
      <c r="Y21" s="126">
        <f>feedin_new_car!Y21</f>
        <v>4.4469149499999999E-2</v>
      </c>
      <c r="Z21" s="124">
        <f>feedin_new_car!Z21</f>
        <v>0</v>
      </c>
      <c r="AA21" s="126">
        <f>feedin_new_car!AA21</f>
        <v>0</v>
      </c>
      <c r="AB21" s="126">
        <f>feedin_new_car!AB21</f>
        <v>0</v>
      </c>
      <c r="AC21" s="126">
        <f>feedin_new_car!AC21</f>
        <v>0</v>
      </c>
      <c r="AD21" s="126">
        <f>feedin_new_car!AD21</f>
        <v>0</v>
      </c>
      <c r="AE21" s="124">
        <f>feedin_new_car!AE21</f>
        <v>0</v>
      </c>
      <c r="AF21" s="126">
        <f>feedin_new_car!AF21</f>
        <v>0</v>
      </c>
      <c r="AG21" s="126">
        <f>feedin_new_car!AG21</f>
        <v>1.75438596E-2</v>
      </c>
      <c r="AH21" s="126">
        <f>feedin_new_car!AH21</f>
        <v>0</v>
      </c>
      <c r="AI21" s="126">
        <f>feedin_new_car!AI21</f>
        <v>0.98245614039999996</v>
      </c>
      <c r="AJ21" s="124">
        <f>feedin_new_car!AJ21</f>
        <v>0.14601769910000001</v>
      </c>
      <c r="AK21" s="126">
        <f>feedin_new_car!AK21</f>
        <v>0.20353982300000001</v>
      </c>
      <c r="AL21" s="126">
        <f>feedin_new_car!AL21</f>
        <v>0.6150442478</v>
      </c>
      <c r="AM21" s="126">
        <f>feedin_new_car!AM21</f>
        <v>0</v>
      </c>
      <c r="AN21" s="126">
        <f>feedin_new_car!AN21</f>
        <v>3.5398230099999997E-2</v>
      </c>
      <c r="AO21" s="124">
        <f>feedin_new_car!AO21</f>
        <v>0</v>
      </c>
      <c r="AP21" s="126">
        <f>feedin_new_car!AP21</f>
        <v>0</v>
      </c>
      <c r="AQ21" s="126">
        <f>feedin_new_car!AQ21</f>
        <v>0</v>
      </c>
      <c r="AR21" s="126">
        <f>feedin_new_car!AR21</f>
        <v>0</v>
      </c>
      <c r="AS21" s="126">
        <f>feedin_new_car!AS21</f>
        <v>0</v>
      </c>
      <c r="AT21" s="124">
        <f>feedin_new_car!AT21</f>
        <v>0.98305084750000005</v>
      </c>
      <c r="AU21" s="126">
        <f>feedin_new_car!AU21</f>
        <v>0</v>
      </c>
      <c r="AV21" s="126">
        <f>feedin_new_car!AV21</f>
        <v>0</v>
      </c>
      <c r="AW21" s="126">
        <f>feedin_new_car!AW21</f>
        <v>1.6949152499999998E-2</v>
      </c>
      <c r="AX21" s="126">
        <f>feedin_new_car!AX21</f>
        <v>0</v>
      </c>
      <c r="AY21" s="124">
        <f>feedin_new_car!AY21</f>
        <v>0</v>
      </c>
      <c r="AZ21" s="126">
        <f>feedin_new_car!AZ21</f>
        <v>0</v>
      </c>
      <c r="BA21" s="126">
        <f>feedin_new_car!BA21</f>
        <v>0</v>
      </c>
      <c r="BB21" s="126">
        <f>feedin_new_car!BB21</f>
        <v>0</v>
      </c>
      <c r="BC21" s="126">
        <f>feedin_new_car!BC21</f>
        <v>0</v>
      </c>
      <c r="BD21" s="36">
        <f t="shared" si="2"/>
        <v>1.0000000001</v>
      </c>
      <c r="BE21" s="36">
        <f t="shared" si="3"/>
        <v>5.9999999999</v>
      </c>
      <c r="BF21" s="1"/>
      <c r="BG21" s="60">
        <f t="shared" si="4"/>
        <v>6.3995097321624839E-2</v>
      </c>
      <c r="BH21" s="60">
        <f t="shared" si="0"/>
        <v>0.20432520024857198</v>
      </c>
      <c r="BI21" s="60">
        <f t="shared" si="0"/>
        <v>0.35168738901402957</v>
      </c>
      <c r="BJ21" s="60">
        <f t="shared" si="0"/>
        <v>0.26935901035741233</v>
      </c>
      <c r="BK21" s="60">
        <f t="shared" si="0"/>
        <v>0.11063330322221815</v>
      </c>
      <c r="BL21" s="57">
        <f t="shared" si="1"/>
        <v>1.0000000001638569</v>
      </c>
    </row>
    <row r="22" spans="1:64" x14ac:dyDescent="0.2">
      <c r="A22" s="79">
        <v>2016</v>
      </c>
      <c r="B22" s="160">
        <f>feedin_new_car!B22</f>
        <v>0.80598191200000002</v>
      </c>
      <c r="C22" s="161">
        <f>feedin_new_car!C22</f>
        <v>0.16802022159999999</v>
      </c>
      <c r="D22" s="161">
        <f>feedin_new_car!D22</f>
        <v>2.2268782399999999E-2</v>
      </c>
      <c r="E22" s="161">
        <f>feedin_new_car!E22</f>
        <v>0</v>
      </c>
      <c r="F22" s="161">
        <f>feedin_new_car!F22</f>
        <v>0</v>
      </c>
      <c r="G22" s="161">
        <f>feedin_new_car!G22</f>
        <v>3.1812545999999999E-3</v>
      </c>
      <c r="H22" s="161">
        <f>feedin_new_car!H22</f>
        <v>0</v>
      </c>
      <c r="I22" s="161">
        <f>feedin_new_car!I22</f>
        <v>5.478293E-4</v>
      </c>
      <c r="J22" s="161">
        <f>feedin_new_car!J22</f>
        <v>0</v>
      </c>
      <c r="K22" s="124">
        <f>feedin_new_car!K22</f>
        <v>6.6050560499999994E-2</v>
      </c>
      <c r="L22" s="126">
        <f>feedin_new_car!L22</f>
        <v>0.24208204150000001</v>
      </c>
      <c r="M22" s="126">
        <f>feedin_new_car!M22</f>
        <v>0.39625566420000002</v>
      </c>
      <c r="N22" s="126">
        <f>feedin_new_car!N22</f>
        <v>0.1917004531</v>
      </c>
      <c r="O22" s="126">
        <f>feedin_new_car!O22</f>
        <v>0.1039112807</v>
      </c>
      <c r="P22" s="124">
        <f>feedin_new_car!P22</f>
        <v>5.7201699999999998E-5</v>
      </c>
      <c r="Q22" s="126">
        <f>feedin_new_car!Q22</f>
        <v>1.76181215E-2</v>
      </c>
      <c r="R22" s="126">
        <f>feedin_new_car!R22</f>
        <v>0.22137055259999999</v>
      </c>
      <c r="S22" s="126">
        <f>feedin_new_car!S22</f>
        <v>0.67091865920000004</v>
      </c>
      <c r="T22" s="126">
        <f>feedin_new_car!T22</f>
        <v>9.0035464999999995E-2</v>
      </c>
      <c r="U22" s="124">
        <f>feedin_new_car!U22</f>
        <v>9.4950367000000008E-3</v>
      </c>
      <c r="V22" s="126">
        <f>feedin_new_car!V22</f>
        <v>0.3090202849</v>
      </c>
      <c r="W22" s="126">
        <f>feedin_new_car!W22</f>
        <v>0.38757013379999999</v>
      </c>
      <c r="X22" s="126">
        <f>feedin_new_car!X22</f>
        <v>0.24169184290000001</v>
      </c>
      <c r="Y22" s="126">
        <f>feedin_new_car!Y22</f>
        <v>5.22227018E-2</v>
      </c>
      <c r="Z22" s="124">
        <f>feedin_new_car!Z22</f>
        <v>0</v>
      </c>
      <c r="AA22" s="126">
        <f>feedin_new_car!AA22</f>
        <v>0</v>
      </c>
      <c r="AB22" s="126">
        <f>feedin_new_car!AB22</f>
        <v>0</v>
      </c>
      <c r="AC22" s="126">
        <f>feedin_new_car!AC22</f>
        <v>0</v>
      </c>
      <c r="AD22" s="126">
        <f>feedin_new_car!AD22</f>
        <v>0</v>
      </c>
      <c r="AE22" s="124">
        <f>feedin_new_car!AE22</f>
        <v>0</v>
      </c>
      <c r="AF22" s="126">
        <f>feedin_new_car!AF22</f>
        <v>0</v>
      </c>
      <c r="AG22" s="126">
        <f>feedin_new_car!AG22</f>
        <v>0</v>
      </c>
      <c r="AH22" s="126">
        <f>feedin_new_car!AH22</f>
        <v>0</v>
      </c>
      <c r="AI22" s="126">
        <f>feedin_new_car!AI22</f>
        <v>0</v>
      </c>
      <c r="AJ22" s="124">
        <f>feedin_new_car!AJ22</f>
        <v>0.34138972810000001</v>
      </c>
      <c r="AK22" s="126">
        <f>feedin_new_car!AK22</f>
        <v>9.3655589100000006E-2</v>
      </c>
      <c r="AL22" s="126">
        <f>feedin_new_car!AL22</f>
        <v>0.55287009060000003</v>
      </c>
      <c r="AM22" s="126">
        <f>feedin_new_car!AM22</f>
        <v>0</v>
      </c>
      <c r="AN22" s="126">
        <f>feedin_new_car!AN22</f>
        <v>1.20845921E-2</v>
      </c>
      <c r="AO22" s="124">
        <f>feedin_new_car!AO22</f>
        <v>0</v>
      </c>
      <c r="AP22" s="126">
        <f>feedin_new_car!AP22</f>
        <v>0</v>
      </c>
      <c r="AQ22" s="126">
        <f>feedin_new_car!AQ22</f>
        <v>0</v>
      </c>
      <c r="AR22" s="126">
        <f>feedin_new_car!AR22</f>
        <v>0</v>
      </c>
      <c r="AS22" s="126">
        <f>feedin_new_car!AS22</f>
        <v>0</v>
      </c>
      <c r="AT22" s="124">
        <f>feedin_new_car!AT22</f>
        <v>1</v>
      </c>
      <c r="AU22" s="126">
        <f>feedin_new_car!AU22</f>
        <v>0</v>
      </c>
      <c r="AV22" s="126">
        <f>feedin_new_car!AV22</f>
        <v>0</v>
      </c>
      <c r="AW22" s="126">
        <f>feedin_new_car!AW22</f>
        <v>0</v>
      </c>
      <c r="AX22" s="126">
        <f>feedin_new_car!AX22</f>
        <v>0</v>
      </c>
      <c r="AY22" s="124">
        <f>feedin_new_car!AY22</f>
        <v>0</v>
      </c>
      <c r="AZ22" s="126">
        <f>feedin_new_car!AZ22</f>
        <v>0</v>
      </c>
      <c r="BA22" s="126">
        <f>feedin_new_car!BA22</f>
        <v>0</v>
      </c>
      <c r="BB22" s="126">
        <f>feedin_new_car!BB22</f>
        <v>0</v>
      </c>
      <c r="BC22" s="126">
        <f>feedin_new_car!BC22</f>
        <v>0</v>
      </c>
      <c r="BD22" s="36">
        <f t="shared" si="2"/>
        <v>0.99999999989999988</v>
      </c>
      <c r="BE22" s="36">
        <f t="shared" si="3"/>
        <v>5</v>
      </c>
      <c r="BF22" s="40"/>
      <c r="BG22" s="60">
        <f t="shared" si="4"/>
        <v>5.5090487931834756E-2</v>
      </c>
      <c r="BH22" s="60">
        <f t="shared" si="0"/>
        <v>0.20525339510290327</v>
      </c>
      <c r="BI22" s="60">
        <f t="shared" si="0"/>
        <v>0.36695916266956718</v>
      </c>
      <c r="BJ22" s="60">
        <f t="shared" si="0"/>
        <v>0.27261718257255829</v>
      </c>
      <c r="BK22" s="60">
        <f t="shared" si="0"/>
        <v>0.10007977162504529</v>
      </c>
      <c r="BL22" s="57">
        <f t="shared" si="1"/>
        <v>0.9999999999019088</v>
      </c>
    </row>
    <row r="23" spans="1:64" x14ac:dyDescent="0.2">
      <c r="A23" s="2">
        <v>2017</v>
      </c>
      <c r="B23" s="160">
        <f>feedin_new_car!B23</f>
        <v>0.80902220589999996</v>
      </c>
      <c r="C23" s="161">
        <f>feedin_new_car!C23</f>
        <v>0.15112912049999999</v>
      </c>
      <c r="D23" s="161">
        <f>feedin_new_car!D23</f>
        <v>3.07852295E-2</v>
      </c>
      <c r="E23" s="161">
        <f>feedin_new_car!E23</f>
        <v>0</v>
      </c>
      <c r="F23" s="161">
        <f>feedin_new_car!F23</f>
        <v>1.7929699999999999E-5</v>
      </c>
      <c r="G23" s="161">
        <f>feedin_new_car!G23</f>
        <v>3.8907365999999999E-3</v>
      </c>
      <c r="H23" s="161">
        <f>feedin_new_car!H23</f>
        <v>0</v>
      </c>
      <c r="I23" s="161">
        <f>feedin_new_car!I23</f>
        <v>5.1547778000000004E-3</v>
      </c>
      <c r="J23" s="161">
        <f>feedin_new_car!J23</f>
        <v>0</v>
      </c>
      <c r="K23" s="124">
        <f>feedin_new_car!K23</f>
        <v>8.6232879700000001E-2</v>
      </c>
      <c r="L23" s="126">
        <f>feedin_new_car!L23</f>
        <v>0.24237622449999999</v>
      </c>
      <c r="M23" s="126">
        <f>feedin_new_car!M23</f>
        <v>0.3898209299</v>
      </c>
      <c r="N23" s="126">
        <f>feedin_new_car!N23</f>
        <v>0.18925357919999999</v>
      </c>
      <c r="O23" s="126">
        <f>feedin_new_car!O23</f>
        <v>9.2316386700000003E-2</v>
      </c>
      <c r="P23" s="124">
        <f>feedin_new_car!P23</f>
        <v>5.9318999999999999E-5</v>
      </c>
      <c r="Q23" s="126">
        <f>feedin_new_car!Q23</f>
        <v>8.9571717000000006E-3</v>
      </c>
      <c r="R23" s="126">
        <f>feedin_new_car!R23</f>
        <v>0.24166567799999999</v>
      </c>
      <c r="S23" s="126">
        <f>feedin_new_car!S23</f>
        <v>0.64954324360000004</v>
      </c>
      <c r="T23" s="126">
        <f>feedin_new_car!T23</f>
        <v>9.97745877E-2</v>
      </c>
      <c r="U23" s="124">
        <f>feedin_new_car!U23</f>
        <v>2.2131624900000001E-2</v>
      </c>
      <c r="V23" s="126">
        <f>feedin_new_car!V23</f>
        <v>0.22684915550000001</v>
      </c>
      <c r="W23" s="126">
        <f>feedin_new_car!W23</f>
        <v>0.51223063479999997</v>
      </c>
      <c r="X23" s="126">
        <f>feedin_new_car!X23</f>
        <v>0.20675596969999999</v>
      </c>
      <c r="Y23" s="126">
        <f>feedin_new_car!Y23</f>
        <v>3.2032615E-2</v>
      </c>
      <c r="Z23" s="124">
        <f>feedin_new_car!Z23</f>
        <v>0</v>
      </c>
      <c r="AA23" s="126">
        <f>feedin_new_car!AA23</f>
        <v>0</v>
      </c>
      <c r="AB23" s="126">
        <f>feedin_new_car!AB23</f>
        <v>0</v>
      </c>
      <c r="AC23" s="126">
        <f>feedin_new_car!AC23</f>
        <v>0</v>
      </c>
      <c r="AD23" s="126">
        <f>feedin_new_car!AD23</f>
        <v>0</v>
      </c>
      <c r="AE23" s="124">
        <f>feedin_new_car!AE23</f>
        <v>0</v>
      </c>
      <c r="AF23" s="126">
        <f>feedin_new_car!AF23</f>
        <v>1</v>
      </c>
      <c r="AG23" s="126">
        <f>feedin_new_car!AG23</f>
        <v>0</v>
      </c>
      <c r="AH23" s="126">
        <f>feedin_new_car!AH23</f>
        <v>0</v>
      </c>
      <c r="AI23" s="126">
        <f>feedin_new_car!AI23</f>
        <v>0</v>
      </c>
      <c r="AJ23" s="124">
        <f>feedin_new_car!AJ23</f>
        <v>0.45852534560000002</v>
      </c>
      <c r="AK23" s="126">
        <f>feedin_new_car!AK23</f>
        <v>3.68663594E-2</v>
      </c>
      <c r="AL23" s="126">
        <f>feedin_new_car!AL23</f>
        <v>0.49539170510000002</v>
      </c>
      <c r="AM23" s="126">
        <f>feedin_new_car!AM23</f>
        <v>6.9124423999999997E-3</v>
      </c>
      <c r="AN23" s="126">
        <f>feedin_new_car!AN23</f>
        <v>2.3041475E-3</v>
      </c>
      <c r="AO23" s="124">
        <f>feedin_new_car!AO23</f>
        <v>0</v>
      </c>
      <c r="AP23" s="126">
        <f>feedin_new_car!AP23</f>
        <v>0</v>
      </c>
      <c r="AQ23" s="126">
        <f>feedin_new_car!AQ23</f>
        <v>0</v>
      </c>
      <c r="AR23" s="126">
        <f>feedin_new_car!AR23</f>
        <v>0</v>
      </c>
      <c r="AS23" s="126">
        <f>feedin_new_car!AS23</f>
        <v>0</v>
      </c>
      <c r="AT23" s="124">
        <f>feedin_new_car!AT23</f>
        <v>1</v>
      </c>
      <c r="AU23" s="126">
        <f>feedin_new_car!AU23</f>
        <v>0</v>
      </c>
      <c r="AV23" s="126">
        <f>feedin_new_car!AV23</f>
        <v>0</v>
      </c>
      <c r="AW23" s="126">
        <f>feedin_new_car!AW23</f>
        <v>0</v>
      </c>
      <c r="AX23" s="126">
        <f>feedin_new_car!AX23</f>
        <v>0</v>
      </c>
      <c r="AY23" s="124">
        <f>feedin_new_car!AY23</f>
        <v>0</v>
      </c>
      <c r="AZ23" s="126">
        <f>feedin_new_car!AZ23</f>
        <v>0</v>
      </c>
      <c r="BA23" s="126">
        <f>feedin_new_car!BA23</f>
        <v>0</v>
      </c>
      <c r="BB23" s="126">
        <f>feedin_new_car!BB23</f>
        <v>0</v>
      </c>
      <c r="BC23" s="126">
        <f>feedin_new_car!BC23</f>
        <v>0</v>
      </c>
      <c r="BD23" s="36">
        <f t="shared" si="2"/>
        <v>0.99999999999999989</v>
      </c>
      <c r="BE23" s="36">
        <f t="shared" si="3"/>
        <v>5.9999999999000009</v>
      </c>
      <c r="BF23" s="40"/>
      <c r="BG23" s="60">
        <f t="shared" si="4"/>
        <v>7.7393385680210244E-2</v>
      </c>
      <c r="BH23" s="60">
        <f t="shared" si="0"/>
        <v>0.2045864075916671</v>
      </c>
      <c r="BI23" s="60">
        <f t="shared" si="0"/>
        <v>0.36959308627248111</v>
      </c>
      <c r="BJ23" s="60">
        <f t="shared" si="0"/>
        <v>0.25766717172119025</v>
      </c>
      <c r="BK23" s="60">
        <f t="shared" si="0"/>
        <v>9.0759948731372733E-2</v>
      </c>
      <c r="BL23" s="57">
        <f t="shared" si="1"/>
        <v>0.99999999999692146</v>
      </c>
    </row>
    <row r="24" spans="1:64" x14ac:dyDescent="0.2">
      <c r="A24" s="12">
        <v>2018</v>
      </c>
      <c r="B24" s="180">
        <f>1-SUM(C24:J24)</f>
        <v>0.79264838215649658</v>
      </c>
      <c r="C24" s="107">
        <v>0.16232813151017009</v>
      </c>
      <c r="D24" s="107">
        <f>D23+(D$26-D$23)/3</f>
        <v>3.0523486333333332E-2</v>
      </c>
      <c r="E24" s="107">
        <f>E23+(E$26-E$22)*0.25</f>
        <v>0</v>
      </c>
      <c r="F24" s="107">
        <v>0</v>
      </c>
      <c r="G24" s="181">
        <v>5.0000000000000001E-3</v>
      </c>
      <c r="H24" s="181">
        <v>0</v>
      </c>
      <c r="I24" s="185">
        <v>9.4999999999999998E-3</v>
      </c>
      <c r="J24" s="107">
        <v>0</v>
      </c>
      <c r="K24" s="164">
        <f>feedin_new_car!K24</f>
        <v>8.415525313333333E-2</v>
      </c>
      <c r="L24" s="165">
        <f>feedin_new_car!L24</f>
        <v>0.24491748299999999</v>
      </c>
      <c r="M24" s="165">
        <f>feedin_new_car!M24</f>
        <v>0.37654728659999998</v>
      </c>
      <c r="N24" s="165">
        <f>feedin_new_car!N24</f>
        <v>0.19283571946666667</v>
      </c>
      <c r="O24" s="165">
        <f>feedin_new_car!O24</f>
        <v>0.10154425780000004</v>
      </c>
      <c r="P24" s="164">
        <f>feedin_new_car!P24</f>
        <v>5.4756000000000002E-5</v>
      </c>
      <c r="Q24" s="165">
        <f>feedin_new_car!Q24</f>
        <v>1.5960466184615385E-2</v>
      </c>
      <c r="R24" s="165">
        <f>feedin_new_car!R24</f>
        <v>0.25769139507692307</v>
      </c>
      <c r="S24" s="165">
        <f>feedin_new_car!S24</f>
        <v>0.63034760947692314</v>
      </c>
      <c r="T24" s="165">
        <f>feedin_new_car!T24</f>
        <v>9.5945773261538456E-2</v>
      </c>
      <c r="U24" s="164">
        <f>feedin_new_car!U24</f>
        <v>2.8087749933333333E-2</v>
      </c>
      <c r="V24" s="165">
        <f>feedin_new_car!V24</f>
        <v>0.25123277033333336</v>
      </c>
      <c r="W24" s="165">
        <f>feedin_new_car!W24</f>
        <v>0.45815375653333329</v>
      </c>
      <c r="X24" s="165">
        <f>feedin_new_car!X24</f>
        <v>0.22117064646666665</v>
      </c>
      <c r="Y24" s="165">
        <f>feedin_new_car!Y24</f>
        <v>4.1355076666666685E-2</v>
      </c>
      <c r="Z24" s="164">
        <f>feedin_new_car!Z24</f>
        <v>5.4756000000000002E-5</v>
      </c>
      <c r="AA24" s="165">
        <f>feedin_new_car!AA24</f>
        <v>1.5960466184615385E-2</v>
      </c>
      <c r="AB24" s="165">
        <f>feedin_new_car!AB24</f>
        <v>0.25769139507692307</v>
      </c>
      <c r="AC24" s="165">
        <f>feedin_new_car!AC24</f>
        <v>0.63034760947692314</v>
      </c>
      <c r="AD24" s="165">
        <f>feedin_new_car!AD24</f>
        <v>9.5945773261538456E-2</v>
      </c>
      <c r="AE24" s="164">
        <f>feedin_new_car!AE24</f>
        <v>0</v>
      </c>
      <c r="AF24" s="165">
        <f>feedin_new_car!AF24</f>
        <v>0</v>
      </c>
      <c r="AG24" s="165">
        <f>feedin_new_car!AG24</f>
        <v>0</v>
      </c>
      <c r="AH24" s="165">
        <f>feedin_new_car!AH24</f>
        <v>0</v>
      </c>
      <c r="AI24" s="165">
        <f>feedin_new_car!AI24</f>
        <v>1</v>
      </c>
      <c r="AJ24" s="164">
        <f>feedin_new_car!AJ24</f>
        <v>0.45568356373333335</v>
      </c>
      <c r="AK24" s="165">
        <f>feedin_new_car!AK24</f>
        <v>5.7910906266666673E-2</v>
      </c>
      <c r="AL24" s="165">
        <f>feedin_new_car!AL24</f>
        <v>0.46359447006666671</v>
      </c>
      <c r="AM24" s="165">
        <f>feedin_new_car!AM24</f>
        <v>2.1274961600000003E-2</v>
      </c>
      <c r="AN24" s="165">
        <f>feedin_new_car!AN24</f>
        <v>1.5360983333333467E-3</v>
      </c>
      <c r="AO24" s="164">
        <f>feedin_new_car!AO24</f>
        <v>0.1</v>
      </c>
      <c r="AP24" s="165">
        <f>feedin_new_car!AP24</f>
        <v>0.3</v>
      </c>
      <c r="AQ24" s="165">
        <f>feedin_new_car!AQ24</f>
        <v>0.5</v>
      </c>
      <c r="AR24" s="165">
        <f>feedin_new_car!AR24</f>
        <v>0.1</v>
      </c>
      <c r="AS24" s="165">
        <f>feedin_new_car!AS24</f>
        <v>0</v>
      </c>
      <c r="AT24" s="164">
        <f>feedin_new_car!AT24</f>
        <v>0.8666666666666667</v>
      </c>
      <c r="AU24" s="165">
        <f>feedin_new_car!AU24</f>
        <v>6.6666666666666666E-2</v>
      </c>
      <c r="AV24" s="165">
        <f>feedin_new_car!AV24</f>
        <v>4.9999999999999996E-2</v>
      </c>
      <c r="AW24" s="165">
        <f>feedin_new_car!AW24</f>
        <v>1.6666666666666666E-2</v>
      </c>
      <c r="AX24" s="165">
        <f>feedin_new_car!AX24</f>
        <v>0</v>
      </c>
      <c r="AY24" s="164">
        <f>feedin_new_car!AY24</f>
        <v>0</v>
      </c>
      <c r="AZ24" s="165">
        <f>feedin_new_car!AZ24</f>
        <v>0</v>
      </c>
      <c r="BA24" s="165">
        <f>feedin_new_car!BA24</f>
        <v>0</v>
      </c>
      <c r="BB24" s="165">
        <f>feedin_new_car!BB24</f>
        <v>0.5</v>
      </c>
      <c r="BC24" s="165">
        <f>feedin_new_car!BC24</f>
        <v>0.5</v>
      </c>
      <c r="BD24" s="36">
        <f t="shared" si="2"/>
        <v>1</v>
      </c>
      <c r="BE24" s="36">
        <f t="shared" si="3"/>
        <v>8.9999999999333316</v>
      </c>
      <c r="BF24" s="40"/>
      <c r="BG24" s="60">
        <f t="shared" si="4"/>
        <v>7.808350088850026E-2</v>
      </c>
      <c r="BH24" s="60">
        <f t="shared" si="0"/>
        <v>0.20531566721199279</v>
      </c>
      <c r="BI24" s="60">
        <f t="shared" si="0"/>
        <v>0.35707758247443844</v>
      </c>
      <c r="BJ24" s="60">
        <f t="shared" si="0"/>
        <v>0.2621896780516218</v>
      </c>
      <c r="BK24" s="60">
        <f t="shared" si="0"/>
        <v>9.7333571371411826E-2</v>
      </c>
      <c r="BL24" s="57">
        <f t="shared" si="1"/>
        <v>0.99999999999796518</v>
      </c>
    </row>
    <row r="25" spans="1:64" x14ac:dyDescent="0.2">
      <c r="A25" s="12">
        <v>2019</v>
      </c>
      <c r="B25" s="180">
        <f t="shared" ref="B25:B26" si="5">1-SUM(C25:J25)</f>
        <v>0.79899658369182514</v>
      </c>
      <c r="C25" s="107">
        <v>0.14824167314150821</v>
      </c>
      <c r="D25" s="107">
        <f>D24+(D$26-D$23)/3</f>
        <v>3.0261743166666664E-2</v>
      </c>
      <c r="E25" s="107">
        <f t="shared" ref="E25" si="6">E24+(E$26-E$22)/4</f>
        <v>0</v>
      </c>
      <c r="F25" s="107">
        <v>0</v>
      </c>
      <c r="G25" s="181">
        <v>7.4999999999999997E-3</v>
      </c>
      <c r="H25" s="181">
        <v>0</v>
      </c>
      <c r="I25" s="185">
        <v>1.4999999999999999E-2</v>
      </c>
      <c r="J25" s="107">
        <v>0</v>
      </c>
      <c r="K25" s="164">
        <f>feedin_new_car!K25</f>
        <v>8.2077626566666659E-2</v>
      </c>
      <c r="L25" s="165">
        <f>feedin_new_car!L25</f>
        <v>0.2474587415</v>
      </c>
      <c r="M25" s="165">
        <f>feedin_new_car!M25</f>
        <v>0.36327364329999995</v>
      </c>
      <c r="N25" s="165">
        <f>feedin_new_car!N25</f>
        <v>0.19641785973333334</v>
      </c>
      <c r="O25" s="165">
        <f>feedin_new_car!O25</f>
        <v>0.11077212890000007</v>
      </c>
      <c r="P25" s="164">
        <f>feedin_new_car!P25</f>
        <v>5.0192999999999999E-5</v>
      </c>
      <c r="Q25" s="165">
        <f>feedin_new_car!Q25</f>
        <v>2.2963760669230768E-2</v>
      </c>
      <c r="R25" s="165">
        <f>feedin_new_car!R25</f>
        <v>0.27371711215384614</v>
      </c>
      <c r="S25" s="165">
        <f>feedin_new_car!S25</f>
        <v>0.61115197535384624</v>
      </c>
      <c r="T25" s="165">
        <f>feedin_new_car!T25</f>
        <v>9.2116958823076911E-2</v>
      </c>
      <c r="U25" s="164">
        <f>feedin_new_car!U25</f>
        <v>3.4043874966666665E-2</v>
      </c>
      <c r="V25" s="165">
        <f>feedin_new_car!V25</f>
        <v>0.2756163851666667</v>
      </c>
      <c r="W25" s="165">
        <f>feedin_new_car!W25</f>
        <v>0.40407687826666661</v>
      </c>
      <c r="X25" s="165">
        <f>feedin_new_car!X25</f>
        <v>0.23558532323333331</v>
      </c>
      <c r="Y25" s="165">
        <f>feedin_new_car!Y25</f>
        <v>5.0677538333333369E-2</v>
      </c>
      <c r="Z25" s="164">
        <f>feedin_new_car!Z25</f>
        <v>5.0192999999999999E-5</v>
      </c>
      <c r="AA25" s="165">
        <f>feedin_new_car!AA25</f>
        <v>2.2963760669230768E-2</v>
      </c>
      <c r="AB25" s="165">
        <f>feedin_new_car!AB25</f>
        <v>0.27371711215384614</v>
      </c>
      <c r="AC25" s="165">
        <f>feedin_new_car!AC25</f>
        <v>0.61115197535384624</v>
      </c>
      <c r="AD25" s="165">
        <f>feedin_new_car!AD25</f>
        <v>9.2116958823076911E-2</v>
      </c>
      <c r="AE25" s="164">
        <f>feedin_new_car!AE25</f>
        <v>0</v>
      </c>
      <c r="AF25" s="165">
        <f>feedin_new_car!AF25</f>
        <v>0</v>
      </c>
      <c r="AG25" s="165">
        <f>feedin_new_car!AG25</f>
        <v>0</v>
      </c>
      <c r="AH25" s="165">
        <f>feedin_new_car!AH25</f>
        <v>0</v>
      </c>
      <c r="AI25" s="165">
        <f>feedin_new_car!AI25</f>
        <v>1</v>
      </c>
      <c r="AJ25" s="164">
        <f>feedin_new_car!AJ25</f>
        <v>0.45284178186666668</v>
      </c>
      <c r="AK25" s="165">
        <f>feedin_new_car!AK25</f>
        <v>7.8955453133333339E-2</v>
      </c>
      <c r="AL25" s="165">
        <f>feedin_new_car!AL25</f>
        <v>0.43179723503333339</v>
      </c>
      <c r="AM25" s="165">
        <f>feedin_new_car!AM25</f>
        <v>3.5637480800000003E-2</v>
      </c>
      <c r="AN25" s="165">
        <f>feedin_new_car!AN25</f>
        <v>7.6804916666661782E-4</v>
      </c>
      <c r="AO25" s="164">
        <f>feedin_new_car!AO25</f>
        <v>0.1</v>
      </c>
      <c r="AP25" s="165">
        <f>feedin_new_car!AP25</f>
        <v>0.3</v>
      </c>
      <c r="AQ25" s="165">
        <f>feedin_new_car!AQ25</f>
        <v>0.5</v>
      </c>
      <c r="AR25" s="165">
        <f>feedin_new_car!AR25</f>
        <v>0.1</v>
      </c>
      <c r="AS25" s="165">
        <f>feedin_new_car!AS25</f>
        <v>0</v>
      </c>
      <c r="AT25" s="164">
        <f>feedin_new_car!AT25</f>
        <v>0.76666666666666672</v>
      </c>
      <c r="AU25" s="165">
        <f>feedin_new_car!AU25</f>
        <v>0.11666666666666667</v>
      </c>
      <c r="AV25" s="165">
        <f>feedin_new_car!AV25</f>
        <v>8.7499999999999994E-2</v>
      </c>
      <c r="AW25" s="165">
        <f>feedin_new_car!AW25</f>
        <v>2.9166666666666667E-2</v>
      </c>
      <c r="AX25" s="165">
        <f>feedin_new_car!AX25</f>
        <v>0</v>
      </c>
      <c r="AY25" s="164">
        <f>feedin_new_car!AY25</f>
        <v>0</v>
      </c>
      <c r="AZ25" s="165">
        <f>feedin_new_car!AZ25</f>
        <v>0</v>
      </c>
      <c r="BA25" s="165">
        <f>feedin_new_car!BA25</f>
        <v>0</v>
      </c>
      <c r="BB25" s="165">
        <f>feedin_new_car!BB25</f>
        <v>0.5</v>
      </c>
      <c r="BC25" s="165">
        <f>feedin_new_car!BC25</f>
        <v>0.5</v>
      </c>
      <c r="BD25" s="36">
        <f t="shared" si="2"/>
        <v>0.99999999999999989</v>
      </c>
      <c r="BE25" s="36">
        <f t="shared" si="3"/>
        <v>8.9999999999666649</v>
      </c>
      <c r="BF25" s="40"/>
      <c r="BG25" s="60">
        <f t="shared" si="4"/>
        <v>8.1513724283239414E-2</v>
      </c>
      <c r="BH25" s="60">
        <f t="shared" si="0"/>
        <v>0.21180567352534513</v>
      </c>
      <c r="BI25" s="60">
        <f t="shared" si="0"/>
        <v>0.34760973258757494</v>
      </c>
      <c r="BJ25" s="60">
        <f t="shared" si="0"/>
        <v>0.25536939392470864</v>
      </c>
      <c r="BK25" s="60">
        <f t="shared" si="0"/>
        <v>0.10370147567812313</v>
      </c>
      <c r="BL25" s="57">
        <f t="shared" si="1"/>
        <v>0.99999999999899125</v>
      </c>
    </row>
    <row r="26" spans="1:64" x14ac:dyDescent="0.2">
      <c r="A26" s="51">
        <v>2020</v>
      </c>
      <c r="B26" s="111">
        <f t="shared" si="5"/>
        <v>0.80505043194167181</v>
      </c>
      <c r="C26" s="112">
        <v>0.13455630335963381</v>
      </c>
      <c r="D26" s="112">
        <v>0.03</v>
      </c>
      <c r="E26" s="112">
        <v>0</v>
      </c>
      <c r="F26" s="112">
        <v>0</v>
      </c>
      <c r="G26" s="112">
        <v>5.3932646986944166E-3</v>
      </c>
      <c r="H26" s="112">
        <v>0</v>
      </c>
      <c r="I26" s="186">
        <v>2.5000000000000001E-2</v>
      </c>
      <c r="J26" s="112">
        <v>0</v>
      </c>
      <c r="K26" s="111">
        <f>feedin_new_car!K26</f>
        <v>0.08</v>
      </c>
      <c r="L26" s="157">
        <f>feedin_new_car!L26</f>
        <v>0.25</v>
      </c>
      <c r="M26" s="157">
        <f>feedin_new_car!M26</f>
        <v>0.35</v>
      </c>
      <c r="N26" s="157">
        <f>feedin_new_car!N26</f>
        <v>0.2</v>
      </c>
      <c r="O26" s="157">
        <f>feedin_new_car!O26</f>
        <v>0.12000000000000011</v>
      </c>
      <c r="P26" s="111">
        <f>feedin_new_car!P26</f>
        <v>4.5629999999999995E-5</v>
      </c>
      <c r="Q26" s="157">
        <f>feedin_new_car!Q26</f>
        <v>2.996705515384615E-2</v>
      </c>
      <c r="R26" s="157">
        <f>feedin_new_car!R26</f>
        <v>0.28974282923076922</v>
      </c>
      <c r="S26" s="157">
        <f>feedin_new_car!S26</f>
        <v>0.59195634123076935</v>
      </c>
      <c r="T26" s="157">
        <f>feedin_new_car!T26</f>
        <v>8.8288144384615366E-2</v>
      </c>
      <c r="U26" s="111">
        <f>feedin_new_car!U26</f>
        <v>0.04</v>
      </c>
      <c r="V26" s="157">
        <f>feedin_new_car!V26</f>
        <v>0.3</v>
      </c>
      <c r="W26" s="157">
        <f>feedin_new_car!W26</f>
        <v>0.35</v>
      </c>
      <c r="X26" s="157">
        <f>feedin_new_car!X26</f>
        <v>0.25</v>
      </c>
      <c r="Y26" s="157">
        <f>feedin_new_car!Y26</f>
        <v>6.0000000000000053E-2</v>
      </c>
      <c r="Z26" s="111">
        <f>feedin_new_car!Z26</f>
        <v>4.5629999999999995E-5</v>
      </c>
      <c r="AA26" s="157">
        <f>feedin_new_car!AA26</f>
        <v>2.996705515384615E-2</v>
      </c>
      <c r="AB26" s="157">
        <f>feedin_new_car!AB26</f>
        <v>0.28974282923076922</v>
      </c>
      <c r="AC26" s="157">
        <f>feedin_new_car!AC26</f>
        <v>0.59195634123076935</v>
      </c>
      <c r="AD26" s="157">
        <f>feedin_new_car!AD26</f>
        <v>8.8288144384615366E-2</v>
      </c>
      <c r="AE26" s="111">
        <f>feedin_new_car!AE26</f>
        <v>0</v>
      </c>
      <c r="AF26" s="157">
        <f>feedin_new_car!AF26</f>
        <v>0</v>
      </c>
      <c r="AG26" s="157">
        <f>feedin_new_car!AG26</f>
        <v>0</v>
      </c>
      <c r="AH26" s="157">
        <f>feedin_new_car!AH26</f>
        <v>0</v>
      </c>
      <c r="AI26" s="157">
        <f>feedin_new_car!AI26</f>
        <v>1</v>
      </c>
      <c r="AJ26" s="111">
        <f>feedin_new_car!AJ26</f>
        <v>0.45</v>
      </c>
      <c r="AK26" s="157">
        <f>feedin_new_car!AK26</f>
        <v>0.1</v>
      </c>
      <c r="AL26" s="157">
        <f>feedin_new_car!AL26</f>
        <v>0.4</v>
      </c>
      <c r="AM26" s="157">
        <f>feedin_new_car!AM26</f>
        <v>0.05</v>
      </c>
      <c r="AN26" s="157">
        <f>feedin_new_car!AN26</f>
        <v>0</v>
      </c>
      <c r="AO26" s="111">
        <f>feedin_new_car!AO26</f>
        <v>0.1</v>
      </c>
      <c r="AP26" s="157">
        <f>feedin_new_car!AP26</f>
        <v>0.3</v>
      </c>
      <c r="AQ26" s="157">
        <f>feedin_new_car!AQ26</f>
        <v>0.5</v>
      </c>
      <c r="AR26" s="157">
        <f>feedin_new_car!AR26</f>
        <v>0.1</v>
      </c>
      <c r="AS26" s="157">
        <f>feedin_new_car!AS26</f>
        <v>0</v>
      </c>
      <c r="AT26" s="111">
        <f>feedin_new_car!AT26</f>
        <v>0.6</v>
      </c>
      <c r="AU26" s="157">
        <f>feedin_new_car!AU26</f>
        <v>0.2</v>
      </c>
      <c r="AV26" s="157">
        <f>feedin_new_car!AV26</f>
        <v>0.15</v>
      </c>
      <c r="AW26" s="157">
        <f>feedin_new_car!AW26</f>
        <v>0.05</v>
      </c>
      <c r="AX26" s="157">
        <f>feedin_new_car!AX26</f>
        <v>0</v>
      </c>
      <c r="AY26" s="111">
        <f>feedin_new_car!AY26</f>
        <v>0</v>
      </c>
      <c r="AZ26" s="157">
        <f>feedin_new_car!AZ26</f>
        <v>0</v>
      </c>
      <c r="BA26" s="157">
        <f>feedin_new_car!BA26</f>
        <v>0</v>
      </c>
      <c r="BB26" s="157">
        <f>feedin_new_car!BB26</f>
        <v>0.5</v>
      </c>
      <c r="BC26" s="157">
        <f>feedin_new_car!BC26</f>
        <v>0.5</v>
      </c>
      <c r="BD26" s="52">
        <f t="shared" si="2"/>
        <v>1</v>
      </c>
      <c r="BE26" s="52">
        <f t="shared" si="3"/>
        <v>9</v>
      </c>
      <c r="BF26" s="53"/>
      <c r="BG26" s="61">
        <f t="shared" si="4"/>
        <v>8.3037143473868549E-2</v>
      </c>
      <c r="BH26" s="61">
        <f t="shared" si="0"/>
        <v>0.21983419061936321</v>
      </c>
      <c r="BI26" s="61">
        <f t="shared" si="0"/>
        <v>0.33716168108531686</v>
      </c>
      <c r="BJ26" s="61">
        <f t="shared" si="0"/>
        <v>0.24968120664957541</v>
      </c>
      <c r="BK26" s="61">
        <f t="shared" si="0"/>
        <v>0.11028577817187615</v>
      </c>
      <c r="BL26" s="62">
        <f t="shared" si="1"/>
        <v>1.0000000000000002</v>
      </c>
    </row>
    <row r="27" spans="1:64" x14ac:dyDescent="0.2">
      <c r="A27" s="12">
        <v>2021</v>
      </c>
      <c r="B27" s="180">
        <v>0.79983442438040275</v>
      </c>
      <c r="C27" s="107">
        <v>0.12736205660561051</v>
      </c>
      <c r="D27" s="107">
        <f t="shared" ref="D27:H30" si="7">D26+(D$31-D$26)*0.2</f>
        <v>2.5999999999999999E-2</v>
      </c>
      <c r="E27" s="107">
        <f t="shared" si="7"/>
        <v>0</v>
      </c>
      <c r="F27" s="107">
        <f t="shared" si="7"/>
        <v>0</v>
      </c>
      <c r="G27" s="181">
        <v>6.0949021231746416E-3</v>
      </c>
      <c r="H27" s="181">
        <f t="shared" si="7"/>
        <v>0</v>
      </c>
      <c r="I27" s="185">
        <v>4.0708616890811997E-2</v>
      </c>
      <c r="J27" s="107">
        <f t="shared" ref="J27:J46" si="8">1-SUM(B27:I27)</f>
        <v>0</v>
      </c>
      <c r="K27" s="164">
        <f>feedin_new_car!K27</f>
        <v>0.08</v>
      </c>
      <c r="L27" s="165">
        <f>feedin_new_car!L27</f>
        <v>0.24</v>
      </c>
      <c r="M27" s="165">
        <f>feedin_new_car!M27</f>
        <v>0.33999999999999997</v>
      </c>
      <c r="N27" s="165">
        <f>feedin_new_car!N27</f>
        <v>0.21000000000000002</v>
      </c>
      <c r="O27" s="165">
        <f>feedin_new_car!O27</f>
        <v>0.13000000000000012</v>
      </c>
      <c r="P27" s="164">
        <f>feedin_new_car!P27</f>
        <v>4.1066999999999992E-5</v>
      </c>
      <c r="Q27" s="165">
        <f>feedin_new_car!Q27</f>
        <v>3.6970349638461533E-2</v>
      </c>
      <c r="R27" s="165">
        <f>feedin_new_car!R27</f>
        <v>0.30576854630769229</v>
      </c>
      <c r="S27" s="165">
        <f>feedin_new_car!S27</f>
        <v>0.57276070710769245</v>
      </c>
      <c r="T27" s="165">
        <f>feedin_new_car!T27</f>
        <v>8.4459329946153822E-2</v>
      </c>
      <c r="U27" s="164">
        <f>feedin_new_car!U27</f>
        <v>0.04</v>
      </c>
      <c r="V27" s="165">
        <f>feedin_new_car!V27</f>
        <v>0.3</v>
      </c>
      <c r="W27" s="165">
        <f>feedin_new_car!W27</f>
        <v>0.35</v>
      </c>
      <c r="X27" s="165">
        <f>feedin_new_car!X27</f>
        <v>0.26</v>
      </c>
      <c r="Y27" s="165">
        <f>feedin_new_car!Y27</f>
        <v>5.0000000000000044E-2</v>
      </c>
      <c r="Z27" s="164">
        <f>feedin_new_car!Z27</f>
        <v>4.1066999999999992E-5</v>
      </c>
      <c r="AA27" s="165">
        <f>feedin_new_car!AA27</f>
        <v>3.6970349638461533E-2</v>
      </c>
      <c r="AB27" s="165">
        <f>feedin_new_car!AB27</f>
        <v>0.30576854630769229</v>
      </c>
      <c r="AC27" s="165">
        <f>feedin_new_car!AC27</f>
        <v>0.57276070710769245</v>
      </c>
      <c r="AD27" s="165">
        <f>feedin_new_car!AD27</f>
        <v>8.4459329946153822E-2</v>
      </c>
      <c r="AE27" s="164">
        <f>feedin_new_car!AE27</f>
        <v>0</v>
      </c>
      <c r="AF27" s="165">
        <f>feedin_new_car!AF27</f>
        <v>0</v>
      </c>
      <c r="AG27" s="165">
        <f>feedin_new_car!AG27</f>
        <v>0</v>
      </c>
      <c r="AH27" s="165">
        <f>feedin_new_car!AH27</f>
        <v>0</v>
      </c>
      <c r="AI27" s="165">
        <f>feedin_new_car!AI27</f>
        <v>1</v>
      </c>
      <c r="AJ27" s="164">
        <f>feedin_new_car!AJ27</f>
        <v>0.44</v>
      </c>
      <c r="AK27" s="165">
        <f>feedin_new_car!AK27</f>
        <v>0.12000000000000001</v>
      </c>
      <c r="AL27" s="165">
        <f>feedin_new_car!AL27</f>
        <v>0.39</v>
      </c>
      <c r="AM27" s="165">
        <f>feedin_new_car!AM27</f>
        <v>0.05</v>
      </c>
      <c r="AN27" s="165">
        <f>feedin_new_car!AN27</f>
        <v>0</v>
      </c>
      <c r="AO27" s="164">
        <f>feedin_new_car!AO27</f>
        <v>0.11</v>
      </c>
      <c r="AP27" s="165">
        <f>feedin_new_car!AP27</f>
        <v>0.3</v>
      </c>
      <c r="AQ27" s="165">
        <f>feedin_new_car!AQ27</f>
        <v>0.5</v>
      </c>
      <c r="AR27" s="165">
        <f>feedin_new_car!AR27</f>
        <v>9.0000000000000011E-2</v>
      </c>
      <c r="AS27" s="165">
        <f>feedin_new_car!AS27</f>
        <v>0</v>
      </c>
      <c r="AT27" s="164">
        <f>feedin_new_car!AT27</f>
        <v>0.52</v>
      </c>
      <c r="AU27" s="165">
        <f>feedin_new_car!AU27</f>
        <v>0.22</v>
      </c>
      <c r="AV27" s="165">
        <f>feedin_new_car!AV27</f>
        <v>0.2</v>
      </c>
      <c r="AW27" s="165">
        <f>feedin_new_car!AW27</f>
        <v>6.0000000000000005E-2</v>
      </c>
      <c r="AX27" s="165">
        <f>feedin_new_car!AX27</f>
        <v>0</v>
      </c>
      <c r="AY27" s="164">
        <f>feedin_new_car!AY27</f>
        <v>0</v>
      </c>
      <c r="AZ27" s="165">
        <f>feedin_new_car!AZ27</f>
        <v>0</v>
      </c>
      <c r="BA27" s="165">
        <f>feedin_new_car!BA27</f>
        <v>0</v>
      </c>
      <c r="BB27" s="165">
        <f>feedin_new_car!BB27</f>
        <v>0.5</v>
      </c>
      <c r="BC27" s="165">
        <f>feedin_new_car!BC27</f>
        <v>0.5</v>
      </c>
      <c r="BD27" s="36">
        <f t="shared" si="2"/>
        <v>0.99999999999999989</v>
      </c>
      <c r="BE27" s="36">
        <f t="shared" si="3"/>
        <v>9.0000000000000018</v>
      </c>
      <c r="BF27" s="40"/>
      <c r="BG27" s="60">
        <f t="shared" si="4"/>
        <v>8.8882222045429921E-2</v>
      </c>
      <c r="BH27" s="60">
        <f t="shared" si="0"/>
        <v>0.21415616558543918</v>
      </c>
      <c r="BI27" s="60">
        <f t="shared" si="0"/>
        <v>0.33050575039859292</v>
      </c>
      <c r="BJ27" s="60">
        <f t="shared" si="0"/>
        <v>0.2504204728396115</v>
      </c>
      <c r="BK27" s="60">
        <f t="shared" si="0"/>
        <v>0.11603538913092643</v>
      </c>
      <c r="BL27" s="57">
        <f t="shared" si="1"/>
        <v>1</v>
      </c>
    </row>
    <row r="28" spans="1:64" x14ac:dyDescent="0.2">
      <c r="A28" s="12">
        <v>2022</v>
      </c>
      <c r="B28" s="106">
        <v>0.77808513231535059</v>
      </c>
      <c r="C28" s="107">
        <v>0.11932795095602355</v>
      </c>
      <c r="D28" s="107">
        <f t="shared" si="7"/>
        <v>2.1999999999999999E-2</v>
      </c>
      <c r="E28" s="107">
        <f t="shared" si="7"/>
        <v>0</v>
      </c>
      <c r="F28" s="107">
        <f t="shared" si="7"/>
        <v>0</v>
      </c>
      <c r="G28" s="107">
        <v>6.8091051809092773E-3</v>
      </c>
      <c r="H28" s="107">
        <f t="shared" si="7"/>
        <v>0</v>
      </c>
      <c r="I28" s="107">
        <v>7.3777811547716551E-2</v>
      </c>
      <c r="J28" s="107">
        <f t="shared" si="8"/>
        <v>0</v>
      </c>
      <c r="K28" s="164">
        <f>feedin_new_car!K28</f>
        <v>0.08</v>
      </c>
      <c r="L28" s="165">
        <f>feedin_new_car!L28</f>
        <v>0.22999999999999998</v>
      </c>
      <c r="M28" s="165">
        <f>feedin_new_car!M28</f>
        <v>0.32999999999999996</v>
      </c>
      <c r="N28" s="165">
        <f>feedin_new_car!N28</f>
        <v>0.22000000000000003</v>
      </c>
      <c r="O28" s="165">
        <f>feedin_new_car!O28</f>
        <v>0.14000000000000012</v>
      </c>
      <c r="P28" s="164">
        <f>feedin_new_car!P28</f>
        <v>3.6503999999999988E-5</v>
      </c>
      <c r="Q28" s="165">
        <f>feedin_new_car!Q28</f>
        <v>4.3973644123076916E-2</v>
      </c>
      <c r="R28" s="165">
        <f>feedin_new_car!R28</f>
        <v>0.32179426338461536</v>
      </c>
      <c r="S28" s="165">
        <f>feedin_new_car!S28</f>
        <v>0.55356507298461555</v>
      </c>
      <c r="T28" s="165">
        <f>feedin_new_car!T28</f>
        <v>8.0630515507692277E-2</v>
      </c>
      <c r="U28" s="164">
        <f>feedin_new_car!U28</f>
        <v>0.04</v>
      </c>
      <c r="V28" s="165">
        <f>feedin_new_car!V28</f>
        <v>0.3</v>
      </c>
      <c r="W28" s="165">
        <f>feedin_new_car!W28</f>
        <v>0.35</v>
      </c>
      <c r="X28" s="165">
        <f>feedin_new_car!X28</f>
        <v>0.27</v>
      </c>
      <c r="Y28" s="165">
        <f>feedin_new_car!Y28</f>
        <v>4.0000000000000036E-2</v>
      </c>
      <c r="Z28" s="164">
        <f>feedin_new_car!Z28</f>
        <v>3.6503999999999988E-5</v>
      </c>
      <c r="AA28" s="165">
        <f>feedin_new_car!AA28</f>
        <v>4.3973644123076916E-2</v>
      </c>
      <c r="AB28" s="165">
        <f>feedin_new_car!AB28</f>
        <v>0.32179426338461536</v>
      </c>
      <c r="AC28" s="165">
        <f>feedin_new_car!AC28</f>
        <v>0.55356507298461555</v>
      </c>
      <c r="AD28" s="165">
        <f>feedin_new_car!AD28</f>
        <v>8.0630515507692277E-2</v>
      </c>
      <c r="AE28" s="164">
        <f>feedin_new_car!AE28</f>
        <v>0</v>
      </c>
      <c r="AF28" s="165">
        <f>feedin_new_car!AF28</f>
        <v>0</v>
      </c>
      <c r="AG28" s="165">
        <f>feedin_new_car!AG28</f>
        <v>0</v>
      </c>
      <c r="AH28" s="165">
        <f>feedin_new_car!AH28</f>
        <v>0</v>
      </c>
      <c r="AI28" s="165">
        <f>feedin_new_car!AI28</f>
        <v>1</v>
      </c>
      <c r="AJ28" s="164">
        <f>feedin_new_car!AJ28</f>
        <v>0.43</v>
      </c>
      <c r="AK28" s="165">
        <f>feedin_new_car!AK28</f>
        <v>0.14000000000000001</v>
      </c>
      <c r="AL28" s="165">
        <f>feedin_new_car!AL28</f>
        <v>0.38</v>
      </c>
      <c r="AM28" s="165">
        <f>feedin_new_car!AM28</f>
        <v>0.05</v>
      </c>
      <c r="AN28" s="165">
        <f>feedin_new_car!AN28</f>
        <v>0</v>
      </c>
      <c r="AO28" s="164">
        <f>feedin_new_car!AO28</f>
        <v>0.12</v>
      </c>
      <c r="AP28" s="165">
        <f>feedin_new_car!AP28</f>
        <v>0.3</v>
      </c>
      <c r="AQ28" s="165">
        <f>feedin_new_car!AQ28</f>
        <v>0.5</v>
      </c>
      <c r="AR28" s="165">
        <f>feedin_new_car!AR28</f>
        <v>8.0000000000000016E-2</v>
      </c>
      <c r="AS28" s="165">
        <f>feedin_new_car!AS28</f>
        <v>0</v>
      </c>
      <c r="AT28" s="164">
        <f>feedin_new_car!AT28</f>
        <v>0.44000000000000006</v>
      </c>
      <c r="AU28" s="165">
        <f>feedin_new_car!AU28</f>
        <v>0.24</v>
      </c>
      <c r="AV28" s="165">
        <f>feedin_new_car!AV28</f>
        <v>0.25</v>
      </c>
      <c r="AW28" s="165">
        <f>feedin_new_car!AW28</f>
        <v>7.0000000000000007E-2</v>
      </c>
      <c r="AX28" s="165">
        <f>feedin_new_car!AX28</f>
        <v>0</v>
      </c>
      <c r="AY28" s="164">
        <f>feedin_new_car!AY28</f>
        <v>0</v>
      </c>
      <c r="AZ28" s="165">
        <f>feedin_new_car!AZ28</f>
        <v>0</v>
      </c>
      <c r="BA28" s="165">
        <f>feedin_new_car!BA28</f>
        <v>0</v>
      </c>
      <c r="BB28" s="165">
        <f>feedin_new_car!BB28</f>
        <v>0.5</v>
      </c>
      <c r="BC28" s="165">
        <f>feedin_new_car!BC28</f>
        <v>0.5</v>
      </c>
      <c r="BD28" s="36">
        <f t="shared" si="2"/>
        <v>1</v>
      </c>
      <c r="BE28" s="36">
        <f t="shared" si="3"/>
        <v>9</v>
      </c>
      <c r="BF28" s="40"/>
      <c r="BG28" s="60">
        <f t="shared" si="4"/>
        <v>9.8521318841536018E-2</v>
      </c>
      <c r="BH28" s="60">
        <f t="shared" si="0"/>
        <v>0.20946681477858606</v>
      </c>
      <c r="BI28" s="60">
        <f t="shared" si="0"/>
        <v>0.32389905659882945</v>
      </c>
      <c r="BJ28" s="60">
        <f t="shared" si="0"/>
        <v>0.2486794170568386</v>
      </c>
      <c r="BK28" s="60">
        <f t="shared" si="0"/>
        <v>0.11943339272421</v>
      </c>
      <c r="BL28" s="57">
        <f t="shared" si="1"/>
        <v>1.0000000000000002</v>
      </c>
    </row>
    <row r="29" spans="1:64" x14ac:dyDescent="0.2">
      <c r="A29" s="12">
        <v>2023</v>
      </c>
      <c r="B29" s="106">
        <v>0.69687415430111577</v>
      </c>
      <c r="C29" s="107">
        <v>0.10534942362122271</v>
      </c>
      <c r="D29" s="107">
        <f t="shared" si="7"/>
        <v>1.7999999999999999E-2</v>
      </c>
      <c r="E29" s="107">
        <f t="shared" si="7"/>
        <v>0</v>
      </c>
      <c r="F29" s="107">
        <f t="shared" si="7"/>
        <v>0</v>
      </c>
      <c r="G29" s="107">
        <v>7.1045683776689416E-3</v>
      </c>
      <c r="H29" s="107">
        <f t="shared" si="7"/>
        <v>0</v>
      </c>
      <c r="I29" s="107">
        <v>0.17267185369999274</v>
      </c>
      <c r="J29" s="107">
        <f t="shared" si="8"/>
        <v>0</v>
      </c>
      <c r="K29" s="164">
        <f>feedin_new_car!K29</f>
        <v>0.08</v>
      </c>
      <c r="L29" s="165">
        <f>feedin_new_car!L29</f>
        <v>0.21999999999999997</v>
      </c>
      <c r="M29" s="165">
        <f>feedin_new_car!M29</f>
        <v>0.31999999999999995</v>
      </c>
      <c r="N29" s="165">
        <f>feedin_new_car!N29</f>
        <v>0.23000000000000004</v>
      </c>
      <c r="O29" s="165">
        <f>feedin_new_car!O29</f>
        <v>0.15000000000000013</v>
      </c>
      <c r="P29" s="164">
        <f>feedin_new_car!P29</f>
        <v>3.1940999999999984E-5</v>
      </c>
      <c r="Q29" s="165">
        <f>feedin_new_car!Q29</f>
        <v>5.0976938607692299E-2</v>
      </c>
      <c r="R29" s="165">
        <f>feedin_new_car!R29</f>
        <v>0.33781998046153844</v>
      </c>
      <c r="S29" s="165">
        <f>feedin_new_car!S29</f>
        <v>0.53436943886153865</v>
      </c>
      <c r="T29" s="165">
        <f>feedin_new_car!T29</f>
        <v>7.6801701069230732E-2</v>
      </c>
      <c r="U29" s="164">
        <f>feedin_new_car!U29</f>
        <v>0.04</v>
      </c>
      <c r="V29" s="165">
        <f>feedin_new_car!V29</f>
        <v>0.3</v>
      </c>
      <c r="W29" s="165">
        <f>feedin_new_car!W29</f>
        <v>0.35</v>
      </c>
      <c r="X29" s="165">
        <f>feedin_new_car!X29</f>
        <v>0.28000000000000003</v>
      </c>
      <c r="Y29" s="165">
        <f>feedin_new_car!Y29</f>
        <v>3.0000000000000027E-2</v>
      </c>
      <c r="Z29" s="164">
        <f>feedin_new_car!Z29</f>
        <v>3.1940999999999984E-5</v>
      </c>
      <c r="AA29" s="165">
        <f>feedin_new_car!AA29</f>
        <v>5.0976938607692299E-2</v>
      </c>
      <c r="AB29" s="165">
        <f>feedin_new_car!AB29</f>
        <v>0.33781998046153844</v>
      </c>
      <c r="AC29" s="165">
        <f>feedin_new_car!AC29</f>
        <v>0.53436943886153865</v>
      </c>
      <c r="AD29" s="165">
        <f>feedin_new_car!AD29</f>
        <v>7.6801701069230732E-2</v>
      </c>
      <c r="AE29" s="164">
        <f>feedin_new_car!AE29</f>
        <v>0</v>
      </c>
      <c r="AF29" s="165">
        <f>feedin_new_car!AF29</f>
        <v>0</v>
      </c>
      <c r="AG29" s="165">
        <f>feedin_new_car!AG29</f>
        <v>0</v>
      </c>
      <c r="AH29" s="165">
        <f>feedin_new_car!AH29</f>
        <v>0</v>
      </c>
      <c r="AI29" s="165">
        <f>feedin_new_car!AI29</f>
        <v>1</v>
      </c>
      <c r="AJ29" s="164">
        <f>feedin_new_car!AJ29</f>
        <v>0.42</v>
      </c>
      <c r="AK29" s="165">
        <f>feedin_new_car!AK29</f>
        <v>0.16</v>
      </c>
      <c r="AL29" s="165">
        <f>feedin_new_car!AL29</f>
        <v>0.37</v>
      </c>
      <c r="AM29" s="165">
        <f>feedin_new_car!AM29</f>
        <v>0.05</v>
      </c>
      <c r="AN29" s="165">
        <f>feedin_new_car!AN29</f>
        <v>0</v>
      </c>
      <c r="AO29" s="164">
        <f>feedin_new_car!AO29</f>
        <v>0.13</v>
      </c>
      <c r="AP29" s="165">
        <f>feedin_new_car!AP29</f>
        <v>0.3</v>
      </c>
      <c r="AQ29" s="165">
        <f>feedin_new_car!AQ29</f>
        <v>0.5</v>
      </c>
      <c r="AR29" s="165">
        <f>feedin_new_car!AR29</f>
        <v>7.0000000000000021E-2</v>
      </c>
      <c r="AS29" s="165">
        <f>feedin_new_car!AS29</f>
        <v>0</v>
      </c>
      <c r="AT29" s="164">
        <f>feedin_new_car!AT29</f>
        <v>0.3600000000000001</v>
      </c>
      <c r="AU29" s="165">
        <f>feedin_new_car!AU29</f>
        <v>0.26</v>
      </c>
      <c r="AV29" s="165">
        <f>feedin_new_car!AV29</f>
        <v>0.3</v>
      </c>
      <c r="AW29" s="165">
        <f>feedin_new_car!AW29</f>
        <v>0.08</v>
      </c>
      <c r="AX29" s="165">
        <f>feedin_new_car!AX29</f>
        <v>0</v>
      </c>
      <c r="AY29" s="164">
        <f>feedin_new_car!AY29</f>
        <v>0</v>
      </c>
      <c r="AZ29" s="165">
        <f>feedin_new_car!AZ29</f>
        <v>0</v>
      </c>
      <c r="BA29" s="165">
        <f>feedin_new_car!BA29</f>
        <v>0</v>
      </c>
      <c r="BB29" s="165">
        <f>feedin_new_car!BB29</f>
        <v>0.5</v>
      </c>
      <c r="BC29" s="165">
        <f>feedin_new_car!BC29</f>
        <v>0.5</v>
      </c>
      <c r="BD29" s="36">
        <f t="shared" si="2"/>
        <v>1.0000000000000002</v>
      </c>
      <c r="BE29" s="36">
        <f t="shared" si="3"/>
        <v>9</v>
      </c>
      <c r="BF29" s="40"/>
      <c r="BG29" s="60">
        <f t="shared" si="4"/>
        <v>0.1216190833606475</v>
      </c>
      <c r="BH29" s="60">
        <f t="shared" si="0"/>
        <v>0.21011411794896542</v>
      </c>
      <c r="BI29" s="60">
        <f t="shared" si="0"/>
        <v>0.3193191160154481</v>
      </c>
      <c r="BJ29" s="60">
        <f t="shared" si="0"/>
        <v>0.23578554458899881</v>
      </c>
      <c r="BK29" s="60">
        <f t="shared" si="0"/>
        <v>0.11316213808594035</v>
      </c>
      <c r="BL29" s="57">
        <f t="shared" si="1"/>
        <v>1.0000000000000002</v>
      </c>
    </row>
    <row r="30" spans="1:64" x14ac:dyDescent="0.2">
      <c r="A30" s="12">
        <v>2024</v>
      </c>
      <c r="B30" s="106">
        <v>0.62762877981440601</v>
      </c>
      <c r="C30" s="107">
        <v>9.295308423155596E-2</v>
      </c>
      <c r="D30" s="107">
        <f t="shared" si="7"/>
        <v>1.3999999999999999E-2</v>
      </c>
      <c r="E30" s="107">
        <f t="shared" si="7"/>
        <v>0</v>
      </c>
      <c r="F30" s="107">
        <f t="shared" si="7"/>
        <v>0</v>
      </c>
      <c r="G30" s="107">
        <v>7.467232561687312E-3</v>
      </c>
      <c r="H30" s="107">
        <f t="shared" si="7"/>
        <v>0</v>
      </c>
      <c r="I30" s="107">
        <v>0.25795090339235072</v>
      </c>
      <c r="J30" s="107">
        <f t="shared" si="8"/>
        <v>0</v>
      </c>
      <c r="K30" s="164">
        <f>feedin_new_car!K30</f>
        <v>0.08</v>
      </c>
      <c r="L30" s="165">
        <f>feedin_new_car!L30</f>
        <v>0.20999999999999996</v>
      </c>
      <c r="M30" s="165">
        <f>feedin_new_car!M30</f>
        <v>0.30999999999999994</v>
      </c>
      <c r="N30" s="165">
        <f>feedin_new_car!N30</f>
        <v>0.24000000000000005</v>
      </c>
      <c r="O30" s="165">
        <f>feedin_new_car!O30</f>
        <v>0.16000000000000014</v>
      </c>
      <c r="P30" s="164">
        <f>feedin_new_car!P30</f>
        <v>2.7377999999999984E-5</v>
      </c>
      <c r="Q30" s="165">
        <f>feedin_new_car!Q30</f>
        <v>5.7980233092307681E-2</v>
      </c>
      <c r="R30" s="165">
        <f>feedin_new_car!R30</f>
        <v>0.35384569753846151</v>
      </c>
      <c r="S30" s="165">
        <f>feedin_new_car!S30</f>
        <v>0.51517380473846175</v>
      </c>
      <c r="T30" s="165">
        <f>feedin_new_car!T30</f>
        <v>7.2972886630769188E-2</v>
      </c>
      <c r="U30" s="164">
        <f>feedin_new_car!U30</f>
        <v>0.04</v>
      </c>
      <c r="V30" s="165">
        <f>feedin_new_car!V30</f>
        <v>0.3</v>
      </c>
      <c r="W30" s="165">
        <f>feedin_new_car!W30</f>
        <v>0.35</v>
      </c>
      <c r="X30" s="165">
        <f>feedin_new_car!X30</f>
        <v>0.29000000000000004</v>
      </c>
      <c r="Y30" s="165">
        <f>feedin_new_car!Y30</f>
        <v>2.0000000000000018E-2</v>
      </c>
      <c r="Z30" s="164">
        <f>feedin_new_car!Z30</f>
        <v>2.7377999999999984E-5</v>
      </c>
      <c r="AA30" s="165">
        <f>feedin_new_car!AA30</f>
        <v>5.7980233092307681E-2</v>
      </c>
      <c r="AB30" s="165">
        <f>feedin_new_car!AB30</f>
        <v>0.35384569753846151</v>
      </c>
      <c r="AC30" s="165">
        <f>feedin_new_car!AC30</f>
        <v>0.51517380473846175</v>
      </c>
      <c r="AD30" s="165">
        <f>feedin_new_car!AD30</f>
        <v>7.2972886630769188E-2</v>
      </c>
      <c r="AE30" s="164">
        <f>feedin_new_car!AE30</f>
        <v>0</v>
      </c>
      <c r="AF30" s="165">
        <f>feedin_new_car!AF30</f>
        <v>0</v>
      </c>
      <c r="AG30" s="165">
        <f>feedin_new_car!AG30</f>
        <v>0</v>
      </c>
      <c r="AH30" s="165">
        <f>feedin_new_car!AH30</f>
        <v>0</v>
      </c>
      <c r="AI30" s="165">
        <f>feedin_new_car!AI30</f>
        <v>1</v>
      </c>
      <c r="AJ30" s="164">
        <f>feedin_new_car!AJ30</f>
        <v>0.41</v>
      </c>
      <c r="AK30" s="165">
        <f>feedin_new_car!AK30</f>
        <v>0.18</v>
      </c>
      <c r="AL30" s="165">
        <f>feedin_new_car!AL30</f>
        <v>0.36</v>
      </c>
      <c r="AM30" s="165">
        <f>feedin_new_car!AM30</f>
        <v>0.05</v>
      </c>
      <c r="AN30" s="165">
        <f>feedin_new_car!AN30</f>
        <v>0</v>
      </c>
      <c r="AO30" s="164">
        <f>feedin_new_car!AO30</f>
        <v>0.14000000000000001</v>
      </c>
      <c r="AP30" s="165">
        <f>feedin_new_car!AP30</f>
        <v>0.3</v>
      </c>
      <c r="AQ30" s="165">
        <f>feedin_new_car!AQ30</f>
        <v>0.5</v>
      </c>
      <c r="AR30" s="165">
        <f>feedin_new_car!AR30</f>
        <v>6.0000000000000019E-2</v>
      </c>
      <c r="AS30" s="165">
        <f>feedin_new_car!AS30</f>
        <v>0</v>
      </c>
      <c r="AT30" s="164">
        <f>feedin_new_car!AT30</f>
        <v>0.28000000000000014</v>
      </c>
      <c r="AU30" s="165">
        <f>feedin_new_car!AU30</f>
        <v>0.28000000000000003</v>
      </c>
      <c r="AV30" s="165">
        <f>feedin_new_car!AV30</f>
        <v>0.35</v>
      </c>
      <c r="AW30" s="165">
        <f>feedin_new_car!AW30</f>
        <v>0.09</v>
      </c>
      <c r="AX30" s="165">
        <f>feedin_new_car!AX30</f>
        <v>0</v>
      </c>
      <c r="AY30" s="164">
        <f>feedin_new_car!AY30</f>
        <v>0</v>
      </c>
      <c r="AZ30" s="165">
        <f>feedin_new_car!AZ30</f>
        <v>0</v>
      </c>
      <c r="BA30" s="165">
        <f>feedin_new_car!BA30</f>
        <v>0</v>
      </c>
      <c r="BB30" s="165">
        <f>feedin_new_car!BB30</f>
        <v>0.5</v>
      </c>
      <c r="BC30" s="165">
        <f>feedin_new_car!BC30</f>
        <v>0.5</v>
      </c>
      <c r="BD30" s="36">
        <f t="shared" si="2"/>
        <v>1</v>
      </c>
      <c r="BE30" s="36">
        <f t="shared" si="3"/>
        <v>9</v>
      </c>
      <c r="BF30" s="40"/>
      <c r="BG30" s="60">
        <f t="shared" si="4"/>
        <v>0.1260606655548426</v>
      </c>
      <c r="BH30" s="60">
        <f t="shared" si="0"/>
        <v>0.2149618400623817</v>
      </c>
      <c r="BI30" s="60">
        <f t="shared" si="0"/>
        <v>0.32532699058026232</v>
      </c>
      <c r="BJ30" s="60">
        <f t="shared" si="0"/>
        <v>0.22616684415459881</v>
      </c>
      <c r="BK30" s="60">
        <f t="shared" si="0"/>
        <v>0.10748365964791473</v>
      </c>
      <c r="BL30" s="57">
        <f t="shared" si="1"/>
        <v>1.0000000000000002</v>
      </c>
    </row>
    <row r="31" spans="1:64" x14ac:dyDescent="0.2">
      <c r="A31" s="51">
        <v>2025</v>
      </c>
      <c r="B31" s="111">
        <v>0.56131701716996607</v>
      </c>
      <c r="C31" s="112">
        <v>7.9070986289800166E-2</v>
      </c>
      <c r="D31" s="112">
        <v>0.01</v>
      </c>
      <c r="E31" s="112">
        <v>0</v>
      </c>
      <c r="F31" s="112">
        <v>0</v>
      </c>
      <c r="G31" s="112">
        <v>7.7792305592709159E-3</v>
      </c>
      <c r="H31" s="112">
        <v>0</v>
      </c>
      <c r="I31" s="112">
        <v>0.34183276598096285</v>
      </c>
      <c r="J31" s="112">
        <f t="shared" si="8"/>
        <v>0</v>
      </c>
      <c r="K31" s="111">
        <f>feedin_new_car!K31</f>
        <v>0.08</v>
      </c>
      <c r="L31" s="157">
        <f>feedin_new_car!L31</f>
        <v>0.2</v>
      </c>
      <c r="M31" s="157">
        <f>feedin_new_car!M31</f>
        <v>0.3</v>
      </c>
      <c r="N31" s="157">
        <f>feedin_new_car!N31</f>
        <v>0.25</v>
      </c>
      <c r="O31" s="157">
        <f>feedin_new_car!O31</f>
        <v>0.16999999999999993</v>
      </c>
      <c r="P31" s="111">
        <f>feedin_new_car!P31</f>
        <v>2.2814999999999984E-5</v>
      </c>
      <c r="Q31" s="157">
        <f>feedin_new_car!Q31</f>
        <v>6.4983527576923064E-2</v>
      </c>
      <c r="R31" s="157">
        <f>feedin_new_car!R31</f>
        <v>0.36987141461538459</v>
      </c>
      <c r="S31" s="157">
        <f>feedin_new_car!S31</f>
        <v>0.49597817061538485</v>
      </c>
      <c r="T31" s="157">
        <f>feedin_new_car!T31</f>
        <v>6.9144072192307643E-2</v>
      </c>
      <c r="U31" s="111">
        <f>feedin_new_car!U31</f>
        <v>0.04</v>
      </c>
      <c r="V31" s="157">
        <f>feedin_new_car!V31</f>
        <v>0.3</v>
      </c>
      <c r="W31" s="157">
        <f>feedin_new_car!W31</f>
        <v>0.35</v>
      </c>
      <c r="X31" s="157">
        <f>feedin_new_car!X31</f>
        <v>0.3</v>
      </c>
      <c r="Y31" s="157">
        <f>feedin_new_car!Y31</f>
        <v>1.0000000000000009E-2</v>
      </c>
      <c r="Z31" s="111">
        <f>feedin_new_car!Z31</f>
        <v>2.2814999999999984E-5</v>
      </c>
      <c r="AA31" s="157">
        <f>feedin_new_car!AA31</f>
        <v>6.4983527576923064E-2</v>
      </c>
      <c r="AB31" s="157">
        <f>feedin_new_car!AB31</f>
        <v>0.36987141461538459</v>
      </c>
      <c r="AC31" s="157">
        <f>feedin_new_car!AC31</f>
        <v>0.49597817061538485</v>
      </c>
      <c r="AD31" s="157">
        <f>feedin_new_car!AD31</f>
        <v>6.9144072192307643E-2</v>
      </c>
      <c r="AE31" s="111">
        <f>feedin_new_car!AE31</f>
        <v>0</v>
      </c>
      <c r="AF31" s="157">
        <f>feedin_new_car!AF31</f>
        <v>0</v>
      </c>
      <c r="AG31" s="157">
        <f>feedin_new_car!AG31</f>
        <v>0</v>
      </c>
      <c r="AH31" s="157">
        <f>feedin_new_car!AH31</f>
        <v>0</v>
      </c>
      <c r="AI31" s="157">
        <f>feedin_new_car!AI31</f>
        <v>1</v>
      </c>
      <c r="AJ31" s="111">
        <f>feedin_new_car!AJ31</f>
        <v>0.4</v>
      </c>
      <c r="AK31" s="157">
        <f>feedin_new_car!AK31</f>
        <v>0.2</v>
      </c>
      <c r="AL31" s="157">
        <f>feedin_new_car!AL31</f>
        <v>0.35</v>
      </c>
      <c r="AM31" s="157">
        <f>feedin_new_car!AM31</f>
        <v>0.05</v>
      </c>
      <c r="AN31" s="157">
        <f>feedin_new_car!AN31</f>
        <v>0</v>
      </c>
      <c r="AO31" s="111">
        <f>feedin_new_car!AO31</f>
        <v>0.15</v>
      </c>
      <c r="AP31" s="157">
        <f>feedin_new_car!AP31</f>
        <v>0.3</v>
      </c>
      <c r="AQ31" s="157">
        <f>feedin_new_car!AQ31</f>
        <v>0.5</v>
      </c>
      <c r="AR31" s="157">
        <f>feedin_new_car!AR31</f>
        <v>0.05</v>
      </c>
      <c r="AS31" s="157">
        <f>feedin_new_car!AS31</f>
        <v>0</v>
      </c>
      <c r="AT31" s="111">
        <f>feedin_new_car!AT31</f>
        <v>0.2</v>
      </c>
      <c r="AU31" s="157">
        <f>feedin_new_car!AU31</f>
        <v>0.3</v>
      </c>
      <c r="AV31" s="157">
        <f>feedin_new_car!AV31</f>
        <v>0.4</v>
      </c>
      <c r="AW31" s="157">
        <f>feedin_new_car!AW31</f>
        <v>0.1</v>
      </c>
      <c r="AX31" s="157">
        <f>feedin_new_car!AX31</f>
        <v>0</v>
      </c>
      <c r="AY31" s="111">
        <f>feedin_new_car!AY31</f>
        <v>0</v>
      </c>
      <c r="AZ31" s="157">
        <f>feedin_new_car!AZ31</f>
        <v>0</v>
      </c>
      <c r="BA31" s="157">
        <f>feedin_new_car!BA31</f>
        <v>0</v>
      </c>
      <c r="BB31" s="157">
        <f>feedin_new_car!BB31</f>
        <v>0.5</v>
      </c>
      <c r="BC31" s="157">
        <f>feedin_new_car!BC31</f>
        <v>0.5</v>
      </c>
      <c r="BD31" s="52">
        <f t="shared" si="2"/>
        <v>1</v>
      </c>
      <c r="BE31" s="52">
        <f t="shared" si="3"/>
        <v>9</v>
      </c>
      <c r="BF31" s="53"/>
      <c r="BG31" s="61">
        <f t="shared" si="4"/>
        <v>0.11678541079805042</v>
      </c>
      <c r="BH31" s="61">
        <f t="shared" si="0"/>
        <v>0.22450739095823397</v>
      </c>
      <c r="BI31" s="61">
        <f t="shared" si="0"/>
        <v>0.34059703979316186</v>
      </c>
      <c r="BJ31" s="61">
        <f t="shared" si="0"/>
        <v>0.21711897554732063</v>
      </c>
      <c r="BK31" s="61">
        <f t="shared" si="0"/>
        <v>0.10099118290323311</v>
      </c>
      <c r="BL31" s="62">
        <f t="shared" si="1"/>
        <v>1</v>
      </c>
    </row>
    <row r="32" spans="1:64" x14ac:dyDescent="0.2">
      <c r="A32" s="12">
        <v>2026</v>
      </c>
      <c r="B32" s="106">
        <v>0.48245780813022615</v>
      </c>
      <c r="C32" s="107">
        <v>6.4126060394444601E-2</v>
      </c>
      <c r="D32" s="107">
        <f t="shared" ref="D32:H35" si="9">D31+(D$36-D$31)*0.2</f>
        <v>8.0000000000000002E-3</v>
      </c>
      <c r="E32" s="107">
        <f t="shared" si="9"/>
        <v>0</v>
      </c>
      <c r="F32" s="107">
        <f t="shared" si="9"/>
        <v>0</v>
      </c>
      <c r="G32" s="107">
        <v>7.8143027498516066E-3</v>
      </c>
      <c r="H32" s="107">
        <f t="shared" si="9"/>
        <v>0</v>
      </c>
      <c r="I32" s="107">
        <v>0.4376018287254777</v>
      </c>
      <c r="J32" s="107">
        <f t="shared" si="8"/>
        <v>0</v>
      </c>
      <c r="K32" s="164">
        <f>feedin_new_car!K32</f>
        <v>7.3999999999999996E-2</v>
      </c>
      <c r="L32" s="165">
        <f>feedin_new_car!L32</f>
        <v>0.2</v>
      </c>
      <c r="M32" s="165">
        <f>feedin_new_car!M32</f>
        <v>0.27999999999999997</v>
      </c>
      <c r="N32" s="165">
        <f>feedin_new_car!N32</f>
        <v>0.26</v>
      </c>
      <c r="O32" s="165">
        <f>feedin_new_car!O32</f>
        <v>0.18599999999999994</v>
      </c>
      <c r="P32" s="164">
        <f>feedin_new_car!P32</f>
        <v>1.8251999999999984E-5</v>
      </c>
      <c r="Q32" s="165">
        <f>feedin_new_car!Q32</f>
        <v>7.1986822061538447E-2</v>
      </c>
      <c r="R32" s="165">
        <f>feedin_new_car!R32</f>
        <v>0.38589713169230766</v>
      </c>
      <c r="S32" s="165">
        <f>feedin_new_car!S32</f>
        <v>0.47678253649230795</v>
      </c>
      <c r="T32" s="165">
        <f>feedin_new_car!T32</f>
        <v>6.5315257753846098E-2</v>
      </c>
      <c r="U32" s="164">
        <f>feedin_new_car!U32</f>
        <v>3.7999999999999999E-2</v>
      </c>
      <c r="V32" s="165">
        <f>feedin_new_car!V32</f>
        <v>0.3</v>
      </c>
      <c r="W32" s="165">
        <f>feedin_new_car!W32</f>
        <v>0.35</v>
      </c>
      <c r="X32" s="165">
        <f>feedin_new_car!X32</f>
        <v>0.3</v>
      </c>
      <c r="Y32" s="165">
        <f>feedin_new_car!Y32</f>
        <v>1.2000000000000011E-2</v>
      </c>
      <c r="Z32" s="164">
        <f>feedin_new_car!Z32</f>
        <v>1.8251999999999984E-5</v>
      </c>
      <c r="AA32" s="165">
        <f>feedin_new_car!AA32</f>
        <v>7.1986822061538447E-2</v>
      </c>
      <c r="AB32" s="165">
        <f>feedin_new_car!AB32</f>
        <v>0.38589713169230766</v>
      </c>
      <c r="AC32" s="165">
        <f>feedin_new_car!AC32</f>
        <v>0.47678253649230795</v>
      </c>
      <c r="AD32" s="165">
        <f>feedin_new_car!AD32</f>
        <v>6.5315257753846098E-2</v>
      </c>
      <c r="AE32" s="164">
        <f>feedin_new_car!AE32</f>
        <v>0</v>
      </c>
      <c r="AF32" s="165">
        <f>feedin_new_car!AF32</f>
        <v>0</v>
      </c>
      <c r="AG32" s="165">
        <f>feedin_new_car!AG32</f>
        <v>0</v>
      </c>
      <c r="AH32" s="165">
        <f>feedin_new_car!AH32</f>
        <v>0</v>
      </c>
      <c r="AI32" s="165">
        <f>feedin_new_car!AI32</f>
        <v>1</v>
      </c>
      <c r="AJ32" s="164">
        <f>feedin_new_car!AJ32</f>
        <v>0.39</v>
      </c>
      <c r="AK32" s="165">
        <f>feedin_new_car!AK32</f>
        <v>0.21000000000000002</v>
      </c>
      <c r="AL32" s="165">
        <f>feedin_new_car!AL32</f>
        <v>0.35</v>
      </c>
      <c r="AM32" s="165">
        <f>feedin_new_car!AM32</f>
        <v>0.05</v>
      </c>
      <c r="AN32" s="165">
        <f>feedin_new_car!AN32</f>
        <v>0</v>
      </c>
      <c r="AO32" s="164">
        <f>feedin_new_car!AO32</f>
        <v>0.15</v>
      </c>
      <c r="AP32" s="165">
        <f>feedin_new_car!AP32</f>
        <v>0.31</v>
      </c>
      <c r="AQ32" s="165">
        <f>feedin_new_car!AQ32</f>
        <v>0.49</v>
      </c>
      <c r="AR32" s="165">
        <f>feedin_new_car!AR32</f>
        <v>0.05</v>
      </c>
      <c r="AS32" s="165">
        <f>feedin_new_car!AS32</f>
        <v>0</v>
      </c>
      <c r="AT32" s="164">
        <f>feedin_new_car!AT32</f>
        <v>0.2</v>
      </c>
      <c r="AU32" s="165">
        <f>feedin_new_car!AU32</f>
        <v>0.3</v>
      </c>
      <c r="AV32" s="165">
        <f>feedin_new_car!AV32</f>
        <v>0.4</v>
      </c>
      <c r="AW32" s="165">
        <f>feedin_new_car!AW32</f>
        <v>0.1</v>
      </c>
      <c r="AX32" s="165">
        <f>feedin_new_car!AX32</f>
        <v>0</v>
      </c>
      <c r="AY32" s="164">
        <f>feedin_new_car!AY32</f>
        <v>0</v>
      </c>
      <c r="AZ32" s="165">
        <f>feedin_new_car!AZ32</f>
        <v>0</v>
      </c>
      <c r="BA32" s="165">
        <f>feedin_new_car!BA32</f>
        <v>0</v>
      </c>
      <c r="BB32" s="165">
        <f>feedin_new_car!BB32</f>
        <v>0.5</v>
      </c>
      <c r="BC32" s="165">
        <f>feedin_new_car!BC32</f>
        <v>0.5</v>
      </c>
      <c r="BD32" s="36">
        <f t="shared" si="2"/>
        <v>1</v>
      </c>
      <c r="BE32" s="36">
        <f t="shared" si="3"/>
        <v>9</v>
      </c>
      <c r="BF32" s="40"/>
      <c r="BG32" s="60">
        <f t="shared" si="4"/>
        <v>0.12657499204802872</v>
      </c>
      <c r="BH32" s="60">
        <f t="shared" si="0"/>
        <v>0.23642934512027972</v>
      </c>
      <c r="BI32" s="60">
        <f t="shared" si="0"/>
        <v>0.34040998650204629</v>
      </c>
      <c r="BJ32" s="60">
        <f t="shared" si="0"/>
        <v>0.20256411385402137</v>
      </c>
      <c r="BK32" s="60">
        <f t="shared" si="0"/>
        <v>9.402156247562389E-2</v>
      </c>
      <c r="BL32" s="57">
        <f t="shared" si="1"/>
        <v>1</v>
      </c>
    </row>
    <row r="33" spans="1:64" x14ac:dyDescent="0.2">
      <c r="A33" s="12">
        <v>2027</v>
      </c>
      <c r="B33" s="106">
        <v>0.44552458186124932</v>
      </c>
      <c r="C33" s="107">
        <v>5.5868821319180584E-2</v>
      </c>
      <c r="D33" s="107">
        <f t="shared" si="9"/>
        <v>6.0000000000000001E-3</v>
      </c>
      <c r="E33" s="107">
        <f t="shared" si="9"/>
        <v>0</v>
      </c>
      <c r="F33" s="107">
        <f t="shared" si="9"/>
        <v>0</v>
      </c>
      <c r="G33" s="107">
        <v>8.4165905283862044E-3</v>
      </c>
      <c r="H33" s="107">
        <f t="shared" si="9"/>
        <v>0</v>
      </c>
      <c r="I33" s="107">
        <v>0.48419000629118381</v>
      </c>
      <c r="J33" s="107">
        <f t="shared" si="8"/>
        <v>0</v>
      </c>
      <c r="K33" s="164">
        <f>feedin_new_car!K33</f>
        <v>6.7999999999999991E-2</v>
      </c>
      <c r="L33" s="165">
        <f>feedin_new_car!L33</f>
        <v>0.2</v>
      </c>
      <c r="M33" s="165">
        <f>feedin_new_car!M33</f>
        <v>0.25999999999999995</v>
      </c>
      <c r="N33" s="165">
        <f>feedin_new_car!N33</f>
        <v>0.27</v>
      </c>
      <c r="O33" s="165">
        <f>feedin_new_car!O33</f>
        <v>0.20199999999999996</v>
      </c>
      <c r="P33" s="164">
        <f>feedin_new_car!P33</f>
        <v>1.3688999999999984E-5</v>
      </c>
      <c r="Q33" s="165">
        <f>feedin_new_car!Q33</f>
        <v>7.899011654615383E-2</v>
      </c>
      <c r="R33" s="165">
        <f>feedin_new_car!R33</f>
        <v>0.40192284876923073</v>
      </c>
      <c r="S33" s="165">
        <f>feedin_new_car!S33</f>
        <v>0.45758690236923105</v>
      </c>
      <c r="T33" s="165">
        <f>feedin_new_car!T33</f>
        <v>6.148644331538456E-2</v>
      </c>
      <c r="U33" s="164">
        <f>feedin_new_car!U33</f>
        <v>3.5999999999999997E-2</v>
      </c>
      <c r="V33" s="165">
        <f>feedin_new_car!V33</f>
        <v>0.3</v>
      </c>
      <c r="W33" s="165">
        <f>feedin_new_car!W33</f>
        <v>0.35</v>
      </c>
      <c r="X33" s="165">
        <f>feedin_new_car!X33</f>
        <v>0.3</v>
      </c>
      <c r="Y33" s="165">
        <f>feedin_new_car!Y33</f>
        <v>1.4000000000000012E-2</v>
      </c>
      <c r="Z33" s="164">
        <f>feedin_new_car!Z33</f>
        <v>1.3688999999999984E-5</v>
      </c>
      <c r="AA33" s="165">
        <f>feedin_new_car!AA33</f>
        <v>7.899011654615383E-2</v>
      </c>
      <c r="AB33" s="165">
        <f>feedin_new_car!AB33</f>
        <v>0.40192284876923073</v>
      </c>
      <c r="AC33" s="165">
        <f>feedin_new_car!AC33</f>
        <v>0.45758690236923105</v>
      </c>
      <c r="AD33" s="165">
        <f>feedin_new_car!AD33</f>
        <v>6.148644331538456E-2</v>
      </c>
      <c r="AE33" s="164">
        <f>feedin_new_car!AE33</f>
        <v>0</v>
      </c>
      <c r="AF33" s="165">
        <f>feedin_new_car!AF33</f>
        <v>0</v>
      </c>
      <c r="AG33" s="165">
        <f>feedin_new_car!AG33</f>
        <v>0</v>
      </c>
      <c r="AH33" s="165">
        <f>feedin_new_car!AH33</f>
        <v>0</v>
      </c>
      <c r="AI33" s="165">
        <f>feedin_new_car!AI33</f>
        <v>1</v>
      </c>
      <c r="AJ33" s="164">
        <f>feedin_new_car!AJ33</f>
        <v>0.38</v>
      </c>
      <c r="AK33" s="165">
        <f>feedin_new_car!AK33</f>
        <v>0.22000000000000003</v>
      </c>
      <c r="AL33" s="165">
        <f>feedin_new_car!AL33</f>
        <v>0.35</v>
      </c>
      <c r="AM33" s="165">
        <f>feedin_new_car!AM33</f>
        <v>0.05</v>
      </c>
      <c r="AN33" s="165">
        <f>feedin_new_car!AN33</f>
        <v>0</v>
      </c>
      <c r="AO33" s="164">
        <f>feedin_new_car!AO33</f>
        <v>0.15</v>
      </c>
      <c r="AP33" s="165">
        <f>feedin_new_car!AP33</f>
        <v>0.32</v>
      </c>
      <c r="AQ33" s="165">
        <f>feedin_new_car!AQ33</f>
        <v>0.48</v>
      </c>
      <c r="AR33" s="165">
        <f>feedin_new_car!AR33</f>
        <v>0.05</v>
      </c>
      <c r="AS33" s="165">
        <f>feedin_new_car!AS33</f>
        <v>0</v>
      </c>
      <c r="AT33" s="164">
        <f>feedin_new_car!AT33</f>
        <v>0.2</v>
      </c>
      <c r="AU33" s="165">
        <f>feedin_new_car!AU33</f>
        <v>0.3</v>
      </c>
      <c r="AV33" s="165">
        <f>feedin_new_car!AV33</f>
        <v>0.4</v>
      </c>
      <c r="AW33" s="165">
        <f>feedin_new_car!AW33</f>
        <v>0.1</v>
      </c>
      <c r="AX33" s="165">
        <f>feedin_new_car!AX33</f>
        <v>0</v>
      </c>
      <c r="AY33" s="164">
        <f>feedin_new_car!AY33</f>
        <v>0</v>
      </c>
      <c r="AZ33" s="165">
        <f>feedin_new_car!AZ33</f>
        <v>0</v>
      </c>
      <c r="BA33" s="165">
        <f>feedin_new_car!BA33</f>
        <v>0</v>
      </c>
      <c r="BB33" s="165">
        <f>feedin_new_car!BB33</f>
        <v>0.5</v>
      </c>
      <c r="BC33" s="165">
        <f>feedin_new_car!BC33</f>
        <v>0.5</v>
      </c>
      <c r="BD33" s="36">
        <f t="shared" si="2"/>
        <v>0.99999999999999989</v>
      </c>
      <c r="BE33" s="36">
        <f t="shared" si="3"/>
        <v>9</v>
      </c>
      <c r="BF33" s="40"/>
      <c r="BG33" s="60">
        <f t="shared" si="4"/>
        <v>0.13054874201388353</v>
      </c>
      <c r="BH33" s="60">
        <f t="shared" si="0"/>
        <v>0.2424266528831483</v>
      </c>
      <c r="BI33" s="60">
        <f t="shared" si="0"/>
        <v>0.33701315630731765</v>
      </c>
      <c r="BJ33" s="60">
        <f t="shared" si="0"/>
        <v>0.19649630814453892</v>
      </c>
      <c r="BK33" s="60">
        <f t="shared" si="0"/>
        <v>9.3515140651111495E-2</v>
      </c>
      <c r="BL33" s="57">
        <f t="shared" si="1"/>
        <v>0.99999999999999978</v>
      </c>
    </row>
    <row r="34" spans="1:64" x14ac:dyDescent="0.2">
      <c r="A34" s="12">
        <v>2028</v>
      </c>
      <c r="B34" s="106">
        <v>0.43211899474379956</v>
      </c>
      <c r="C34" s="107">
        <v>5.1335526497111345E-2</v>
      </c>
      <c r="D34" s="107">
        <f t="shared" si="9"/>
        <v>4.0000000000000001E-3</v>
      </c>
      <c r="E34" s="107">
        <f t="shared" si="9"/>
        <v>0</v>
      </c>
      <c r="F34" s="107">
        <f t="shared" si="9"/>
        <v>0</v>
      </c>
      <c r="G34" s="107">
        <v>9.5162887651942391E-3</v>
      </c>
      <c r="H34" s="107">
        <f t="shared" si="9"/>
        <v>0</v>
      </c>
      <c r="I34" s="107">
        <v>0.5030291899938949</v>
      </c>
      <c r="J34" s="107">
        <f t="shared" si="8"/>
        <v>0</v>
      </c>
      <c r="K34" s="164">
        <f>feedin_new_car!K34</f>
        <v>6.1999999999999993E-2</v>
      </c>
      <c r="L34" s="165">
        <f>feedin_new_car!L34</f>
        <v>0.2</v>
      </c>
      <c r="M34" s="165">
        <f>feedin_new_car!M34</f>
        <v>0.23999999999999996</v>
      </c>
      <c r="N34" s="165">
        <f>feedin_new_car!N34</f>
        <v>0.28000000000000003</v>
      </c>
      <c r="O34" s="165">
        <f>feedin_new_car!O34</f>
        <v>0.21799999999999997</v>
      </c>
      <c r="P34" s="164">
        <f>feedin_new_car!P34</f>
        <v>9.1259999999999834E-6</v>
      </c>
      <c r="Q34" s="165">
        <f>feedin_new_car!Q34</f>
        <v>8.5993411030769212E-2</v>
      </c>
      <c r="R34" s="165">
        <f>feedin_new_car!R34</f>
        <v>0.41794856584615381</v>
      </c>
      <c r="S34" s="165">
        <f>feedin_new_car!S34</f>
        <v>0.43839126824615415</v>
      </c>
      <c r="T34" s="165">
        <f>feedin_new_car!T34</f>
        <v>5.7657628876923023E-2</v>
      </c>
      <c r="U34" s="164">
        <f>feedin_new_car!U34</f>
        <v>3.3999999999999996E-2</v>
      </c>
      <c r="V34" s="165">
        <f>feedin_new_car!V34</f>
        <v>0.3</v>
      </c>
      <c r="W34" s="165">
        <f>feedin_new_car!W34</f>
        <v>0.35</v>
      </c>
      <c r="X34" s="165">
        <f>feedin_new_car!X34</f>
        <v>0.3</v>
      </c>
      <c r="Y34" s="165">
        <f>feedin_new_car!Y34</f>
        <v>1.6000000000000014E-2</v>
      </c>
      <c r="Z34" s="164">
        <f>feedin_new_car!Z34</f>
        <v>9.1259999999999834E-6</v>
      </c>
      <c r="AA34" s="165">
        <f>feedin_new_car!AA34</f>
        <v>8.5993411030769212E-2</v>
      </c>
      <c r="AB34" s="165">
        <f>feedin_new_car!AB34</f>
        <v>0.41794856584615381</v>
      </c>
      <c r="AC34" s="165">
        <f>feedin_new_car!AC34</f>
        <v>0.43839126824615415</v>
      </c>
      <c r="AD34" s="165">
        <f>feedin_new_car!AD34</f>
        <v>5.7657628876923023E-2</v>
      </c>
      <c r="AE34" s="164">
        <f>feedin_new_car!AE34</f>
        <v>0</v>
      </c>
      <c r="AF34" s="165">
        <f>feedin_new_car!AF34</f>
        <v>0</v>
      </c>
      <c r="AG34" s="165">
        <f>feedin_new_car!AG34</f>
        <v>0</v>
      </c>
      <c r="AH34" s="165">
        <f>feedin_new_car!AH34</f>
        <v>0</v>
      </c>
      <c r="AI34" s="165">
        <f>feedin_new_car!AI34</f>
        <v>1</v>
      </c>
      <c r="AJ34" s="164">
        <f>feedin_new_car!AJ34</f>
        <v>0.37</v>
      </c>
      <c r="AK34" s="165">
        <f>feedin_new_car!AK34</f>
        <v>0.23000000000000004</v>
      </c>
      <c r="AL34" s="165">
        <f>feedin_new_car!AL34</f>
        <v>0.35</v>
      </c>
      <c r="AM34" s="165">
        <f>feedin_new_car!AM34</f>
        <v>0.05</v>
      </c>
      <c r="AN34" s="165">
        <f>feedin_new_car!AN34</f>
        <v>0</v>
      </c>
      <c r="AO34" s="164">
        <f>feedin_new_car!AO34</f>
        <v>0.15</v>
      </c>
      <c r="AP34" s="165">
        <f>feedin_new_car!AP34</f>
        <v>0.33</v>
      </c>
      <c r="AQ34" s="165">
        <f>feedin_new_car!AQ34</f>
        <v>0.47</v>
      </c>
      <c r="AR34" s="165">
        <f>feedin_new_car!AR34</f>
        <v>0.05</v>
      </c>
      <c r="AS34" s="165">
        <f>feedin_new_car!AS34</f>
        <v>0</v>
      </c>
      <c r="AT34" s="164">
        <f>feedin_new_car!AT34</f>
        <v>0.2</v>
      </c>
      <c r="AU34" s="165">
        <f>feedin_new_car!AU34</f>
        <v>0.3</v>
      </c>
      <c r="AV34" s="165">
        <f>feedin_new_car!AV34</f>
        <v>0.4</v>
      </c>
      <c r="AW34" s="165">
        <f>feedin_new_car!AW34</f>
        <v>0.1</v>
      </c>
      <c r="AX34" s="165">
        <f>feedin_new_car!AX34</f>
        <v>0</v>
      </c>
      <c r="AY34" s="164">
        <f>feedin_new_car!AY34</f>
        <v>0</v>
      </c>
      <c r="AZ34" s="165">
        <f>feedin_new_car!AZ34</f>
        <v>0</v>
      </c>
      <c r="BA34" s="165">
        <f>feedin_new_car!BA34</f>
        <v>0</v>
      </c>
      <c r="BB34" s="165">
        <f>feedin_new_car!BB34</f>
        <v>0.5</v>
      </c>
      <c r="BC34" s="165">
        <f>feedin_new_car!BC34</f>
        <v>0.5</v>
      </c>
      <c r="BD34" s="36">
        <f t="shared" si="2"/>
        <v>1</v>
      </c>
      <c r="BE34" s="36">
        <f t="shared" si="3"/>
        <v>9</v>
      </c>
      <c r="BF34" s="40"/>
      <c r="BG34" s="60">
        <f t="shared" si="4"/>
        <v>0.13105471100403124</v>
      </c>
      <c r="BH34" s="60">
        <f t="shared" si="0"/>
        <v>0.24513581939347012</v>
      </c>
      <c r="BI34" s="60">
        <f t="shared" si="0"/>
        <v>0.33110654548031276</v>
      </c>
      <c r="BJ34" s="60">
        <f t="shared" si="0"/>
        <v>0.1954770985330658</v>
      </c>
      <c r="BK34" s="60">
        <f t="shared" si="0"/>
        <v>9.7225825589120185E-2</v>
      </c>
      <c r="BL34" s="57">
        <f t="shared" si="1"/>
        <v>1</v>
      </c>
    </row>
    <row r="35" spans="1:64" x14ac:dyDescent="0.2">
      <c r="A35" s="12">
        <v>2029</v>
      </c>
      <c r="B35" s="106">
        <v>0.41838543727576316</v>
      </c>
      <c r="C35" s="107">
        <v>4.709392682862712E-2</v>
      </c>
      <c r="D35" s="107">
        <f t="shared" si="9"/>
        <v>2E-3</v>
      </c>
      <c r="E35" s="107">
        <f t="shared" si="9"/>
        <v>0</v>
      </c>
      <c r="F35" s="107">
        <f t="shared" si="9"/>
        <v>0</v>
      </c>
      <c r="G35" s="107">
        <v>1.0746474808687657E-2</v>
      </c>
      <c r="H35" s="107">
        <f t="shared" si="9"/>
        <v>0</v>
      </c>
      <c r="I35" s="107">
        <v>0.52177416108692209</v>
      </c>
      <c r="J35" s="107">
        <f t="shared" si="8"/>
        <v>0</v>
      </c>
      <c r="K35" s="164">
        <f>feedin_new_car!K35</f>
        <v>5.5999999999999994E-2</v>
      </c>
      <c r="L35" s="165">
        <f>feedin_new_car!L35</f>
        <v>0.2</v>
      </c>
      <c r="M35" s="165">
        <f>feedin_new_car!M35</f>
        <v>0.21999999999999997</v>
      </c>
      <c r="N35" s="165">
        <f>feedin_new_car!N35</f>
        <v>0.29000000000000004</v>
      </c>
      <c r="O35" s="165">
        <f>feedin_new_car!O35</f>
        <v>0.23399999999999999</v>
      </c>
      <c r="P35" s="164">
        <f>feedin_new_car!P35</f>
        <v>4.5629999999999832E-6</v>
      </c>
      <c r="Q35" s="165">
        <f>feedin_new_car!Q35</f>
        <v>9.2996705515384595E-2</v>
      </c>
      <c r="R35" s="165">
        <f>feedin_new_car!R35</f>
        <v>0.43397428292307688</v>
      </c>
      <c r="S35" s="165">
        <f>feedin_new_car!S35</f>
        <v>0.41919563412307725</v>
      </c>
      <c r="T35" s="165">
        <f>feedin_new_car!T35</f>
        <v>5.3828814438461485E-2</v>
      </c>
      <c r="U35" s="164">
        <f>feedin_new_car!U35</f>
        <v>3.1999999999999994E-2</v>
      </c>
      <c r="V35" s="165">
        <f>feedin_new_car!V35</f>
        <v>0.3</v>
      </c>
      <c r="W35" s="165">
        <f>feedin_new_car!W35</f>
        <v>0.35</v>
      </c>
      <c r="X35" s="165">
        <f>feedin_new_car!X35</f>
        <v>0.3</v>
      </c>
      <c r="Y35" s="165">
        <f>feedin_new_car!Y35</f>
        <v>1.8000000000000016E-2</v>
      </c>
      <c r="Z35" s="164">
        <f>feedin_new_car!Z35</f>
        <v>4.5629999999999832E-6</v>
      </c>
      <c r="AA35" s="165">
        <f>feedin_new_car!AA35</f>
        <v>9.2996705515384595E-2</v>
      </c>
      <c r="AB35" s="165">
        <f>feedin_new_car!AB35</f>
        <v>0.43397428292307688</v>
      </c>
      <c r="AC35" s="165">
        <f>feedin_new_car!AC35</f>
        <v>0.41919563412307725</v>
      </c>
      <c r="AD35" s="165">
        <f>feedin_new_car!AD35</f>
        <v>5.3828814438461485E-2</v>
      </c>
      <c r="AE35" s="164">
        <f>feedin_new_car!AE35</f>
        <v>0</v>
      </c>
      <c r="AF35" s="165">
        <f>feedin_new_car!AF35</f>
        <v>0</v>
      </c>
      <c r="AG35" s="165">
        <f>feedin_new_car!AG35</f>
        <v>0</v>
      </c>
      <c r="AH35" s="165">
        <f>feedin_new_car!AH35</f>
        <v>0</v>
      </c>
      <c r="AI35" s="165">
        <f>feedin_new_car!AI35</f>
        <v>1</v>
      </c>
      <c r="AJ35" s="164">
        <f>feedin_new_car!AJ35</f>
        <v>0.36</v>
      </c>
      <c r="AK35" s="165">
        <f>feedin_new_car!AK35</f>
        <v>0.24000000000000005</v>
      </c>
      <c r="AL35" s="165">
        <f>feedin_new_car!AL35</f>
        <v>0.35</v>
      </c>
      <c r="AM35" s="165">
        <f>feedin_new_car!AM35</f>
        <v>0.05</v>
      </c>
      <c r="AN35" s="165">
        <f>feedin_new_car!AN35</f>
        <v>0</v>
      </c>
      <c r="AO35" s="164">
        <f>feedin_new_car!AO35</f>
        <v>0.15</v>
      </c>
      <c r="AP35" s="165">
        <f>feedin_new_car!AP35</f>
        <v>0.34</v>
      </c>
      <c r="AQ35" s="165">
        <f>feedin_new_car!AQ35</f>
        <v>0.45999999999999996</v>
      </c>
      <c r="AR35" s="165">
        <f>feedin_new_car!AR35</f>
        <v>0.05</v>
      </c>
      <c r="AS35" s="165">
        <f>feedin_new_car!AS35</f>
        <v>0</v>
      </c>
      <c r="AT35" s="164">
        <f>feedin_new_car!AT35</f>
        <v>0.2</v>
      </c>
      <c r="AU35" s="165">
        <f>feedin_new_car!AU35</f>
        <v>0.3</v>
      </c>
      <c r="AV35" s="165">
        <f>feedin_new_car!AV35</f>
        <v>0.4</v>
      </c>
      <c r="AW35" s="165">
        <f>feedin_new_car!AW35</f>
        <v>0.1</v>
      </c>
      <c r="AX35" s="165">
        <f>feedin_new_car!AX35</f>
        <v>0</v>
      </c>
      <c r="AY35" s="164">
        <f>feedin_new_car!AY35</f>
        <v>0</v>
      </c>
      <c r="AZ35" s="165">
        <f>feedin_new_car!AZ35</f>
        <v>0</v>
      </c>
      <c r="BA35" s="165">
        <f>feedin_new_car!BA35</f>
        <v>0</v>
      </c>
      <c r="BB35" s="165">
        <f>feedin_new_car!BB35</f>
        <v>0.5</v>
      </c>
      <c r="BC35" s="165">
        <f>feedin_new_car!BC35</f>
        <v>0.5</v>
      </c>
      <c r="BD35" s="36">
        <f t="shared" si="2"/>
        <v>1</v>
      </c>
      <c r="BE35" s="36">
        <f t="shared" si="3"/>
        <v>9.0000000000000018</v>
      </c>
      <c r="BF35" s="40"/>
      <c r="BG35" s="60">
        <f t="shared" si="4"/>
        <v>0.13171736252554284</v>
      </c>
      <c r="BH35" s="60">
        <f t="shared" si="0"/>
        <v>0.24776806978015919</v>
      </c>
      <c r="BI35" s="60">
        <f t="shared" si="0"/>
        <v>0.32565327994396276</v>
      </c>
      <c r="BJ35" s="60">
        <f t="shared" si="0"/>
        <v>0.19438808517937006</v>
      </c>
      <c r="BK35" s="60">
        <f t="shared" si="0"/>
        <v>0.10047320257096522</v>
      </c>
      <c r="BL35" s="57">
        <f t="shared" si="1"/>
        <v>1</v>
      </c>
    </row>
    <row r="36" spans="1:64" x14ac:dyDescent="0.2">
      <c r="A36" s="51">
        <v>2030</v>
      </c>
      <c r="B36" s="111">
        <v>0.40437727088532016</v>
      </c>
      <c r="C36" s="112">
        <v>4.3132916004161387E-2</v>
      </c>
      <c r="D36" s="112">
        <v>0</v>
      </c>
      <c r="E36" s="112">
        <v>0</v>
      </c>
      <c r="F36" s="112">
        <v>0</v>
      </c>
      <c r="G36" s="112">
        <v>1.2121212086247966E-2</v>
      </c>
      <c r="H36" s="112">
        <v>0</v>
      </c>
      <c r="I36" s="112">
        <v>0.54036860102427053</v>
      </c>
      <c r="J36" s="112">
        <f t="shared" si="8"/>
        <v>0</v>
      </c>
      <c r="K36" s="111">
        <f>feedin_new_car!K36</f>
        <v>0.05</v>
      </c>
      <c r="L36" s="157">
        <f>feedin_new_car!L36</f>
        <v>0.2</v>
      </c>
      <c r="M36" s="157">
        <f>feedin_new_car!M36</f>
        <v>0.2</v>
      </c>
      <c r="N36" s="157">
        <f>feedin_new_car!N36</f>
        <v>0.3</v>
      </c>
      <c r="O36" s="157">
        <f>feedin_new_car!O36</f>
        <v>0.25</v>
      </c>
      <c r="P36" s="111">
        <f>feedin_new_car!P36</f>
        <v>0</v>
      </c>
      <c r="Q36" s="157">
        <f>feedin_new_car!Q36</f>
        <v>0.1</v>
      </c>
      <c r="R36" s="157">
        <f>feedin_new_car!R36</f>
        <v>0.45</v>
      </c>
      <c r="S36" s="157">
        <f>feedin_new_car!S36</f>
        <v>0.4</v>
      </c>
      <c r="T36" s="157">
        <f>feedin_new_car!T36</f>
        <v>0.05</v>
      </c>
      <c r="U36" s="111">
        <f>feedin_new_car!U36</f>
        <v>0.03</v>
      </c>
      <c r="V36" s="157">
        <f>feedin_new_car!V36</f>
        <v>0.3</v>
      </c>
      <c r="W36" s="157">
        <f>feedin_new_car!W36</f>
        <v>0.35</v>
      </c>
      <c r="X36" s="157">
        <f>feedin_new_car!X36</f>
        <v>0.3</v>
      </c>
      <c r="Y36" s="157">
        <f>feedin_new_car!Y36</f>
        <v>2.0000000000000018E-2</v>
      </c>
      <c r="Z36" s="111">
        <f>feedin_new_car!Z36</f>
        <v>0</v>
      </c>
      <c r="AA36" s="157">
        <f>feedin_new_car!AA36</f>
        <v>0.1</v>
      </c>
      <c r="AB36" s="157">
        <f>feedin_new_car!AB36</f>
        <v>0.45</v>
      </c>
      <c r="AC36" s="157">
        <f>feedin_new_car!AC36</f>
        <v>0.4</v>
      </c>
      <c r="AD36" s="157">
        <f>feedin_new_car!AD36</f>
        <v>0.05</v>
      </c>
      <c r="AE36" s="111">
        <f>feedin_new_car!AE36</f>
        <v>0</v>
      </c>
      <c r="AF36" s="157">
        <f>feedin_new_car!AF36</f>
        <v>0</v>
      </c>
      <c r="AG36" s="157">
        <f>feedin_new_car!AG36</f>
        <v>0</v>
      </c>
      <c r="AH36" s="157">
        <f>feedin_new_car!AH36</f>
        <v>0</v>
      </c>
      <c r="AI36" s="157">
        <f>feedin_new_car!AI36</f>
        <v>1</v>
      </c>
      <c r="AJ36" s="111">
        <f>feedin_new_car!AJ36</f>
        <v>0.35</v>
      </c>
      <c r="AK36" s="157">
        <f>feedin_new_car!AK36</f>
        <v>0.25</v>
      </c>
      <c r="AL36" s="157">
        <f>feedin_new_car!AL36</f>
        <v>0.35</v>
      </c>
      <c r="AM36" s="157">
        <f>feedin_new_car!AM36</f>
        <v>0.05</v>
      </c>
      <c r="AN36" s="157">
        <f>feedin_new_car!AN36</f>
        <v>0</v>
      </c>
      <c r="AO36" s="111">
        <f>feedin_new_car!AO36</f>
        <v>0.15</v>
      </c>
      <c r="AP36" s="157">
        <f>feedin_new_car!AP36</f>
        <v>0.35</v>
      </c>
      <c r="AQ36" s="157">
        <f>feedin_new_car!AQ36</f>
        <v>0.45</v>
      </c>
      <c r="AR36" s="157">
        <f>feedin_new_car!AR36</f>
        <v>0.05</v>
      </c>
      <c r="AS36" s="157">
        <f>feedin_new_car!AS36</f>
        <v>0</v>
      </c>
      <c r="AT36" s="111">
        <f>feedin_new_car!AT36</f>
        <v>0.2</v>
      </c>
      <c r="AU36" s="157">
        <f>feedin_new_car!AU36</f>
        <v>0.3</v>
      </c>
      <c r="AV36" s="157">
        <f>feedin_new_car!AV36</f>
        <v>0.4</v>
      </c>
      <c r="AW36" s="157">
        <f>feedin_new_car!AW36</f>
        <v>0.1</v>
      </c>
      <c r="AX36" s="157">
        <f>feedin_new_car!AX36</f>
        <v>0</v>
      </c>
      <c r="AY36" s="111">
        <f>feedin_new_car!AY36</f>
        <v>0</v>
      </c>
      <c r="AZ36" s="157">
        <f>feedin_new_car!AZ36</f>
        <v>0</v>
      </c>
      <c r="BA36" s="157">
        <f>feedin_new_car!BA36</f>
        <v>0</v>
      </c>
      <c r="BB36" s="157">
        <f>feedin_new_car!BB36</f>
        <v>0.5</v>
      </c>
      <c r="BC36" s="157">
        <f>feedin_new_car!BC36</f>
        <v>0.5</v>
      </c>
      <c r="BD36" s="52">
        <f t="shared" si="2"/>
        <v>1</v>
      </c>
      <c r="BE36" s="52">
        <f t="shared" si="3"/>
        <v>9</v>
      </c>
      <c r="BF36" s="53"/>
      <c r="BG36" s="61">
        <f t="shared" si="4"/>
        <v>0.13253500797930692</v>
      </c>
      <c r="BH36" s="61">
        <f t="shared" si="0"/>
        <v>0.25032962910632334</v>
      </c>
      <c r="BI36" s="61">
        <f t="shared" si="0"/>
        <v>0.32067513101883172</v>
      </c>
      <c r="BJ36" s="61">
        <f t="shared" si="0"/>
        <v>0.19320926837400004</v>
      </c>
      <c r="BK36" s="61">
        <f t="shared" si="0"/>
        <v>0.10325096352153811</v>
      </c>
      <c r="BL36" s="62">
        <f t="shared" si="1"/>
        <v>1.0000000000000002</v>
      </c>
    </row>
    <row r="37" spans="1:64" x14ac:dyDescent="0.2">
      <c r="A37" s="12">
        <v>2031</v>
      </c>
      <c r="B37" s="106">
        <v>0.38727435137762917</v>
      </c>
      <c r="C37" s="107">
        <v>3.97837495566538E-2</v>
      </c>
      <c r="D37" s="107">
        <f t="shared" ref="D37:H40" si="10">D36+(D$41-D$36)*0.2</f>
        <v>0</v>
      </c>
      <c r="E37" s="107">
        <f t="shared" si="10"/>
        <v>0</v>
      </c>
      <c r="F37" s="107">
        <f t="shared" si="10"/>
        <v>0</v>
      </c>
      <c r="G37" s="107">
        <v>1.3550716611443674E-2</v>
      </c>
      <c r="H37" s="107">
        <f t="shared" si="10"/>
        <v>0</v>
      </c>
      <c r="I37" s="107">
        <v>0.55939118245427333</v>
      </c>
      <c r="J37" s="107">
        <f t="shared" si="8"/>
        <v>0</v>
      </c>
      <c r="K37" s="164">
        <f>feedin_new_car!K37</f>
        <v>0.05</v>
      </c>
      <c r="L37" s="165">
        <f>feedin_new_car!L37</f>
        <v>0.19</v>
      </c>
      <c r="M37" s="165">
        <f>feedin_new_car!M37</f>
        <v>0.19</v>
      </c>
      <c r="N37" s="165">
        <f>feedin_new_car!N37</f>
        <v>0.31</v>
      </c>
      <c r="O37" s="165">
        <f>feedin_new_car!O37</f>
        <v>0.26</v>
      </c>
      <c r="P37" s="164">
        <f>feedin_new_car!P37</f>
        <v>0</v>
      </c>
      <c r="Q37" s="165">
        <f>feedin_new_car!Q37</f>
        <v>0.1</v>
      </c>
      <c r="R37" s="165">
        <f>feedin_new_car!R37</f>
        <v>0.45</v>
      </c>
      <c r="S37" s="165">
        <f>feedin_new_car!S37</f>
        <v>0.4</v>
      </c>
      <c r="T37" s="165">
        <f>feedin_new_car!T37</f>
        <v>0.05</v>
      </c>
      <c r="U37" s="164">
        <f>feedin_new_car!U37</f>
        <v>0.03</v>
      </c>
      <c r="V37" s="165">
        <f>feedin_new_car!V37</f>
        <v>0.3</v>
      </c>
      <c r="W37" s="165">
        <f>feedin_new_car!W37</f>
        <v>0.35</v>
      </c>
      <c r="X37" s="165">
        <f>feedin_new_car!X37</f>
        <v>0.3</v>
      </c>
      <c r="Y37" s="165">
        <f>feedin_new_car!Y37</f>
        <v>2.0000000000000018E-2</v>
      </c>
      <c r="Z37" s="164">
        <f>feedin_new_car!Z37</f>
        <v>0</v>
      </c>
      <c r="AA37" s="165">
        <f>feedin_new_car!AA37</f>
        <v>0.1</v>
      </c>
      <c r="AB37" s="165">
        <f>feedin_new_car!AB37</f>
        <v>0.45</v>
      </c>
      <c r="AC37" s="165">
        <f>feedin_new_car!AC37</f>
        <v>0.4</v>
      </c>
      <c r="AD37" s="165">
        <f>feedin_new_car!AD37</f>
        <v>0.05</v>
      </c>
      <c r="AE37" s="164">
        <f>feedin_new_car!AE37</f>
        <v>0</v>
      </c>
      <c r="AF37" s="165">
        <f>feedin_new_car!AF37</f>
        <v>0</v>
      </c>
      <c r="AG37" s="165">
        <f>feedin_new_car!AG37</f>
        <v>0</v>
      </c>
      <c r="AH37" s="165">
        <f>feedin_new_car!AH37</f>
        <v>0</v>
      </c>
      <c r="AI37" s="165">
        <f>feedin_new_car!AI37</f>
        <v>1</v>
      </c>
      <c r="AJ37" s="164">
        <f>feedin_new_car!AJ37</f>
        <v>0.33999999999999997</v>
      </c>
      <c r="AK37" s="165">
        <f>feedin_new_car!AK37</f>
        <v>0.26</v>
      </c>
      <c r="AL37" s="165">
        <f>feedin_new_car!AL37</f>
        <v>0.35</v>
      </c>
      <c r="AM37" s="165">
        <f>feedin_new_car!AM37</f>
        <v>0.05</v>
      </c>
      <c r="AN37" s="165">
        <f>feedin_new_car!AN37</f>
        <v>0</v>
      </c>
      <c r="AO37" s="164">
        <f>feedin_new_car!AO37</f>
        <v>0.15</v>
      </c>
      <c r="AP37" s="165">
        <f>feedin_new_car!AP37</f>
        <v>0.35</v>
      </c>
      <c r="AQ37" s="165">
        <f>feedin_new_car!AQ37</f>
        <v>0.45</v>
      </c>
      <c r="AR37" s="165">
        <f>feedin_new_car!AR37</f>
        <v>0.05</v>
      </c>
      <c r="AS37" s="165">
        <f>feedin_new_car!AS37</f>
        <v>0</v>
      </c>
      <c r="AT37" s="164">
        <f>feedin_new_car!AT37</f>
        <v>0.2</v>
      </c>
      <c r="AU37" s="165">
        <f>feedin_new_car!AU37</f>
        <v>0.3</v>
      </c>
      <c r="AV37" s="165">
        <f>feedin_new_car!AV37</f>
        <v>0.4</v>
      </c>
      <c r="AW37" s="165">
        <f>feedin_new_car!AW37</f>
        <v>0.1</v>
      </c>
      <c r="AX37" s="165">
        <f>feedin_new_car!AX37</f>
        <v>0</v>
      </c>
      <c r="AY37" s="164">
        <f>feedin_new_car!AY37</f>
        <v>0</v>
      </c>
      <c r="AZ37" s="165">
        <f>feedin_new_car!AZ37</f>
        <v>0</v>
      </c>
      <c r="BA37" s="165">
        <f>feedin_new_car!BA37</f>
        <v>0</v>
      </c>
      <c r="BB37" s="165">
        <f>feedin_new_car!BB37</f>
        <v>0.5</v>
      </c>
      <c r="BC37" s="165">
        <f>feedin_new_car!BC37</f>
        <v>0.5</v>
      </c>
      <c r="BD37" s="36">
        <f t="shared" si="2"/>
        <v>1</v>
      </c>
      <c r="BE37" s="36">
        <f t="shared" si="3"/>
        <v>9</v>
      </c>
      <c r="BF37" s="40"/>
      <c r="BG37" s="60">
        <f t="shared" si="4"/>
        <v>0.13584919770762699</v>
      </c>
      <c r="BH37" s="60">
        <f t="shared" si="0"/>
        <v>0.24890104277267225</v>
      </c>
      <c r="BI37" s="60">
        <f t="shared" si="0"/>
        <v>0.31998403785795837</v>
      </c>
      <c r="BJ37" s="60">
        <f t="shared" si="0"/>
        <v>0.19258520282572608</v>
      </c>
      <c r="BK37" s="60">
        <f t="shared" si="0"/>
        <v>0.10268051883601628</v>
      </c>
      <c r="BL37" s="57">
        <f t="shared" si="1"/>
        <v>1</v>
      </c>
    </row>
    <row r="38" spans="1:64" x14ac:dyDescent="0.2">
      <c r="A38" s="12">
        <v>2032</v>
      </c>
      <c r="B38" s="106">
        <v>0.36999713649521232</v>
      </c>
      <c r="C38" s="107">
        <v>3.663034450657289E-2</v>
      </c>
      <c r="D38" s="107">
        <f t="shared" si="10"/>
        <v>0</v>
      </c>
      <c r="E38" s="107">
        <f t="shared" si="10"/>
        <v>0</v>
      </c>
      <c r="F38" s="107">
        <f t="shared" si="10"/>
        <v>0</v>
      </c>
      <c r="G38" s="107">
        <v>1.5119774343707067E-2</v>
      </c>
      <c r="H38" s="107">
        <f t="shared" si="10"/>
        <v>0</v>
      </c>
      <c r="I38" s="107">
        <v>0.57825274465450782</v>
      </c>
      <c r="J38" s="107">
        <f t="shared" si="8"/>
        <v>0</v>
      </c>
      <c r="K38" s="164">
        <f>feedin_new_car!K38</f>
        <v>0.05</v>
      </c>
      <c r="L38" s="165">
        <f>feedin_new_car!L38</f>
        <v>0.18</v>
      </c>
      <c r="M38" s="165">
        <f>feedin_new_car!M38</f>
        <v>0.18</v>
      </c>
      <c r="N38" s="165">
        <f>feedin_new_car!N38</f>
        <v>0.32</v>
      </c>
      <c r="O38" s="165">
        <f>feedin_new_car!O38</f>
        <v>0.27</v>
      </c>
      <c r="P38" s="164">
        <f>feedin_new_car!P38</f>
        <v>0</v>
      </c>
      <c r="Q38" s="165">
        <f>feedin_new_car!Q38</f>
        <v>0.1</v>
      </c>
      <c r="R38" s="165">
        <f>feedin_new_car!R38</f>
        <v>0.45</v>
      </c>
      <c r="S38" s="165">
        <f>feedin_new_car!S38</f>
        <v>0.4</v>
      </c>
      <c r="T38" s="165">
        <f>feedin_new_car!T38</f>
        <v>0.05</v>
      </c>
      <c r="U38" s="164">
        <f>feedin_new_car!U38</f>
        <v>0.03</v>
      </c>
      <c r="V38" s="165">
        <f>feedin_new_car!V38</f>
        <v>0.3</v>
      </c>
      <c r="W38" s="165">
        <f>feedin_new_car!W38</f>
        <v>0.35</v>
      </c>
      <c r="X38" s="165">
        <f>feedin_new_car!X38</f>
        <v>0.3</v>
      </c>
      <c r="Y38" s="165">
        <f>feedin_new_car!Y38</f>
        <v>2.0000000000000018E-2</v>
      </c>
      <c r="Z38" s="164">
        <f>feedin_new_car!Z38</f>
        <v>0</v>
      </c>
      <c r="AA38" s="165">
        <f>feedin_new_car!AA38</f>
        <v>0.1</v>
      </c>
      <c r="AB38" s="165">
        <f>feedin_new_car!AB38</f>
        <v>0.45</v>
      </c>
      <c r="AC38" s="165">
        <f>feedin_new_car!AC38</f>
        <v>0.4</v>
      </c>
      <c r="AD38" s="165">
        <f>feedin_new_car!AD38</f>
        <v>0.05</v>
      </c>
      <c r="AE38" s="164">
        <f>feedin_new_car!AE38</f>
        <v>0</v>
      </c>
      <c r="AF38" s="165">
        <f>feedin_new_car!AF38</f>
        <v>0</v>
      </c>
      <c r="AG38" s="165">
        <f>feedin_new_car!AG38</f>
        <v>0</v>
      </c>
      <c r="AH38" s="165">
        <f>feedin_new_car!AH38</f>
        <v>0</v>
      </c>
      <c r="AI38" s="165">
        <f>feedin_new_car!AI38</f>
        <v>1</v>
      </c>
      <c r="AJ38" s="164">
        <f>feedin_new_car!AJ38</f>
        <v>0.32999999999999996</v>
      </c>
      <c r="AK38" s="165">
        <f>feedin_new_car!AK38</f>
        <v>0.27</v>
      </c>
      <c r="AL38" s="165">
        <f>feedin_new_car!AL38</f>
        <v>0.35</v>
      </c>
      <c r="AM38" s="165">
        <f>feedin_new_car!AM38</f>
        <v>0.05</v>
      </c>
      <c r="AN38" s="165">
        <f>feedin_new_car!AN38</f>
        <v>0</v>
      </c>
      <c r="AO38" s="164">
        <f>feedin_new_car!AO38</f>
        <v>0.15</v>
      </c>
      <c r="AP38" s="165">
        <f>feedin_new_car!AP38</f>
        <v>0.35</v>
      </c>
      <c r="AQ38" s="165">
        <f>feedin_new_car!AQ38</f>
        <v>0.45</v>
      </c>
      <c r="AR38" s="165">
        <f>feedin_new_car!AR38</f>
        <v>0.05</v>
      </c>
      <c r="AS38" s="165">
        <f>feedin_new_car!AS38</f>
        <v>0</v>
      </c>
      <c r="AT38" s="164">
        <f>feedin_new_car!AT38</f>
        <v>0.2</v>
      </c>
      <c r="AU38" s="165">
        <f>feedin_new_car!AU38</f>
        <v>0.3</v>
      </c>
      <c r="AV38" s="165">
        <f>feedin_new_car!AV38</f>
        <v>0.4</v>
      </c>
      <c r="AW38" s="165">
        <f>feedin_new_car!AW38</f>
        <v>0.1</v>
      </c>
      <c r="AX38" s="165">
        <f>feedin_new_car!AX38</f>
        <v>0</v>
      </c>
      <c r="AY38" s="164">
        <f>feedin_new_car!AY38</f>
        <v>0</v>
      </c>
      <c r="AZ38" s="165">
        <f>feedin_new_car!AZ38</f>
        <v>0</v>
      </c>
      <c r="BA38" s="165">
        <f>feedin_new_car!BA38</f>
        <v>0</v>
      </c>
      <c r="BB38" s="165">
        <f>feedin_new_car!BB38</f>
        <v>0.5</v>
      </c>
      <c r="BC38" s="165">
        <f>feedin_new_car!BC38</f>
        <v>0.5</v>
      </c>
      <c r="BD38" s="36">
        <f t="shared" si="2"/>
        <v>1</v>
      </c>
      <c r="BE38" s="36">
        <f t="shared" si="3"/>
        <v>9</v>
      </c>
      <c r="BF38" s="40"/>
      <c r="BG38" s="60">
        <f t="shared" si="4"/>
        <v>0.13913993128908553</v>
      </c>
      <c r="BH38" s="60">
        <f t="shared" si="0"/>
        <v>0.24782068148894876</v>
      </c>
      <c r="BI38" s="60">
        <f t="shared" si="0"/>
        <v>0.31967615847919661</v>
      </c>
      <c r="BJ38" s="60">
        <f t="shared" si="0"/>
        <v>0.19163248466373323</v>
      </c>
      <c r="BK38" s="60">
        <f t="shared" si="0"/>
        <v>0.10173074407903598</v>
      </c>
      <c r="BL38" s="57">
        <f t="shared" si="1"/>
        <v>1.0000000000000002</v>
      </c>
    </row>
    <row r="39" spans="1:64" x14ac:dyDescent="0.2">
      <c r="A39" s="12">
        <v>2033</v>
      </c>
      <c r="B39" s="106">
        <v>0.35258568763550552</v>
      </c>
      <c r="C39" s="107">
        <v>3.3664469091583507E-2</v>
      </c>
      <c r="D39" s="107">
        <f t="shared" si="10"/>
        <v>0</v>
      </c>
      <c r="E39" s="107">
        <f t="shared" si="10"/>
        <v>0</v>
      </c>
      <c r="F39" s="107">
        <f t="shared" si="10"/>
        <v>0</v>
      </c>
      <c r="G39" s="107">
        <v>1.6837132613076653E-2</v>
      </c>
      <c r="H39" s="107">
        <f t="shared" si="10"/>
        <v>0</v>
      </c>
      <c r="I39" s="107">
        <v>0.59691271065983431</v>
      </c>
      <c r="J39" s="107">
        <f t="shared" si="8"/>
        <v>0</v>
      </c>
      <c r="K39" s="164">
        <f>feedin_new_car!K39</f>
        <v>0.05</v>
      </c>
      <c r="L39" s="165">
        <f>feedin_new_car!L39</f>
        <v>0.16999999999999998</v>
      </c>
      <c r="M39" s="165">
        <f>feedin_new_car!M39</f>
        <v>0.16999999999999998</v>
      </c>
      <c r="N39" s="165">
        <f>feedin_new_car!N39</f>
        <v>0.33</v>
      </c>
      <c r="O39" s="165">
        <f>feedin_new_car!O39</f>
        <v>0.28000000000000003</v>
      </c>
      <c r="P39" s="164">
        <f>feedin_new_car!P39</f>
        <v>0</v>
      </c>
      <c r="Q39" s="165">
        <f>feedin_new_car!Q39</f>
        <v>0.1</v>
      </c>
      <c r="R39" s="165">
        <f>feedin_new_car!R39</f>
        <v>0.45</v>
      </c>
      <c r="S39" s="165">
        <f>feedin_new_car!S39</f>
        <v>0.4</v>
      </c>
      <c r="T39" s="165">
        <f>feedin_new_car!T39</f>
        <v>0.05</v>
      </c>
      <c r="U39" s="164">
        <f>feedin_new_car!U39</f>
        <v>0.03</v>
      </c>
      <c r="V39" s="165">
        <f>feedin_new_car!V39</f>
        <v>0.3</v>
      </c>
      <c r="W39" s="165">
        <f>feedin_new_car!W39</f>
        <v>0.35</v>
      </c>
      <c r="X39" s="165">
        <f>feedin_new_car!X39</f>
        <v>0.3</v>
      </c>
      <c r="Y39" s="165">
        <f>feedin_new_car!Y39</f>
        <v>2.0000000000000018E-2</v>
      </c>
      <c r="Z39" s="164">
        <f>feedin_new_car!Z39</f>
        <v>0</v>
      </c>
      <c r="AA39" s="165">
        <f>feedin_new_car!AA39</f>
        <v>0.1</v>
      </c>
      <c r="AB39" s="165">
        <f>feedin_new_car!AB39</f>
        <v>0.45</v>
      </c>
      <c r="AC39" s="165">
        <f>feedin_new_car!AC39</f>
        <v>0.4</v>
      </c>
      <c r="AD39" s="165">
        <f>feedin_new_car!AD39</f>
        <v>0.05</v>
      </c>
      <c r="AE39" s="164">
        <f>feedin_new_car!AE39</f>
        <v>0</v>
      </c>
      <c r="AF39" s="165">
        <f>feedin_new_car!AF39</f>
        <v>0</v>
      </c>
      <c r="AG39" s="165">
        <f>feedin_new_car!AG39</f>
        <v>0</v>
      </c>
      <c r="AH39" s="165">
        <f>feedin_new_car!AH39</f>
        <v>0</v>
      </c>
      <c r="AI39" s="165">
        <f>feedin_new_car!AI39</f>
        <v>1</v>
      </c>
      <c r="AJ39" s="164">
        <f>feedin_new_car!AJ39</f>
        <v>0.31999999999999995</v>
      </c>
      <c r="AK39" s="165">
        <f>feedin_new_car!AK39</f>
        <v>0.28000000000000003</v>
      </c>
      <c r="AL39" s="165">
        <f>feedin_new_car!AL39</f>
        <v>0.35</v>
      </c>
      <c r="AM39" s="165">
        <f>feedin_new_car!AM39</f>
        <v>0.05</v>
      </c>
      <c r="AN39" s="165">
        <f>feedin_new_car!AN39</f>
        <v>0</v>
      </c>
      <c r="AO39" s="164">
        <f>feedin_new_car!AO39</f>
        <v>0.15</v>
      </c>
      <c r="AP39" s="165">
        <f>feedin_new_car!AP39</f>
        <v>0.35</v>
      </c>
      <c r="AQ39" s="165">
        <f>feedin_new_car!AQ39</f>
        <v>0.45</v>
      </c>
      <c r="AR39" s="165">
        <f>feedin_new_car!AR39</f>
        <v>0.05</v>
      </c>
      <c r="AS39" s="165">
        <f>feedin_new_car!AS39</f>
        <v>0</v>
      </c>
      <c r="AT39" s="164">
        <f>feedin_new_car!AT39</f>
        <v>0.2</v>
      </c>
      <c r="AU39" s="165">
        <f>feedin_new_car!AU39</f>
        <v>0.3</v>
      </c>
      <c r="AV39" s="165">
        <f>feedin_new_car!AV39</f>
        <v>0.4</v>
      </c>
      <c r="AW39" s="165">
        <f>feedin_new_car!AW39</f>
        <v>0.1</v>
      </c>
      <c r="AX39" s="165">
        <f>feedin_new_car!AX39</f>
        <v>0</v>
      </c>
      <c r="AY39" s="164">
        <f>feedin_new_car!AY39</f>
        <v>0</v>
      </c>
      <c r="AZ39" s="165">
        <f>feedin_new_car!AZ39</f>
        <v>0</v>
      </c>
      <c r="BA39" s="165">
        <f>feedin_new_car!BA39</f>
        <v>0</v>
      </c>
      <c r="BB39" s="165">
        <f>feedin_new_car!BB39</f>
        <v>0.5</v>
      </c>
      <c r="BC39" s="165">
        <f>feedin_new_car!BC39</f>
        <v>0.5</v>
      </c>
      <c r="BD39" s="36">
        <f t="shared" si="2"/>
        <v>1</v>
      </c>
      <c r="BE39" s="36">
        <f t="shared" si="3"/>
        <v>9</v>
      </c>
      <c r="BF39" s="40"/>
      <c r="BG39" s="60">
        <f t="shared" si="4"/>
        <v>0.14239970894992665</v>
      </c>
      <c r="BH39" s="60">
        <f t="shared" si="0"/>
        <v>0.24709422413680604</v>
      </c>
      <c r="BI39" s="60">
        <f t="shared" si="0"/>
        <v>0.31974665866775909</v>
      </c>
      <c r="BJ39" s="60">
        <f t="shared" si="0"/>
        <v>0.1903521922529875</v>
      </c>
      <c r="BK39" s="60">
        <f t="shared" si="0"/>
        <v>0.10040721599252073</v>
      </c>
      <c r="BL39" s="57">
        <f t="shared" si="1"/>
        <v>1</v>
      </c>
    </row>
    <row r="40" spans="1:64" x14ac:dyDescent="0.2">
      <c r="A40" s="12">
        <v>2034</v>
      </c>
      <c r="B40" s="106">
        <v>0.33508101252569528</v>
      </c>
      <c r="C40" s="107">
        <v>3.0877867892187695E-2</v>
      </c>
      <c r="D40" s="107">
        <f t="shared" si="10"/>
        <v>0</v>
      </c>
      <c r="E40" s="107">
        <f t="shared" si="10"/>
        <v>0</v>
      </c>
      <c r="F40" s="107">
        <f t="shared" si="10"/>
        <v>0</v>
      </c>
      <c r="G40" s="107">
        <v>1.8710944061767931E-2</v>
      </c>
      <c r="H40" s="107">
        <f t="shared" si="10"/>
        <v>0</v>
      </c>
      <c r="I40" s="107">
        <v>0.61533017552034919</v>
      </c>
      <c r="J40" s="107">
        <f t="shared" si="8"/>
        <v>0</v>
      </c>
      <c r="K40" s="164">
        <f>feedin_new_car!K40</f>
        <v>0.05</v>
      </c>
      <c r="L40" s="165">
        <f>feedin_new_car!L40</f>
        <v>0.15999999999999998</v>
      </c>
      <c r="M40" s="165">
        <f>feedin_new_car!M40</f>
        <v>0.15999999999999998</v>
      </c>
      <c r="N40" s="165">
        <f>feedin_new_car!N40</f>
        <v>0.34</v>
      </c>
      <c r="O40" s="165">
        <f>feedin_new_car!O40</f>
        <v>0.29000000000000004</v>
      </c>
      <c r="P40" s="164">
        <f>feedin_new_car!P40</f>
        <v>0</v>
      </c>
      <c r="Q40" s="165">
        <f>feedin_new_car!Q40</f>
        <v>0.1</v>
      </c>
      <c r="R40" s="165">
        <f>feedin_new_car!R40</f>
        <v>0.45</v>
      </c>
      <c r="S40" s="165">
        <f>feedin_new_car!S40</f>
        <v>0.4</v>
      </c>
      <c r="T40" s="165">
        <f>feedin_new_car!T40</f>
        <v>0.05</v>
      </c>
      <c r="U40" s="164">
        <f>feedin_new_car!U40</f>
        <v>0.03</v>
      </c>
      <c r="V40" s="165">
        <f>feedin_new_car!V40</f>
        <v>0.3</v>
      </c>
      <c r="W40" s="165">
        <f>feedin_new_car!W40</f>
        <v>0.35</v>
      </c>
      <c r="X40" s="165">
        <f>feedin_new_car!X40</f>
        <v>0.3</v>
      </c>
      <c r="Y40" s="165">
        <f>feedin_new_car!Y40</f>
        <v>2.0000000000000018E-2</v>
      </c>
      <c r="Z40" s="164">
        <f>feedin_new_car!Z40</f>
        <v>0</v>
      </c>
      <c r="AA40" s="165">
        <f>feedin_new_car!AA40</f>
        <v>0.1</v>
      </c>
      <c r="AB40" s="165">
        <f>feedin_new_car!AB40</f>
        <v>0.45</v>
      </c>
      <c r="AC40" s="165">
        <f>feedin_new_car!AC40</f>
        <v>0.4</v>
      </c>
      <c r="AD40" s="165">
        <f>feedin_new_car!AD40</f>
        <v>0.05</v>
      </c>
      <c r="AE40" s="164">
        <f>feedin_new_car!AE40</f>
        <v>0</v>
      </c>
      <c r="AF40" s="165">
        <f>feedin_new_car!AF40</f>
        <v>0</v>
      </c>
      <c r="AG40" s="165">
        <f>feedin_new_car!AG40</f>
        <v>0</v>
      </c>
      <c r="AH40" s="165">
        <f>feedin_new_car!AH40</f>
        <v>0</v>
      </c>
      <c r="AI40" s="165">
        <f>feedin_new_car!AI40</f>
        <v>1</v>
      </c>
      <c r="AJ40" s="164">
        <f>feedin_new_car!AJ40</f>
        <v>0.30999999999999994</v>
      </c>
      <c r="AK40" s="165">
        <f>feedin_new_car!AK40</f>
        <v>0.29000000000000004</v>
      </c>
      <c r="AL40" s="165">
        <f>feedin_new_car!AL40</f>
        <v>0.35</v>
      </c>
      <c r="AM40" s="165">
        <f>feedin_new_car!AM40</f>
        <v>0.05</v>
      </c>
      <c r="AN40" s="165">
        <f>feedin_new_car!AN40</f>
        <v>0</v>
      </c>
      <c r="AO40" s="164">
        <f>feedin_new_car!AO40</f>
        <v>0.15</v>
      </c>
      <c r="AP40" s="165">
        <f>feedin_new_car!AP40</f>
        <v>0.35</v>
      </c>
      <c r="AQ40" s="165">
        <f>feedin_new_car!AQ40</f>
        <v>0.45</v>
      </c>
      <c r="AR40" s="165">
        <f>feedin_new_car!AR40</f>
        <v>0.05</v>
      </c>
      <c r="AS40" s="165">
        <f>feedin_new_car!AS40</f>
        <v>0</v>
      </c>
      <c r="AT40" s="164">
        <f>feedin_new_car!AT40</f>
        <v>0.2</v>
      </c>
      <c r="AU40" s="165">
        <f>feedin_new_car!AU40</f>
        <v>0.3</v>
      </c>
      <c r="AV40" s="165">
        <f>feedin_new_car!AV40</f>
        <v>0.4</v>
      </c>
      <c r="AW40" s="165">
        <f>feedin_new_car!AW40</f>
        <v>0.1</v>
      </c>
      <c r="AX40" s="165">
        <f>feedin_new_car!AX40</f>
        <v>0</v>
      </c>
      <c r="AY40" s="164">
        <f>feedin_new_car!AY40</f>
        <v>0</v>
      </c>
      <c r="AZ40" s="165">
        <f>feedin_new_car!AZ40</f>
        <v>0</v>
      </c>
      <c r="BA40" s="165">
        <f>feedin_new_car!BA40</f>
        <v>0</v>
      </c>
      <c r="BB40" s="165">
        <f>feedin_new_car!BB40</f>
        <v>0.5</v>
      </c>
      <c r="BC40" s="165">
        <f>feedin_new_car!BC40</f>
        <v>0.5</v>
      </c>
      <c r="BD40" s="36">
        <f t="shared" si="2"/>
        <v>1</v>
      </c>
      <c r="BE40" s="36">
        <f t="shared" si="3"/>
        <v>9</v>
      </c>
      <c r="BF40" s="40"/>
      <c r="BG40" s="60">
        <f t="shared" si="4"/>
        <v>0.14562047838950265</v>
      </c>
      <c r="BH40" s="60">
        <f t="shared" si="0"/>
        <v>0.24672597522734746</v>
      </c>
      <c r="BI40" s="60">
        <f t="shared" si="0"/>
        <v>0.32018890318535415</v>
      </c>
      <c r="BJ40" s="60">
        <f t="shared" si="0"/>
        <v>0.18874725617073479</v>
      </c>
      <c r="BK40" s="60">
        <f t="shared" si="0"/>
        <v>9.8717387027061038E-2</v>
      </c>
      <c r="BL40" s="57">
        <f t="shared" si="1"/>
        <v>1</v>
      </c>
    </row>
    <row r="41" spans="1:64" x14ac:dyDescent="0.2">
      <c r="A41" s="51">
        <v>2035</v>
      </c>
      <c r="B41" s="111">
        <v>0.31752715478613319</v>
      </c>
      <c r="C41" s="112">
        <v>2.8262528996508815E-2</v>
      </c>
      <c r="D41" s="112">
        <v>0</v>
      </c>
      <c r="E41" s="112">
        <v>0</v>
      </c>
      <c r="F41" s="112">
        <v>0</v>
      </c>
      <c r="G41" s="112">
        <v>2.0748469042931504E-2</v>
      </c>
      <c r="H41" s="112">
        <v>0</v>
      </c>
      <c r="I41" s="112">
        <v>0.63346184717442644</v>
      </c>
      <c r="J41" s="112">
        <f t="shared" si="8"/>
        <v>0</v>
      </c>
      <c r="K41" s="111">
        <f>feedin_new_car!K41</f>
        <v>0.05</v>
      </c>
      <c r="L41" s="157">
        <f>feedin_new_car!L41</f>
        <v>0.15</v>
      </c>
      <c r="M41" s="157">
        <f>feedin_new_car!M41</f>
        <v>0.15</v>
      </c>
      <c r="N41" s="157">
        <f>feedin_new_car!N41</f>
        <v>0.35</v>
      </c>
      <c r="O41" s="157">
        <f>feedin_new_car!O41</f>
        <v>0.30000000000000004</v>
      </c>
      <c r="P41" s="111">
        <f>feedin_new_car!P41</f>
        <v>0</v>
      </c>
      <c r="Q41" s="157">
        <f>feedin_new_car!Q41</f>
        <v>0.1</v>
      </c>
      <c r="R41" s="157">
        <f>feedin_new_car!R41</f>
        <v>0.45</v>
      </c>
      <c r="S41" s="157">
        <f>feedin_new_car!S41</f>
        <v>0.4</v>
      </c>
      <c r="T41" s="157">
        <f>feedin_new_car!T41</f>
        <v>0.05</v>
      </c>
      <c r="U41" s="111">
        <f>feedin_new_car!U41</f>
        <v>0.03</v>
      </c>
      <c r="V41" s="157">
        <f>feedin_new_car!V41</f>
        <v>0.3</v>
      </c>
      <c r="W41" s="157">
        <f>feedin_new_car!W41</f>
        <v>0.35</v>
      </c>
      <c r="X41" s="157">
        <f>feedin_new_car!X41</f>
        <v>0.3</v>
      </c>
      <c r="Y41" s="157">
        <f>feedin_new_car!Y41</f>
        <v>2.0000000000000018E-2</v>
      </c>
      <c r="Z41" s="111">
        <f>feedin_new_car!Z41</f>
        <v>0</v>
      </c>
      <c r="AA41" s="157">
        <f>feedin_new_car!AA41</f>
        <v>0.1</v>
      </c>
      <c r="AB41" s="157">
        <f>feedin_new_car!AB41</f>
        <v>0.45</v>
      </c>
      <c r="AC41" s="157">
        <f>feedin_new_car!AC41</f>
        <v>0.4</v>
      </c>
      <c r="AD41" s="157">
        <f>feedin_new_car!AD41</f>
        <v>0.05</v>
      </c>
      <c r="AE41" s="111">
        <f>feedin_new_car!AE41</f>
        <v>0</v>
      </c>
      <c r="AF41" s="157">
        <f>feedin_new_car!AF41</f>
        <v>0</v>
      </c>
      <c r="AG41" s="157">
        <f>feedin_new_car!AG41</f>
        <v>0</v>
      </c>
      <c r="AH41" s="157">
        <f>feedin_new_car!AH41</f>
        <v>0</v>
      </c>
      <c r="AI41" s="157">
        <f>feedin_new_car!AI41</f>
        <v>1</v>
      </c>
      <c r="AJ41" s="111">
        <f>feedin_new_car!AJ41</f>
        <v>0.3</v>
      </c>
      <c r="AK41" s="157">
        <f>feedin_new_car!AK41</f>
        <v>0.3</v>
      </c>
      <c r="AL41" s="157">
        <f>feedin_new_car!AL41</f>
        <v>0.35</v>
      </c>
      <c r="AM41" s="157">
        <f>feedin_new_car!AM41</f>
        <v>0.05</v>
      </c>
      <c r="AN41" s="157">
        <f>feedin_new_car!AN41</f>
        <v>0</v>
      </c>
      <c r="AO41" s="111">
        <f>feedin_new_car!AO41</f>
        <v>0.15</v>
      </c>
      <c r="AP41" s="157">
        <f>feedin_new_car!AP41</f>
        <v>0.35</v>
      </c>
      <c r="AQ41" s="157">
        <f>feedin_new_car!AQ41</f>
        <v>0.45</v>
      </c>
      <c r="AR41" s="157">
        <f>feedin_new_car!AR41</f>
        <v>0.05</v>
      </c>
      <c r="AS41" s="157">
        <f>feedin_new_car!AS41</f>
        <v>0</v>
      </c>
      <c r="AT41" s="111">
        <f>feedin_new_car!AT41</f>
        <v>0.2</v>
      </c>
      <c r="AU41" s="157">
        <f>feedin_new_car!AU41</f>
        <v>0.3</v>
      </c>
      <c r="AV41" s="157">
        <f>feedin_new_car!AV41</f>
        <v>0.4</v>
      </c>
      <c r="AW41" s="157">
        <f>feedin_new_car!AW41</f>
        <v>0.1</v>
      </c>
      <c r="AX41" s="157">
        <f>feedin_new_car!AX41</f>
        <v>0</v>
      </c>
      <c r="AY41" s="111">
        <f>feedin_new_car!AY41</f>
        <v>0</v>
      </c>
      <c r="AZ41" s="157">
        <f>feedin_new_car!AZ41</f>
        <v>0</v>
      </c>
      <c r="BA41" s="157">
        <f>feedin_new_car!BA41</f>
        <v>0</v>
      </c>
      <c r="BB41" s="157">
        <f>feedin_new_car!BB41</f>
        <v>0.5</v>
      </c>
      <c r="BC41" s="157">
        <f>feedin_new_car!BC41</f>
        <v>0.5</v>
      </c>
      <c r="BD41" s="52">
        <f t="shared" si="2"/>
        <v>1</v>
      </c>
      <c r="BE41" s="52">
        <f t="shared" si="3"/>
        <v>9</v>
      </c>
      <c r="BF41" s="53"/>
      <c r="BG41" s="61">
        <f t="shared" si="4"/>
        <v>0.1487932678870714</v>
      </c>
      <c r="BH41" s="61">
        <f t="shared" si="0"/>
        <v>0.24671842098277824</v>
      </c>
      <c r="BI41" s="61">
        <f t="shared" si="0"/>
        <v>0.32099391430114554</v>
      </c>
      <c r="BJ41" s="61">
        <f t="shared" si="0"/>
        <v>0.18682312394333939</v>
      </c>
      <c r="BK41" s="61">
        <f t="shared" si="0"/>
        <v>9.6671272885665419E-2</v>
      </c>
      <c r="BL41" s="62">
        <f t="shared" si="1"/>
        <v>1</v>
      </c>
    </row>
    <row r="42" spans="1:64" x14ac:dyDescent="0.2">
      <c r="A42" s="12">
        <v>2036</v>
      </c>
      <c r="B42" s="106">
        <v>0.29997287213772877</v>
      </c>
      <c r="C42" s="107">
        <v>2.5810863965790215E-2</v>
      </c>
      <c r="D42" s="107">
        <f t="shared" ref="D42:H45" si="11">D41+(D$46-D$41)*0.2</f>
        <v>0</v>
      </c>
      <c r="E42" s="107">
        <f t="shared" si="11"/>
        <v>0</v>
      </c>
      <c r="F42" s="107">
        <f t="shared" si="11"/>
        <v>0</v>
      </c>
      <c r="G42" s="107">
        <v>2.2955769914788079E-2</v>
      </c>
      <c r="H42" s="107">
        <f t="shared" si="11"/>
        <v>0</v>
      </c>
      <c r="I42" s="107">
        <v>0.65126049398169295</v>
      </c>
      <c r="J42" s="107">
        <f t="shared" si="8"/>
        <v>0</v>
      </c>
      <c r="K42" s="164">
        <f>feedin_new_car!K42</f>
        <v>0.05</v>
      </c>
      <c r="L42" s="165">
        <f>feedin_new_car!L42</f>
        <v>0.15</v>
      </c>
      <c r="M42" s="165">
        <f>feedin_new_car!M42</f>
        <v>0.15</v>
      </c>
      <c r="N42" s="165">
        <f>feedin_new_car!N42</f>
        <v>0.35</v>
      </c>
      <c r="O42" s="165">
        <f>feedin_new_car!O42</f>
        <v>0.30000000000000004</v>
      </c>
      <c r="P42" s="164">
        <f>feedin_new_car!P42</f>
        <v>0</v>
      </c>
      <c r="Q42" s="165">
        <f>feedin_new_car!Q42</f>
        <v>0.1</v>
      </c>
      <c r="R42" s="165">
        <f>feedin_new_car!R42</f>
        <v>0.45</v>
      </c>
      <c r="S42" s="165">
        <f>feedin_new_car!S42</f>
        <v>0.4</v>
      </c>
      <c r="T42" s="165">
        <f>feedin_new_car!T42</f>
        <v>0.05</v>
      </c>
      <c r="U42" s="164">
        <f>feedin_new_car!U42</f>
        <v>0.03</v>
      </c>
      <c r="V42" s="165">
        <f>feedin_new_car!V42</f>
        <v>0.3</v>
      </c>
      <c r="W42" s="165">
        <f>feedin_new_car!W42</f>
        <v>0.35</v>
      </c>
      <c r="X42" s="165">
        <f>feedin_new_car!X42</f>
        <v>0.3</v>
      </c>
      <c r="Y42" s="165">
        <f>feedin_new_car!Y42</f>
        <v>2.0000000000000018E-2</v>
      </c>
      <c r="Z42" s="164">
        <f>feedin_new_car!Z42</f>
        <v>0</v>
      </c>
      <c r="AA42" s="165">
        <f>feedin_new_car!AA42</f>
        <v>0.1</v>
      </c>
      <c r="AB42" s="165">
        <f>feedin_new_car!AB42</f>
        <v>0.45</v>
      </c>
      <c r="AC42" s="165">
        <f>feedin_new_car!AC42</f>
        <v>0.4</v>
      </c>
      <c r="AD42" s="165">
        <f>feedin_new_car!AD42</f>
        <v>0.05</v>
      </c>
      <c r="AE42" s="164">
        <f>feedin_new_car!AE42</f>
        <v>0</v>
      </c>
      <c r="AF42" s="165">
        <f>feedin_new_car!AF42</f>
        <v>0</v>
      </c>
      <c r="AG42" s="165">
        <f>feedin_new_car!AG42</f>
        <v>0</v>
      </c>
      <c r="AH42" s="165">
        <f>feedin_new_car!AH42</f>
        <v>0</v>
      </c>
      <c r="AI42" s="165">
        <f>feedin_new_car!AI42</f>
        <v>1</v>
      </c>
      <c r="AJ42" s="164">
        <f>feedin_new_car!AJ42</f>
        <v>0.26999999999999996</v>
      </c>
      <c r="AK42" s="165">
        <f>feedin_new_car!AK42</f>
        <v>0.32</v>
      </c>
      <c r="AL42" s="165">
        <f>feedin_new_car!AL42</f>
        <v>0.35</v>
      </c>
      <c r="AM42" s="165">
        <f>feedin_new_car!AM42</f>
        <v>6.0000000000000005E-2</v>
      </c>
      <c r="AN42" s="165">
        <f>feedin_new_car!AN42</f>
        <v>0</v>
      </c>
      <c r="AO42" s="164">
        <f>feedin_new_car!AO42</f>
        <v>0.15</v>
      </c>
      <c r="AP42" s="165">
        <f>feedin_new_car!AP42</f>
        <v>0.35</v>
      </c>
      <c r="AQ42" s="165">
        <f>feedin_new_car!AQ42</f>
        <v>0.45</v>
      </c>
      <c r="AR42" s="165">
        <f>feedin_new_car!AR42</f>
        <v>0.05</v>
      </c>
      <c r="AS42" s="165">
        <f>feedin_new_car!AS42</f>
        <v>0</v>
      </c>
      <c r="AT42" s="164">
        <f>feedin_new_car!AT42</f>
        <v>0.2</v>
      </c>
      <c r="AU42" s="165">
        <f>feedin_new_car!AU42</f>
        <v>0.3</v>
      </c>
      <c r="AV42" s="165">
        <f>feedin_new_car!AV42</f>
        <v>0.4</v>
      </c>
      <c r="AW42" s="165">
        <f>feedin_new_car!AW42</f>
        <v>0.1</v>
      </c>
      <c r="AX42" s="165">
        <f>feedin_new_car!AX42</f>
        <v>0</v>
      </c>
      <c r="AY42" s="164">
        <f>feedin_new_car!AY42</f>
        <v>0</v>
      </c>
      <c r="AZ42" s="165">
        <f>feedin_new_car!AZ42</f>
        <v>0</v>
      </c>
      <c r="BA42" s="165">
        <f>feedin_new_car!BA42</f>
        <v>0</v>
      </c>
      <c r="BB42" s="165">
        <f>feedin_new_car!BB42</f>
        <v>0.5</v>
      </c>
      <c r="BC42" s="165">
        <f>feedin_new_car!BC42</f>
        <v>0.5</v>
      </c>
      <c r="BD42" s="36">
        <f t="shared" si="2"/>
        <v>1</v>
      </c>
      <c r="BE42" s="36">
        <f t="shared" si="3"/>
        <v>9</v>
      </c>
      <c r="BF42" s="40"/>
      <c r="BG42" s="60">
        <f t="shared" si="4"/>
        <v>0.15144880028021782</v>
      </c>
      <c r="BH42" s="60">
        <f t="shared" si="0"/>
        <v>0.25030101178447839</v>
      </c>
      <c r="BI42" s="60">
        <f t="shared" si="0"/>
        <v>0.32514953666811791</v>
      </c>
      <c r="BJ42" s="60">
        <f t="shared" si="0"/>
        <v>0.18181824642757774</v>
      </c>
      <c r="BK42" s="60">
        <f t="shared" si="0"/>
        <v>9.1282404839608158E-2</v>
      </c>
      <c r="BL42" s="57">
        <f t="shared" si="1"/>
        <v>1</v>
      </c>
    </row>
    <row r="43" spans="1:64" x14ac:dyDescent="0.2">
      <c r="A43" s="12">
        <v>2037</v>
      </c>
      <c r="B43" s="106">
        <v>0.28247276010330696</v>
      </c>
      <c r="C43" s="107">
        <v>2.3515805830617204E-2</v>
      </c>
      <c r="D43" s="107">
        <f t="shared" si="11"/>
        <v>0</v>
      </c>
      <c r="E43" s="107">
        <f t="shared" si="11"/>
        <v>0</v>
      </c>
      <c r="F43" s="107">
        <f t="shared" si="11"/>
        <v>0</v>
      </c>
      <c r="G43" s="107">
        <v>2.5337415460714982E-2</v>
      </c>
      <c r="H43" s="107">
        <f t="shared" si="11"/>
        <v>0</v>
      </c>
      <c r="I43" s="107">
        <v>0.6686740186053608</v>
      </c>
      <c r="J43" s="107">
        <f t="shared" si="8"/>
        <v>0</v>
      </c>
      <c r="K43" s="164">
        <f>feedin_new_car!K43</f>
        <v>0.05</v>
      </c>
      <c r="L43" s="165">
        <f>feedin_new_car!L43</f>
        <v>0.15</v>
      </c>
      <c r="M43" s="165">
        <f>feedin_new_car!M43</f>
        <v>0.15</v>
      </c>
      <c r="N43" s="165">
        <f>feedin_new_car!N43</f>
        <v>0.35</v>
      </c>
      <c r="O43" s="165">
        <f>feedin_new_car!O43</f>
        <v>0.30000000000000004</v>
      </c>
      <c r="P43" s="164">
        <f>feedin_new_car!P43</f>
        <v>0</v>
      </c>
      <c r="Q43" s="165">
        <f>feedin_new_car!Q43</f>
        <v>0.1</v>
      </c>
      <c r="R43" s="165">
        <f>feedin_new_car!R43</f>
        <v>0.45</v>
      </c>
      <c r="S43" s="165">
        <f>feedin_new_car!S43</f>
        <v>0.4</v>
      </c>
      <c r="T43" s="165">
        <f>feedin_new_car!T43</f>
        <v>0.05</v>
      </c>
      <c r="U43" s="164">
        <f>feedin_new_car!U43</f>
        <v>0.03</v>
      </c>
      <c r="V43" s="165">
        <f>feedin_new_car!V43</f>
        <v>0.3</v>
      </c>
      <c r="W43" s="165">
        <f>feedin_new_car!W43</f>
        <v>0.35</v>
      </c>
      <c r="X43" s="165">
        <f>feedin_new_car!X43</f>
        <v>0.3</v>
      </c>
      <c r="Y43" s="165">
        <f>feedin_new_car!Y43</f>
        <v>2.0000000000000018E-2</v>
      </c>
      <c r="Z43" s="164">
        <f>feedin_new_car!Z43</f>
        <v>0</v>
      </c>
      <c r="AA43" s="165">
        <f>feedin_new_car!AA43</f>
        <v>0.1</v>
      </c>
      <c r="AB43" s="165">
        <f>feedin_new_car!AB43</f>
        <v>0.45</v>
      </c>
      <c r="AC43" s="165">
        <f>feedin_new_car!AC43</f>
        <v>0.4</v>
      </c>
      <c r="AD43" s="165">
        <f>feedin_new_car!AD43</f>
        <v>0.05</v>
      </c>
      <c r="AE43" s="164">
        <f>feedin_new_car!AE43</f>
        <v>0</v>
      </c>
      <c r="AF43" s="165">
        <f>feedin_new_car!AF43</f>
        <v>0</v>
      </c>
      <c r="AG43" s="165">
        <f>feedin_new_car!AG43</f>
        <v>0</v>
      </c>
      <c r="AH43" s="165">
        <f>feedin_new_car!AH43</f>
        <v>0</v>
      </c>
      <c r="AI43" s="165">
        <f>feedin_new_car!AI43</f>
        <v>1</v>
      </c>
      <c r="AJ43" s="164">
        <f>feedin_new_car!AJ43</f>
        <v>0.23999999999999996</v>
      </c>
      <c r="AK43" s="165">
        <f>feedin_new_car!AK43</f>
        <v>0.34</v>
      </c>
      <c r="AL43" s="165">
        <f>feedin_new_car!AL43</f>
        <v>0.35</v>
      </c>
      <c r="AM43" s="165">
        <f>feedin_new_car!AM43</f>
        <v>7.0000000000000007E-2</v>
      </c>
      <c r="AN43" s="165">
        <f>feedin_new_car!AN43</f>
        <v>0</v>
      </c>
      <c r="AO43" s="164">
        <f>feedin_new_car!AO43</f>
        <v>0.15</v>
      </c>
      <c r="AP43" s="165">
        <f>feedin_new_car!AP43</f>
        <v>0.35</v>
      </c>
      <c r="AQ43" s="165">
        <f>feedin_new_car!AQ43</f>
        <v>0.45</v>
      </c>
      <c r="AR43" s="165">
        <f>feedin_new_car!AR43</f>
        <v>0.05</v>
      </c>
      <c r="AS43" s="165">
        <f>feedin_new_car!AS43</f>
        <v>0</v>
      </c>
      <c r="AT43" s="164">
        <f>feedin_new_car!AT43</f>
        <v>0.2</v>
      </c>
      <c r="AU43" s="165">
        <f>feedin_new_car!AU43</f>
        <v>0.3</v>
      </c>
      <c r="AV43" s="165">
        <f>feedin_new_car!AV43</f>
        <v>0.4</v>
      </c>
      <c r="AW43" s="165">
        <f>feedin_new_car!AW43</f>
        <v>0.1</v>
      </c>
      <c r="AX43" s="165">
        <f>feedin_new_car!AX43</f>
        <v>0</v>
      </c>
      <c r="AY43" s="164">
        <f>feedin_new_car!AY43</f>
        <v>0</v>
      </c>
      <c r="AZ43" s="165">
        <f>feedin_new_car!AZ43</f>
        <v>0</v>
      </c>
      <c r="BA43" s="165">
        <f>feedin_new_car!BA43</f>
        <v>0</v>
      </c>
      <c r="BB43" s="165">
        <f>feedin_new_car!BB43</f>
        <v>0.5</v>
      </c>
      <c r="BC43" s="165">
        <f>feedin_new_car!BC43</f>
        <v>0.5</v>
      </c>
      <c r="BD43" s="36">
        <f t="shared" si="2"/>
        <v>1</v>
      </c>
      <c r="BE43" s="36">
        <f t="shared" si="3"/>
        <v>9</v>
      </c>
      <c r="BF43" s="40"/>
      <c r="BG43" s="60">
        <f t="shared" si="4"/>
        <v>0.15393942143680911</v>
      </c>
      <c r="BH43" s="60">
        <f t="shared" si="0"/>
        <v>0.25393942143680909</v>
      </c>
      <c r="BI43" s="60">
        <f t="shared" si="0"/>
        <v>0.32929072949266835</v>
      </c>
      <c r="BJ43" s="60">
        <f t="shared" si="0"/>
        <v>0.17691280931119044</v>
      </c>
      <c r="BK43" s="60">
        <f t="shared" si="0"/>
        <v>8.5917618322522968E-2</v>
      </c>
      <c r="BL43" s="57">
        <f t="shared" si="1"/>
        <v>1</v>
      </c>
    </row>
    <row r="44" spans="1:64" x14ac:dyDescent="0.2">
      <c r="A44" s="12">
        <v>2038</v>
      </c>
      <c r="B44" s="106">
        <v>0.26508773128486596</v>
      </c>
      <c r="C44" s="107">
        <v>2.1370835429554088E-2</v>
      </c>
      <c r="D44" s="107">
        <f t="shared" si="11"/>
        <v>0</v>
      </c>
      <c r="E44" s="107">
        <f t="shared" si="11"/>
        <v>0</v>
      </c>
      <c r="F44" s="107">
        <f t="shared" si="11"/>
        <v>0</v>
      </c>
      <c r="G44" s="107">
        <v>2.7896216221184919E-2</v>
      </c>
      <c r="H44" s="107">
        <f t="shared" si="11"/>
        <v>0</v>
      </c>
      <c r="I44" s="107">
        <v>0.68564521706439507</v>
      </c>
      <c r="J44" s="107">
        <f t="shared" si="8"/>
        <v>0</v>
      </c>
      <c r="K44" s="164">
        <f>feedin_new_car!K44</f>
        <v>0.05</v>
      </c>
      <c r="L44" s="165">
        <f>feedin_new_car!L44</f>
        <v>0.15</v>
      </c>
      <c r="M44" s="165">
        <f>feedin_new_car!M44</f>
        <v>0.15</v>
      </c>
      <c r="N44" s="165">
        <f>feedin_new_car!N44</f>
        <v>0.35</v>
      </c>
      <c r="O44" s="165">
        <f>feedin_new_car!O44</f>
        <v>0.30000000000000004</v>
      </c>
      <c r="P44" s="164">
        <f>feedin_new_car!P44</f>
        <v>0</v>
      </c>
      <c r="Q44" s="165">
        <f>feedin_new_car!Q44</f>
        <v>0.1</v>
      </c>
      <c r="R44" s="165">
        <f>feedin_new_car!R44</f>
        <v>0.45</v>
      </c>
      <c r="S44" s="165">
        <f>feedin_new_car!S44</f>
        <v>0.4</v>
      </c>
      <c r="T44" s="165">
        <f>feedin_new_car!T44</f>
        <v>0.05</v>
      </c>
      <c r="U44" s="164">
        <f>feedin_new_car!U44</f>
        <v>0.03</v>
      </c>
      <c r="V44" s="165">
        <f>feedin_new_car!V44</f>
        <v>0.3</v>
      </c>
      <c r="W44" s="165">
        <f>feedin_new_car!W44</f>
        <v>0.35</v>
      </c>
      <c r="X44" s="165">
        <f>feedin_new_car!X44</f>
        <v>0.3</v>
      </c>
      <c r="Y44" s="165">
        <f>feedin_new_car!Y44</f>
        <v>2.0000000000000018E-2</v>
      </c>
      <c r="Z44" s="164">
        <f>feedin_new_car!Z44</f>
        <v>0</v>
      </c>
      <c r="AA44" s="165">
        <f>feedin_new_car!AA44</f>
        <v>0.1</v>
      </c>
      <c r="AB44" s="165">
        <f>feedin_new_car!AB44</f>
        <v>0.45</v>
      </c>
      <c r="AC44" s="165">
        <f>feedin_new_car!AC44</f>
        <v>0.4</v>
      </c>
      <c r="AD44" s="165">
        <f>feedin_new_car!AD44</f>
        <v>0.05</v>
      </c>
      <c r="AE44" s="164">
        <f>feedin_new_car!AE44</f>
        <v>0</v>
      </c>
      <c r="AF44" s="165">
        <f>feedin_new_car!AF44</f>
        <v>0</v>
      </c>
      <c r="AG44" s="165">
        <f>feedin_new_car!AG44</f>
        <v>0</v>
      </c>
      <c r="AH44" s="165">
        <f>feedin_new_car!AH44</f>
        <v>0</v>
      </c>
      <c r="AI44" s="165">
        <f>feedin_new_car!AI44</f>
        <v>1</v>
      </c>
      <c r="AJ44" s="164">
        <f>feedin_new_car!AJ44</f>
        <v>0.20999999999999996</v>
      </c>
      <c r="AK44" s="165">
        <f>feedin_new_car!AK44</f>
        <v>0.36000000000000004</v>
      </c>
      <c r="AL44" s="165">
        <f>feedin_new_car!AL44</f>
        <v>0.35</v>
      </c>
      <c r="AM44" s="165">
        <f>feedin_new_car!AM44</f>
        <v>0.08</v>
      </c>
      <c r="AN44" s="165">
        <f>feedin_new_car!AN44</f>
        <v>0</v>
      </c>
      <c r="AO44" s="164">
        <f>feedin_new_car!AO44</f>
        <v>0.15</v>
      </c>
      <c r="AP44" s="165">
        <f>feedin_new_car!AP44</f>
        <v>0.35</v>
      </c>
      <c r="AQ44" s="165">
        <f>feedin_new_car!AQ44</f>
        <v>0.45</v>
      </c>
      <c r="AR44" s="165">
        <f>feedin_new_car!AR44</f>
        <v>0.05</v>
      </c>
      <c r="AS44" s="165">
        <f>feedin_new_car!AS44</f>
        <v>0</v>
      </c>
      <c r="AT44" s="164">
        <f>feedin_new_car!AT44</f>
        <v>0.2</v>
      </c>
      <c r="AU44" s="165">
        <f>feedin_new_car!AU44</f>
        <v>0.3</v>
      </c>
      <c r="AV44" s="165">
        <f>feedin_new_car!AV44</f>
        <v>0.4</v>
      </c>
      <c r="AW44" s="165">
        <f>feedin_new_car!AW44</f>
        <v>0.1</v>
      </c>
      <c r="AX44" s="165">
        <f>feedin_new_car!AX44</f>
        <v>0</v>
      </c>
      <c r="AY44" s="164">
        <f>feedin_new_car!AY44</f>
        <v>0</v>
      </c>
      <c r="AZ44" s="165">
        <f>feedin_new_car!AZ44</f>
        <v>0</v>
      </c>
      <c r="BA44" s="165">
        <f>feedin_new_car!BA44</f>
        <v>0</v>
      </c>
      <c r="BB44" s="165">
        <f>feedin_new_car!BB44</f>
        <v>0.5</v>
      </c>
      <c r="BC44" s="165">
        <f>feedin_new_car!BC44</f>
        <v>0.5</v>
      </c>
      <c r="BD44" s="36">
        <f t="shared" si="2"/>
        <v>1</v>
      </c>
      <c r="BE44" s="36">
        <f t="shared" si="3"/>
        <v>9</v>
      </c>
      <c r="BF44" s="40"/>
      <c r="BG44" s="60">
        <f t="shared" si="4"/>
        <v>0.15624163538357114</v>
      </c>
      <c r="BH44" s="60">
        <f t="shared" si="0"/>
        <v>0.25763644619463039</v>
      </c>
      <c r="BI44" s="60">
        <f t="shared" si="0"/>
        <v>0.33340179813920201</v>
      </c>
      <c r="BJ44" s="60">
        <f t="shared" si="0"/>
        <v>0.17212525912565901</v>
      </c>
      <c r="BK44" s="60">
        <f t="shared" si="0"/>
        <v>8.0594861156937508E-2</v>
      </c>
      <c r="BL44" s="57">
        <f t="shared" si="1"/>
        <v>1</v>
      </c>
    </row>
    <row r="45" spans="1:64" x14ac:dyDescent="0.2">
      <c r="A45" s="12">
        <v>2039</v>
      </c>
      <c r="B45" s="106">
        <v>0.24788480942358626</v>
      </c>
      <c r="C45" s="107">
        <v>1.9369949747185519E-2</v>
      </c>
      <c r="D45" s="107">
        <f t="shared" si="11"/>
        <v>0</v>
      </c>
      <c r="E45" s="107">
        <f t="shared" si="11"/>
        <v>0</v>
      </c>
      <c r="F45" s="107">
        <f t="shared" si="11"/>
        <v>0</v>
      </c>
      <c r="G45" s="107">
        <v>3.0633013696561351E-2</v>
      </c>
      <c r="H45" s="107">
        <f t="shared" si="11"/>
        <v>0</v>
      </c>
      <c r="I45" s="107">
        <v>0.70211222713266686</v>
      </c>
      <c r="J45" s="107">
        <f t="shared" si="8"/>
        <v>0</v>
      </c>
      <c r="K45" s="164">
        <f>feedin_new_car!K45</f>
        <v>0.05</v>
      </c>
      <c r="L45" s="165">
        <f>feedin_new_car!L45</f>
        <v>0.15</v>
      </c>
      <c r="M45" s="165">
        <f>feedin_new_car!M45</f>
        <v>0.15</v>
      </c>
      <c r="N45" s="165">
        <f>feedin_new_car!N45</f>
        <v>0.35</v>
      </c>
      <c r="O45" s="165">
        <f>feedin_new_car!O45</f>
        <v>0.30000000000000004</v>
      </c>
      <c r="P45" s="164">
        <f>feedin_new_car!P45</f>
        <v>0</v>
      </c>
      <c r="Q45" s="165">
        <f>feedin_new_car!Q45</f>
        <v>0.1</v>
      </c>
      <c r="R45" s="165">
        <f>feedin_new_car!R45</f>
        <v>0.45</v>
      </c>
      <c r="S45" s="165">
        <f>feedin_new_car!S45</f>
        <v>0.4</v>
      </c>
      <c r="T45" s="165">
        <f>feedin_new_car!T45</f>
        <v>0.05</v>
      </c>
      <c r="U45" s="164">
        <f>feedin_new_car!U45</f>
        <v>0.03</v>
      </c>
      <c r="V45" s="165">
        <f>feedin_new_car!V45</f>
        <v>0.3</v>
      </c>
      <c r="W45" s="165">
        <f>feedin_new_car!W45</f>
        <v>0.35</v>
      </c>
      <c r="X45" s="165">
        <f>feedin_new_car!X45</f>
        <v>0.3</v>
      </c>
      <c r="Y45" s="165">
        <f>feedin_new_car!Y45</f>
        <v>2.0000000000000018E-2</v>
      </c>
      <c r="Z45" s="164">
        <f>feedin_new_car!Z45</f>
        <v>0</v>
      </c>
      <c r="AA45" s="165">
        <f>feedin_new_car!AA45</f>
        <v>0.1</v>
      </c>
      <c r="AB45" s="165">
        <f>feedin_new_car!AB45</f>
        <v>0.45</v>
      </c>
      <c r="AC45" s="165">
        <f>feedin_new_car!AC45</f>
        <v>0.4</v>
      </c>
      <c r="AD45" s="165">
        <f>feedin_new_car!AD45</f>
        <v>0.05</v>
      </c>
      <c r="AE45" s="164">
        <f>feedin_new_car!AE45</f>
        <v>0</v>
      </c>
      <c r="AF45" s="165">
        <f>feedin_new_car!AF45</f>
        <v>0</v>
      </c>
      <c r="AG45" s="165">
        <f>feedin_new_car!AG45</f>
        <v>0</v>
      </c>
      <c r="AH45" s="165">
        <f>feedin_new_car!AH45</f>
        <v>0</v>
      </c>
      <c r="AI45" s="165">
        <f>feedin_new_car!AI45</f>
        <v>1</v>
      </c>
      <c r="AJ45" s="164">
        <f>feedin_new_car!AJ45</f>
        <v>0.17999999999999997</v>
      </c>
      <c r="AK45" s="165">
        <f>feedin_new_car!AK45</f>
        <v>0.38000000000000006</v>
      </c>
      <c r="AL45" s="165">
        <f>feedin_new_car!AL45</f>
        <v>0.35</v>
      </c>
      <c r="AM45" s="165">
        <f>feedin_new_car!AM45</f>
        <v>0.09</v>
      </c>
      <c r="AN45" s="165">
        <f>feedin_new_car!AN45</f>
        <v>0</v>
      </c>
      <c r="AO45" s="164">
        <f>feedin_new_car!AO45</f>
        <v>0.15</v>
      </c>
      <c r="AP45" s="165">
        <f>feedin_new_car!AP45</f>
        <v>0.35</v>
      </c>
      <c r="AQ45" s="165">
        <f>feedin_new_car!AQ45</f>
        <v>0.45</v>
      </c>
      <c r="AR45" s="165">
        <f>feedin_new_car!AR45</f>
        <v>0.05</v>
      </c>
      <c r="AS45" s="165">
        <f>feedin_new_car!AS45</f>
        <v>0</v>
      </c>
      <c r="AT45" s="164">
        <f>feedin_new_car!AT45</f>
        <v>0.2</v>
      </c>
      <c r="AU45" s="165">
        <f>feedin_new_car!AU45</f>
        <v>0.3</v>
      </c>
      <c r="AV45" s="165">
        <f>feedin_new_car!AV45</f>
        <v>0.4</v>
      </c>
      <c r="AW45" s="165">
        <f>feedin_new_car!AW45</f>
        <v>0.1</v>
      </c>
      <c r="AX45" s="165">
        <f>feedin_new_car!AX45</f>
        <v>0</v>
      </c>
      <c r="AY45" s="164">
        <f>feedin_new_car!AY45</f>
        <v>0</v>
      </c>
      <c r="AZ45" s="165">
        <f>feedin_new_car!AZ45</f>
        <v>0</v>
      </c>
      <c r="BA45" s="165">
        <f>feedin_new_car!BA45</f>
        <v>0</v>
      </c>
      <c r="BB45" s="165">
        <f>feedin_new_car!BB45</f>
        <v>0.5</v>
      </c>
      <c r="BC45" s="165">
        <f>feedin_new_car!BC45</f>
        <v>0.5</v>
      </c>
      <c r="BD45" s="36">
        <f t="shared" si="2"/>
        <v>1</v>
      </c>
      <c r="BE45" s="36">
        <f t="shared" si="3"/>
        <v>9</v>
      </c>
      <c r="BF45" s="40"/>
      <c r="BG45" s="60">
        <f t="shared" si="4"/>
        <v>0.15833062836309372</v>
      </c>
      <c r="BH45" s="60">
        <f t="shared" si="0"/>
        <v>0.26139392973274989</v>
      </c>
      <c r="BI45" s="60">
        <f t="shared" si="0"/>
        <v>0.33746564444663463</v>
      </c>
      <c r="BJ45" s="60">
        <f t="shared" si="0"/>
        <v>0.1674758571430866</v>
      </c>
      <c r="BK45" s="60">
        <f t="shared" si="0"/>
        <v>7.533394031443516E-2</v>
      </c>
      <c r="BL45" s="57">
        <f t="shared" si="1"/>
        <v>1</v>
      </c>
    </row>
    <row r="46" spans="1:64" x14ac:dyDescent="0.2">
      <c r="A46" s="51">
        <v>2040</v>
      </c>
      <c r="B46" s="111">
        <v>0.23093624894104844</v>
      </c>
      <c r="C46" s="112">
        <v>1.7507587081809332E-2</v>
      </c>
      <c r="D46" s="112">
        <v>0</v>
      </c>
      <c r="E46" s="112">
        <v>0</v>
      </c>
      <c r="F46" s="112">
        <v>0</v>
      </c>
      <c r="G46" s="112">
        <v>3.3546545697852627E-2</v>
      </c>
      <c r="H46" s="112">
        <v>0</v>
      </c>
      <c r="I46" s="112">
        <v>0.71800961827928955</v>
      </c>
      <c r="J46" s="112">
        <f t="shared" si="8"/>
        <v>0</v>
      </c>
      <c r="K46" s="111">
        <f>feedin_new_car!K46</f>
        <v>0.05</v>
      </c>
      <c r="L46" s="157">
        <f>feedin_new_car!L46</f>
        <v>0.15</v>
      </c>
      <c r="M46" s="157">
        <f>feedin_new_car!M46</f>
        <v>0.15</v>
      </c>
      <c r="N46" s="157">
        <f>feedin_new_car!N46</f>
        <v>0.35</v>
      </c>
      <c r="O46" s="157">
        <f>feedin_new_car!O46</f>
        <v>0.30000000000000004</v>
      </c>
      <c r="P46" s="111">
        <f>feedin_new_car!P46</f>
        <v>0</v>
      </c>
      <c r="Q46" s="157">
        <f>feedin_new_car!Q46</f>
        <v>0.1</v>
      </c>
      <c r="R46" s="157">
        <f>feedin_new_car!R46</f>
        <v>0.45</v>
      </c>
      <c r="S46" s="157">
        <f>feedin_new_car!S46</f>
        <v>0.4</v>
      </c>
      <c r="T46" s="157">
        <f>feedin_new_car!T46</f>
        <v>0.05</v>
      </c>
      <c r="U46" s="111">
        <f>feedin_new_car!U46</f>
        <v>0.03</v>
      </c>
      <c r="V46" s="157">
        <f>feedin_new_car!V46</f>
        <v>0.3</v>
      </c>
      <c r="W46" s="157">
        <f>feedin_new_car!W46</f>
        <v>0.35</v>
      </c>
      <c r="X46" s="157">
        <f>feedin_new_car!X46</f>
        <v>0.3</v>
      </c>
      <c r="Y46" s="157">
        <f>feedin_new_car!Y46</f>
        <v>2.0000000000000018E-2</v>
      </c>
      <c r="Z46" s="111">
        <f>feedin_new_car!Z46</f>
        <v>0</v>
      </c>
      <c r="AA46" s="157">
        <f>feedin_new_car!AA46</f>
        <v>0.1</v>
      </c>
      <c r="AB46" s="157">
        <f>feedin_new_car!AB46</f>
        <v>0.45</v>
      </c>
      <c r="AC46" s="157">
        <f>feedin_new_car!AC46</f>
        <v>0.4</v>
      </c>
      <c r="AD46" s="157">
        <f>feedin_new_car!AD46</f>
        <v>0.05</v>
      </c>
      <c r="AE46" s="111">
        <f>feedin_new_car!AE46</f>
        <v>0</v>
      </c>
      <c r="AF46" s="157">
        <f>feedin_new_car!AF46</f>
        <v>0</v>
      </c>
      <c r="AG46" s="157">
        <f>feedin_new_car!AG46</f>
        <v>0</v>
      </c>
      <c r="AH46" s="157">
        <f>feedin_new_car!AH46</f>
        <v>0</v>
      </c>
      <c r="AI46" s="157">
        <f>feedin_new_car!AI46</f>
        <v>1</v>
      </c>
      <c r="AJ46" s="111">
        <f>feedin_new_car!AJ46</f>
        <v>0.25</v>
      </c>
      <c r="AK46" s="157">
        <f>feedin_new_car!AK46</f>
        <v>0.3</v>
      </c>
      <c r="AL46" s="157">
        <f>feedin_new_car!AL46</f>
        <v>0.35</v>
      </c>
      <c r="AM46" s="157">
        <f>feedin_new_car!AM46</f>
        <v>0.1</v>
      </c>
      <c r="AN46" s="157">
        <f>feedin_new_car!AN46</f>
        <v>0</v>
      </c>
      <c r="AO46" s="111">
        <f>feedin_new_car!AO46</f>
        <v>0.15</v>
      </c>
      <c r="AP46" s="157">
        <f>feedin_new_car!AP46</f>
        <v>0.35</v>
      </c>
      <c r="AQ46" s="157">
        <f>feedin_new_car!AQ46</f>
        <v>0.45</v>
      </c>
      <c r="AR46" s="157">
        <f>feedin_new_car!AR46</f>
        <v>0.05</v>
      </c>
      <c r="AS46" s="157">
        <f>feedin_new_car!AS46</f>
        <v>0</v>
      </c>
      <c r="AT46" s="111">
        <f>feedin_new_car!AT46</f>
        <v>0.2</v>
      </c>
      <c r="AU46" s="157">
        <f>feedin_new_car!AU46</f>
        <v>0.3</v>
      </c>
      <c r="AV46" s="157">
        <f>feedin_new_car!AV46</f>
        <v>0.4</v>
      </c>
      <c r="AW46" s="157">
        <f>feedin_new_car!AW46</f>
        <v>0.1</v>
      </c>
      <c r="AX46" s="157">
        <f>feedin_new_car!AX46</f>
        <v>0</v>
      </c>
      <c r="AY46" s="111">
        <f>feedin_new_car!AY46</f>
        <v>0</v>
      </c>
      <c r="AZ46" s="157">
        <f>feedin_new_car!AZ46</f>
        <v>0</v>
      </c>
      <c r="BA46" s="157">
        <f>feedin_new_car!BA46</f>
        <v>0</v>
      </c>
      <c r="BB46" s="157">
        <f>feedin_new_car!BB46</f>
        <v>0.5</v>
      </c>
      <c r="BC46" s="157">
        <f>feedin_new_car!BC46</f>
        <v>0.5</v>
      </c>
      <c r="BD46" s="52">
        <f t="shared" si="2"/>
        <v>1</v>
      </c>
      <c r="BE46" s="52">
        <f t="shared" si="3"/>
        <v>9</v>
      </c>
      <c r="BF46" s="53"/>
      <c r="BG46" s="61">
        <f t="shared" si="4"/>
        <v>0.16353537252737349</v>
      </c>
      <c r="BH46" s="61">
        <f t="shared" si="0"/>
        <v>0.26185804524248085</v>
      </c>
      <c r="BI46" s="61">
        <f t="shared" si="0"/>
        <v>0.34146398983393572</v>
      </c>
      <c r="BJ46" s="61">
        <f t="shared" si="0"/>
        <v>0.16298633835980492</v>
      </c>
      <c r="BK46" s="61">
        <f t="shared" si="0"/>
        <v>7.0156254036405005E-2</v>
      </c>
      <c r="BL46" s="62">
        <f t="shared" si="1"/>
        <v>1</v>
      </c>
    </row>
    <row r="47" spans="1:64" x14ac:dyDescent="0.2">
      <c r="A47" s="12">
        <v>2041</v>
      </c>
      <c r="B47" s="106">
        <v>0.21371912581856126</v>
      </c>
      <c r="C47" s="107">
        <v>1.5776851658860214E-2</v>
      </c>
      <c r="D47" s="107">
        <f t="shared" ref="D47:H61" si="12">MAX(D46+(D$46-D$41)*0.2,0)</f>
        <v>0</v>
      </c>
      <c r="E47" s="107">
        <f t="shared" si="12"/>
        <v>0</v>
      </c>
      <c r="F47" s="107">
        <f t="shared" si="12"/>
        <v>0</v>
      </c>
      <c r="G47" s="107">
        <v>3.6661262081661691E-2</v>
      </c>
      <c r="H47" s="107">
        <f t="shared" si="12"/>
        <v>0</v>
      </c>
      <c r="I47" s="107">
        <v>0.73384276044091679</v>
      </c>
      <c r="J47" s="107">
        <f>1-SUM(B47:I47)</f>
        <v>0</v>
      </c>
      <c r="K47" s="164">
        <f>feedin_new_car!K47</f>
        <v>0.05</v>
      </c>
      <c r="L47" s="165">
        <f>feedin_new_car!L47</f>
        <v>0.15</v>
      </c>
      <c r="M47" s="165">
        <f>feedin_new_car!M47</f>
        <v>0.15</v>
      </c>
      <c r="N47" s="165">
        <f>feedin_new_car!N47</f>
        <v>0.35</v>
      </c>
      <c r="O47" s="165">
        <f>feedin_new_car!O47</f>
        <v>0.30000000000000004</v>
      </c>
      <c r="P47" s="164">
        <f>feedin_new_car!P47</f>
        <v>0</v>
      </c>
      <c r="Q47" s="165">
        <f>feedin_new_car!Q47</f>
        <v>0.1</v>
      </c>
      <c r="R47" s="165">
        <f>feedin_new_car!R47</f>
        <v>0.45</v>
      </c>
      <c r="S47" s="165">
        <f>feedin_new_car!S47</f>
        <v>0.4</v>
      </c>
      <c r="T47" s="165">
        <f>feedin_new_car!T47</f>
        <v>0.05</v>
      </c>
      <c r="U47" s="164">
        <f>feedin_new_car!U47</f>
        <v>0.03</v>
      </c>
      <c r="V47" s="165">
        <f>feedin_new_car!V47</f>
        <v>0.3</v>
      </c>
      <c r="W47" s="165">
        <f>feedin_new_car!W47</f>
        <v>0.35</v>
      </c>
      <c r="X47" s="165">
        <f>feedin_new_car!X47</f>
        <v>0.3</v>
      </c>
      <c r="Y47" s="165">
        <f>feedin_new_car!Y47</f>
        <v>2.0000000000000018E-2</v>
      </c>
      <c r="Z47" s="164">
        <f>feedin_new_car!Z47</f>
        <v>0</v>
      </c>
      <c r="AA47" s="165">
        <f>feedin_new_car!AA47</f>
        <v>0.1</v>
      </c>
      <c r="AB47" s="165">
        <f>feedin_new_car!AB47</f>
        <v>0.45</v>
      </c>
      <c r="AC47" s="165">
        <f>feedin_new_car!AC47</f>
        <v>0.4</v>
      </c>
      <c r="AD47" s="165">
        <f>feedin_new_car!AD47</f>
        <v>0.05</v>
      </c>
      <c r="AE47" s="164">
        <f>feedin_new_car!AE47</f>
        <v>0</v>
      </c>
      <c r="AF47" s="165">
        <f>feedin_new_car!AF47</f>
        <v>0</v>
      </c>
      <c r="AG47" s="165">
        <f>feedin_new_car!AG47</f>
        <v>0</v>
      </c>
      <c r="AH47" s="165">
        <f>feedin_new_car!AH47</f>
        <v>0</v>
      </c>
      <c r="AI47" s="165">
        <f>feedin_new_car!AI47</f>
        <v>1</v>
      </c>
      <c r="AJ47" s="164">
        <f>feedin_new_car!AJ47</f>
        <v>0.25</v>
      </c>
      <c r="AK47" s="165">
        <f>feedin_new_car!AK47</f>
        <v>0.3</v>
      </c>
      <c r="AL47" s="165">
        <f>feedin_new_car!AL47</f>
        <v>0.35</v>
      </c>
      <c r="AM47" s="165">
        <f>feedin_new_car!AM47</f>
        <v>0.1</v>
      </c>
      <c r="AN47" s="165">
        <f>feedin_new_car!AN47</f>
        <v>0</v>
      </c>
      <c r="AO47" s="164">
        <f>feedin_new_car!AO47</f>
        <v>0.15</v>
      </c>
      <c r="AP47" s="165">
        <f>feedin_new_car!AP47</f>
        <v>0.35</v>
      </c>
      <c r="AQ47" s="165">
        <f>feedin_new_car!AQ47</f>
        <v>0.45</v>
      </c>
      <c r="AR47" s="165">
        <f>feedin_new_car!AR47</f>
        <v>0.05</v>
      </c>
      <c r="AS47" s="165">
        <f>feedin_new_car!AS47</f>
        <v>0</v>
      </c>
      <c r="AT47" s="164">
        <f>feedin_new_car!AT47</f>
        <v>0.2</v>
      </c>
      <c r="AU47" s="165">
        <f>feedin_new_car!AU47</f>
        <v>0.3</v>
      </c>
      <c r="AV47" s="165">
        <f>feedin_new_car!AV47</f>
        <v>0.4</v>
      </c>
      <c r="AW47" s="165">
        <f>feedin_new_car!AW47</f>
        <v>0.1</v>
      </c>
      <c r="AX47" s="165">
        <f>feedin_new_car!AX47</f>
        <v>0</v>
      </c>
      <c r="AY47" s="164">
        <f>feedin_new_car!AY47</f>
        <v>0</v>
      </c>
      <c r="AZ47" s="165">
        <f>feedin_new_car!AZ47</f>
        <v>0</v>
      </c>
      <c r="BA47" s="165">
        <f>feedin_new_car!BA47</f>
        <v>0</v>
      </c>
      <c r="BB47" s="165">
        <f>feedin_new_car!BB47</f>
        <v>0.5</v>
      </c>
      <c r="BC47" s="165">
        <f>feedin_new_car!BC47</f>
        <v>0.5</v>
      </c>
      <c r="BD47" s="36">
        <f t="shared" si="2"/>
        <v>1</v>
      </c>
      <c r="BE47" s="36">
        <f t="shared" si="3"/>
        <v>9</v>
      </c>
    </row>
    <row r="48" spans="1:64" x14ac:dyDescent="0.2">
      <c r="A48" s="12">
        <v>2042</v>
      </c>
      <c r="B48" s="106">
        <v>0.19696152036550271</v>
      </c>
      <c r="C48" s="107">
        <v>1.4172526758710034E-2</v>
      </c>
      <c r="D48" s="107">
        <f t="shared" si="12"/>
        <v>0</v>
      </c>
      <c r="E48" s="107">
        <f t="shared" si="12"/>
        <v>0</v>
      </c>
      <c r="F48" s="107">
        <f t="shared" si="12"/>
        <v>0</v>
      </c>
      <c r="G48" s="107">
        <v>3.9941928244308277E-2</v>
      </c>
      <c r="H48" s="107">
        <f t="shared" si="12"/>
        <v>0</v>
      </c>
      <c r="I48" s="107">
        <v>0.748924024631479</v>
      </c>
      <c r="J48" s="107">
        <f t="shared" ref="J48:J61" si="13">1-SUM(B48:I48)</f>
        <v>0</v>
      </c>
      <c r="K48" s="164">
        <f>feedin_new_car!K48</f>
        <v>0.05</v>
      </c>
      <c r="L48" s="165">
        <f>feedin_new_car!L48</f>
        <v>0.15</v>
      </c>
      <c r="M48" s="165">
        <f>feedin_new_car!M48</f>
        <v>0.15</v>
      </c>
      <c r="N48" s="165">
        <f>feedin_new_car!N48</f>
        <v>0.35</v>
      </c>
      <c r="O48" s="165">
        <f>feedin_new_car!O48</f>
        <v>0.30000000000000004</v>
      </c>
      <c r="P48" s="164">
        <f>feedin_new_car!P48</f>
        <v>0</v>
      </c>
      <c r="Q48" s="165">
        <f>feedin_new_car!Q48</f>
        <v>0.1</v>
      </c>
      <c r="R48" s="165">
        <f>feedin_new_car!R48</f>
        <v>0.45</v>
      </c>
      <c r="S48" s="165">
        <f>feedin_new_car!S48</f>
        <v>0.4</v>
      </c>
      <c r="T48" s="165">
        <f>feedin_new_car!T48</f>
        <v>0.05</v>
      </c>
      <c r="U48" s="164">
        <f>feedin_new_car!U48</f>
        <v>0.03</v>
      </c>
      <c r="V48" s="165">
        <f>feedin_new_car!V48</f>
        <v>0.3</v>
      </c>
      <c r="W48" s="165">
        <f>feedin_new_car!W48</f>
        <v>0.35</v>
      </c>
      <c r="X48" s="165">
        <f>feedin_new_car!X48</f>
        <v>0.3</v>
      </c>
      <c r="Y48" s="165">
        <f>feedin_new_car!Y48</f>
        <v>2.0000000000000018E-2</v>
      </c>
      <c r="Z48" s="164">
        <f>feedin_new_car!Z48</f>
        <v>0</v>
      </c>
      <c r="AA48" s="165">
        <f>feedin_new_car!AA48</f>
        <v>0.1</v>
      </c>
      <c r="AB48" s="165">
        <f>feedin_new_car!AB48</f>
        <v>0.45</v>
      </c>
      <c r="AC48" s="165">
        <f>feedin_new_car!AC48</f>
        <v>0.4</v>
      </c>
      <c r="AD48" s="165">
        <f>feedin_new_car!AD48</f>
        <v>0.05</v>
      </c>
      <c r="AE48" s="164">
        <f>feedin_new_car!AE48</f>
        <v>0</v>
      </c>
      <c r="AF48" s="165">
        <f>feedin_new_car!AF48</f>
        <v>0</v>
      </c>
      <c r="AG48" s="165">
        <f>feedin_new_car!AG48</f>
        <v>0</v>
      </c>
      <c r="AH48" s="165">
        <f>feedin_new_car!AH48</f>
        <v>0</v>
      </c>
      <c r="AI48" s="165">
        <f>feedin_new_car!AI48</f>
        <v>1</v>
      </c>
      <c r="AJ48" s="164">
        <f>feedin_new_car!AJ48</f>
        <v>0.25</v>
      </c>
      <c r="AK48" s="165">
        <f>feedin_new_car!AK48</f>
        <v>0.3</v>
      </c>
      <c r="AL48" s="165">
        <f>feedin_new_car!AL48</f>
        <v>0.35</v>
      </c>
      <c r="AM48" s="165">
        <f>feedin_new_car!AM48</f>
        <v>0.1</v>
      </c>
      <c r="AN48" s="165">
        <f>feedin_new_car!AN48</f>
        <v>0</v>
      </c>
      <c r="AO48" s="164">
        <f>feedin_new_car!AO48</f>
        <v>0.15</v>
      </c>
      <c r="AP48" s="165">
        <f>feedin_new_car!AP48</f>
        <v>0.35</v>
      </c>
      <c r="AQ48" s="165">
        <f>feedin_new_car!AQ48</f>
        <v>0.45</v>
      </c>
      <c r="AR48" s="165">
        <f>feedin_new_car!AR48</f>
        <v>0.05</v>
      </c>
      <c r="AS48" s="165">
        <f>feedin_new_car!AS48</f>
        <v>0</v>
      </c>
      <c r="AT48" s="164">
        <f>feedin_new_car!AT48</f>
        <v>0.2</v>
      </c>
      <c r="AU48" s="165">
        <f>feedin_new_car!AU48</f>
        <v>0.3</v>
      </c>
      <c r="AV48" s="165">
        <f>feedin_new_car!AV48</f>
        <v>0.4</v>
      </c>
      <c r="AW48" s="165">
        <f>feedin_new_car!AW48</f>
        <v>0.1</v>
      </c>
      <c r="AX48" s="165">
        <f>feedin_new_car!AX48</f>
        <v>0</v>
      </c>
      <c r="AY48" s="164">
        <f>feedin_new_car!AY48</f>
        <v>0</v>
      </c>
      <c r="AZ48" s="165">
        <f>feedin_new_car!AZ48</f>
        <v>0</v>
      </c>
      <c r="BA48" s="165">
        <f>feedin_new_car!BA48</f>
        <v>0</v>
      </c>
      <c r="BB48" s="165">
        <f>feedin_new_car!BB48</f>
        <v>0.5</v>
      </c>
      <c r="BC48" s="165">
        <f>feedin_new_car!BC48</f>
        <v>0.5</v>
      </c>
      <c r="BD48" s="36">
        <f t="shared" si="2"/>
        <v>1</v>
      </c>
      <c r="BE48" s="36">
        <f t="shared" si="3"/>
        <v>9</v>
      </c>
    </row>
    <row r="49" spans="1:57" x14ac:dyDescent="0.2">
      <c r="A49" s="12">
        <v>2043</v>
      </c>
      <c r="B49" s="106">
        <v>0.18074732006862726</v>
      </c>
      <c r="C49" s="107">
        <v>1.2690465956283793E-2</v>
      </c>
      <c r="D49" s="107">
        <f t="shared" si="12"/>
        <v>0</v>
      </c>
      <c r="E49" s="107">
        <f t="shared" si="12"/>
        <v>0</v>
      </c>
      <c r="F49" s="107">
        <f t="shared" si="12"/>
        <v>0</v>
      </c>
      <c r="G49" s="107">
        <v>4.3380062448093913E-2</v>
      </c>
      <c r="H49" s="107">
        <f t="shared" si="12"/>
        <v>0</v>
      </c>
      <c r="I49" s="107">
        <v>0.76318215152699498</v>
      </c>
      <c r="J49" s="107">
        <f t="shared" si="13"/>
        <v>0</v>
      </c>
      <c r="K49" s="164">
        <f>feedin_new_car!K49</f>
        <v>0.05</v>
      </c>
      <c r="L49" s="165">
        <f>feedin_new_car!L49</f>
        <v>0.15</v>
      </c>
      <c r="M49" s="165">
        <f>feedin_new_car!M49</f>
        <v>0.15</v>
      </c>
      <c r="N49" s="165">
        <f>feedin_new_car!N49</f>
        <v>0.35</v>
      </c>
      <c r="O49" s="165">
        <f>feedin_new_car!O49</f>
        <v>0.30000000000000004</v>
      </c>
      <c r="P49" s="164">
        <f>feedin_new_car!P49</f>
        <v>0</v>
      </c>
      <c r="Q49" s="165">
        <f>feedin_new_car!Q49</f>
        <v>0.1</v>
      </c>
      <c r="R49" s="165">
        <f>feedin_new_car!R49</f>
        <v>0.45</v>
      </c>
      <c r="S49" s="165">
        <f>feedin_new_car!S49</f>
        <v>0.4</v>
      </c>
      <c r="T49" s="165">
        <f>feedin_new_car!T49</f>
        <v>0.05</v>
      </c>
      <c r="U49" s="164">
        <f>feedin_new_car!U49</f>
        <v>0.03</v>
      </c>
      <c r="V49" s="165">
        <f>feedin_new_car!V49</f>
        <v>0.3</v>
      </c>
      <c r="W49" s="165">
        <f>feedin_new_car!W49</f>
        <v>0.35</v>
      </c>
      <c r="X49" s="165">
        <f>feedin_new_car!X49</f>
        <v>0.3</v>
      </c>
      <c r="Y49" s="165">
        <f>feedin_new_car!Y49</f>
        <v>2.0000000000000018E-2</v>
      </c>
      <c r="Z49" s="164">
        <f>feedin_new_car!Z49</f>
        <v>0</v>
      </c>
      <c r="AA49" s="165">
        <f>feedin_new_car!AA49</f>
        <v>0.1</v>
      </c>
      <c r="AB49" s="165">
        <f>feedin_new_car!AB49</f>
        <v>0.45</v>
      </c>
      <c r="AC49" s="165">
        <f>feedin_new_car!AC49</f>
        <v>0.4</v>
      </c>
      <c r="AD49" s="165">
        <f>feedin_new_car!AD49</f>
        <v>0.05</v>
      </c>
      <c r="AE49" s="164">
        <f>feedin_new_car!AE49</f>
        <v>0</v>
      </c>
      <c r="AF49" s="165">
        <f>feedin_new_car!AF49</f>
        <v>0</v>
      </c>
      <c r="AG49" s="165">
        <f>feedin_new_car!AG49</f>
        <v>0</v>
      </c>
      <c r="AH49" s="165">
        <f>feedin_new_car!AH49</f>
        <v>0</v>
      </c>
      <c r="AI49" s="165">
        <f>feedin_new_car!AI49</f>
        <v>1</v>
      </c>
      <c r="AJ49" s="164">
        <f>feedin_new_car!AJ49</f>
        <v>0.25</v>
      </c>
      <c r="AK49" s="165">
        <f>feedin_new_car!AK49</f>
        <v>0.3</v>
      </c>
      <c r="AL49" s="165">
        <f>feedin_new_car!AL49</f>
        <v>0.35</v>
      </c>
      <c r="AM49" s="165">
        <f>feedin_new_car!AM49</f>
        <v>0.1</v>
      </c>
      <c r="AN49" s="165">
        <f>feedin_new_car!AN49</f>
        <v>0</v>
      </c>
      <c r="AO49" s="164">
        <f>feedin_new_car!AO49</f>
        <v>0.15</v>
      </c>
      <c r="AP49" s="165">
        <f>feedin_new_car!AP49</f>
        <v>0.35</v>
      </c>
      <c r="AQ49" s="165">
        <f>feedin_new_car!AQ49</f>
        <v>0.45</v>
      </c>
      <c r="AR49" s="165">
        <f>feedin_new_car!AR49</f>
        <v>0.05</v>
      </c>
      <c r="AS49" s="165">
        <f>feedin_new_car!AS49</f>
        <v>0</v>
      </c>
      <c r="AT49" s="164">
        <f>feedin_new_car!AT49</f>
        <v>0.2</v>
      </c>
      <c r="AU49" s="165">
        <f>feedin_new_car!AU49</f>
        <v>0.3</v>
      </c>
      <c r="AV49" s="165">
        <f>feedin_new_car!AV49</f>
        <v>0.4</v>
      </c>
      <c r="AW49" s="165">
        <f>feedin_new_car!AW49</f>
        <v>0.1</v>
      </c>
      <c r="AX49" s="165">
        <f>feedin_new_car!AX49</f>
        <v>0</v>
      </c>
      <c r="AY49" s="164">
        <f>feedin_new_car!AY49</f>
        <v>0</v>
      </c>
      <c r="AZ49" s="165">
        <f>feedin_new_car!AZ49</f>
        <v>0</v>
      </c>
      <c r="BA49" s="165">
        <f>feedin_new_car!BA49</f>
        <v>0</v>
      </c>
      <c r="BB49" s="165">
        <f>feedin_new_car!BB49</f>
        <v>0.5</v>
      </c>
      <c r="BC49" s="165">
        <f>feedin_new_car!BC49</f>
        <v>0.5</v>
      </c>
      <c r="BD49" s="36">
        <f t="shared" si="2"/>
        <v>1</v>
      </c>
      <c r="BE49" s="36">
        <f t="shared" si="3"/>
        <v>9</v>
      </c>
    </row>
    <row r="50" spans="1:57" x14ac:dyDescent="0.2">
      <c r="A50" s="12">
        <v>2044</v>
      </c>
      <c r="B50" s="106">
        <v>0.16515568687728582</v>
      </c>
      <c r="C50" s="107">
        <v>1.132638985230292E-2</v>
      </c>
      <c r="D50" s="107">
        <f t="shared" si="12"/>
        <v>0</v>
      </c>
      <c r="E50" s="107">
        <f t="shared" si="12"/>
        <v>0</v>
      </c>
      <c r="F50" s="107">
        <f t="shared" si="12"/>
        <v>0</v>
      </c>
      <c r="G50" s="107">
        <v>4.6965645801015428E-2</v>
      </c>
      <c r="H50" s="107">
        <f t="shared" si="12"/>
        <v>0</v>
      </c>
      <c r="I50" s="107">
        <v>0.77655227746939581</v>
      </c>
      <c r="J50" s="107">
        <f t="shared" si="13"/>
        <v>0</v>
      </c>
      <c r="K50" s="164">
        <f>feedin_new_car!K50</f>
        <v>0.05</v>
      </c>
      <c r="L50" s="165">
        <f>feedin_new_car!L50</f>
        <v>0.15</v>
      </c>
      <c r="M50" s="165">
        <f>feedin_new_car!M50</f>
        <v>0.15</v>
      </c>
      <c r="N50" s="165">
        <f>feedin_new_car!N50</f>
        <v>0.35</v>
      </c>
      <c r="O50" s="165">
        <f>feedin_new_car!O50</f>
        <v>0.30000000000000004</v>
      </c>
      <c r="P50" s="164">
        <f>feedin_new_car!P50</f>
        <v>0</v>
      </c>
      <c r="Q50" s="165">
        <f>feedin_new_car!Q50</f>
        <v>0.1</v>
      </c>
      <c r="R50" s="165">
        <f>feedin_new_car!R50</f>
        <v>0.45</v>
      </c>
      <c r="S50" s="165">
        <f>feedin_new_car!S50</f>
        <v>0.4</v>
      </c>
      <c r="T50" s="165">
        <f>feedin_new_car!T50</f>
        <v>0.05</v>
      </c>
      <c r="U50" s="164">
        <f>feedin_new_car!U50</f>
        <v>0.03</v>
      </c>
      <c r="V50" s="165">
        <f>feedin_new_car!V50</f>
        <v>0.3</v>
      </c>
      <c r="W50" s="165">
        <f>feedin_new_car!W50</f>
        <v>0.35</v>
      </c>
      <c r="X50" s="165">
        <f>feedin_new_car!X50</f>
        <v>0.3</v>
      </c>
      <c r="Y50" s="165">
        <f>feedin_new_car!Y50</f>
        <v>2.0000000000000018E-2</v>
      </c>
      <c r="Z50" s="164">
        <f>feedin_new_car!Z50</f>
        <v>0</v>
      </c>
      <c r="AA50" s="165">
        <f>feedin_new_car!AA50</f>
        <v>0.1</v>
      </c>
      <c r="AB50" s="165">
        <f>feedin_new_car!AB50</f>
        <v>0.45</v>
      </c>
      <c r="AC50" s="165">
        <f>feedin_new_car!AC50</f>
        <v>0.4</v>
      </c>
      <c r="AD50" s="165">
        <f>feedin_new_car!AD50</f>
        <v>0.05</v>
      </c>
      <c r="AE50" s="164">
        <f>feedin_new_car!AE50</f>
        <v>0</v>
      </c>
      <c r="AF50" s="165">
        <f>feedin_new_car!AF50</f>
        <v>0</v>
      </c>
      <c r="AG50" s="165">
        <f>feedin_new_car!AG50</f>
        <v>0</v>
      </c>
      <c r="AH50" s="165">
        <f>feedin_new_car!AH50</f>
        <v>0</v>
      </c>
      <c r="AI50" s="165">
        <f>feedin_new_car!AI50</f>
        <v>1</v>
      </c>
      <c r="AJ50" s="164">
        <f>feedin_new_car!AJ50</f>
        <v>0.25</v>
      </c>
      <c r="AK50" s="165">
        <f>feedin_new_car!AK50</f>
        <v>0.3</v>
      </c>
      <c r="AL50" s="165">
        <f>feedin_new_car!AL50</f>
        <v>0.35</v>
      </c>
      <c r="AM50" s="165">
        <f>feedin_new_car!AM50</f>
        <v>0.1</v>
      </c>
      <c r="AN50" s="165">
        <f>feedin_new_car!AN50</f>
        <v>0</v>
      </c>
      <c r="AO50" s="164">
        <f>feedin_new_car!AO50</f>
        <v>0.15</v>
      </c>
      <c r="AP50" s="165">
        <f>feedin_new_car!AP50</f>
        <v>0.35</v>
      </c>
      <c r="AQ50" s="165">
        <f>feedin_new_car!AQ50</f>
        <v>0.45</v>
      </c>
      <c r="AR50" s="165">
        <f>feedin_new_car!AR50</f>
        <v>0.05</v>
      </c>
      <c r="AS50" s="165">
        <f>feedin_new_car!AS50</f>
        <v>0</v>
      </c>
      <c r="AT50" s="164">
        <f>feedin_new_car!AT50</f>
        <v>0.2</v>
      </c>
      <c r="AU50" s="165">
        <f>feedin_new_car!AU50</f>
        <v>0.3</v>
      </c>
      <c r="AV50" s="165">
        <f>feedin_new_car!AV50</f>
        <v>0.4</v>
      </c>
      <c r="AW50" s="165">
        <f>feedin_new_car!AW50</f>
        <v>0.1</v>
      </c>
      <c r="AX50" s="165">
        <f>feedin_new_car!AX50</f>
        <v>0</v>
      </c>
      <c r="AY50" s="164">
        <f>feedin_new_car!AY50</f>
        <v>0</v>
      </c>
      <c r="AZ50" s="165">
        <f>feedin_new_car!AZ50</f>
        <v>0</v>
      </c>
      <c r="BA50" s="165">
        <f>feedin_new_car!BA50</f>
        <v>0</v>
      </c>
      <c r="BB50" s="165">
        <f>feedin_new_car!BB50</f>
        <v>0.5</v>
      </c>
      <c r="BC50" s="165">
        <f>feedin_new_car!BC50</f>
        <v>0.5</v>
      </c>
      <c r="BD50" s="36">
        <f t="shared" si="2"/>
        <v>1</v>
      </c>
      <c r="BE50" s="36">
        <f t="shared" si="3"/>
        <v>9</v>
      </c>
    </row>
    <row r="51" spans="1:57" x14ac:dyDescent="0.2">
      <c r="A51" s="51">
        <v>2045</v>
      </c>
      <c r="B51" s="111">
        <v>0.15025827518850515</v>
      </c>
      <c r="C51" s="157">
        <v>1.0075798613769529E-2</v>
      </c>
      <c r="D51" s="112">
        <v>0</v>
      </c>
      <c r="E51" s="157">
        <f t="shared" si="12"/>
        <v>0</v>
      </c>
      <c r="F51" s="157">
        <f t="shared" si="12"/>
        <v>0</v>
      </c>
      <c r="G51" s="157">
        <v>5.0687590098241808E-2</v>
      </c>
      <c r="H51" s="157">
        <f t="shared" si="12"/>
        <v>0</v>
      </c>
      <c r="I51" s="157">
        <v>0.78897833609948353</v>
      </c>
      <c r="J51" s="112">
        <f t="shared" si="13"/>
        <v>0</v>
      </c>
      <c r="K51" s="111">
        <f>feedin_new_car!K51</f>
        <v>0.05</v>
      </c>
      <c r="L51" s="157">
        <f>feedin_new_car!L51</f>
        <v>0.15</v>
      </c>
      <c r="M51" s="157">
        <f>feedin_new_car!M51</f>
        <v>0.15</v>
      </c>
      <c r="N51" s="157">
        <f>feedin_new_car!N51</f>
        <v>0.35</v>
      </c>
      <c r="O51" s="157">
        <f>feedin_new_car!O51</f>
        <v>0.30000000000000004</v>
      </c>
      <c r="P51" s="111">
        <f>feedin_new_car!P51</f>
        <v>0</v>
      </c>
      <c r="Q51" s="157">
        <f>feedin_new_car!Q51</f>
        <v>0.1</v>
      </c>
      <c r="R51" s="157">
        <f>feedin_new_car!R51</f>
        <v>0.45</v>
      </c>
      <c r="S51" s="157">
        <f>feedin_new_car!S51</f>
        <v>0.4</v>
      </c>
      <c r="T51" s="157">
        <f>feedin_new_car!T51</f>
        <v>0.05</v>
      </c>
      <c r="U51" s="111">
        <f>feedin_new_car!U51</f>
        <v>0.03</v>
      </c>
      <c r="V51" s="157">
        <f>feedin_new_car!V51</f>
        <v>0.3</v>
      </c>
      <c r="W51" s="157">
        <f>feedin_new_car!W51</f>
        <v>0.35</v>
      </c>
      <c r="X51" s="157">
        <f>feedin_new_car!X51</f>
        <v>0.3</v>
      </c>
      <c r="Y51" s="157">
        <f>feedin_new_car!Y51</f>
        <v>2.0000000000000018E-2</v>
      </c>
      <c r="Z51" s="111">
        <f>feedin_new_car!Z51</f>
        <v>0</v>
      </c>
      <c r="AA51" s="157">
        <f>feedin_new_car!AA51</f>
        <v>0.1</v>
      </c>
      <c r="AB51" s="157">
        <f>feedin_new_car!AB51</f>
        <v>0.45</v>
      </c>
      <c r="AC51" s="157">
        <f>feedin_new_car!AC51</f>
        <v>0.4</v>
      </c>
      <c r="AD51" s="157">
        <f>feedin_new_car!AD51</f>
        <v>0.05</v>
      </c>
      <c r="AE51" s="111">
        <f>feedin_new_car!AE51</f>
        <v>0</v>
      </c>
      <c r="AF51" s="157">
        <f>feedin_new_car!AF51</f>
        <v>0</v>
      </c>
      <c r="AG51" s="157">
        <f>feedin_new_car!AG51</f>
        <v>0</v>
      </c>
      <c r="AH51" s="157">
        <f>feedin_new_car!AH51</f>
        <v>0</v>
      </c>
      <c r="AI51" s="157">
        <f>feedin_new_car!AI51</f>
        <v>1</v>
      </c>
      <c r="AJ51" s="111">
        <f>feedin_new_car!AJ51</f>
        <v>0.25</v>
      </c>
      <c r="AK51" s="157">
        <f>feedin_new_car!AK51</f>
        <v>0.3</v>
      </c>
      <c r="AL51" s="157">
        <f>feedin_new_car!AL51</f>
        <v>0.35</v>
      </c>
      <c r="AM51" s="157">
        <f>feedin_new_car!AM51</f>
        <v>0.1</v>
      </c>
      <c r="AN51" s="157">
        <f>feedin_new_car!AN51</f>
        <v>0</v>
      </c>
      <c r="AO51" s="111">
        <f>feedin_new_car!AO51</f>
        <v>0.15</v>
      </c>
      <c r="AP51" s="157">
        <f>feedin_new_car!AP51</f>
        <v>0.35</v>
      </c>
      <c r="AQ51" s="157">
        <f>feedin_new_car!AQ51</f>
        <v>0.45</v>
      </c>
      <c r="AR51" s="157">
        <f>feedin_new_car!AR51</f>
        <v>0.05</v>
      </c>
      <c r="AS51" s="157">
        <f>feedin_new_car!AS51</f>
        <v>0</v>
      </c>
      <c r="AT51" s="111">
        <f>feedin_new_car!AT51</f>
        <v>0.2</v>
      </c>
      <c r="AU51" s="157">
        <f>feedin_new_car!AU51</f>
        <v>0.3</v>
      </c>
      <c r="AV51" s="157">
        <f>feedin_new_car!AV51</f>
        <v>0.4</v>
      </c>
      <c r="AW51" s="157">
        <f>feedin_new_car!AW51</f>
        <v>0.1</v>
      </c>
      <c r="AX51" s="157">
        <f>feedin_new_car!AX51</f>
        <v>0</v>
      </c>
      <c r="AY51" s="111">
        <f>feedin_new_car!AY51</f>
        <v>0</v>
      </c>
      <c r="AZ51" s="157">
        <f>feedin_new_car!AZ51</f>
        <v>0</v>
      </c>
      <c r="BA51" s="157">
        <f>feedin_new_car!BA51</f>
        <v>0</v>
      </c>
      <c r="BB51" s="157">
        <f>feedin_new_car!BB51</f>
        <v>0.5</v>
      </c>
      <c r="BC51" s="157">
        <f>feedin_new_car!BC51</f>
        <v>0.5</v>
      </c>
      <c r="BD51" s="52">
        <f t="shared" si="2"/>
        <v>1</v>
      </c>
      <c r="BE51" s="52">
        <f t="shared" si="3"/>
        <v>9</v>
      </c>
    </row>
    <row r="52" spans="1:57" x14ac:dyDescent="0.2">
      <c r="A52" s="12">
        <v>2046</v>
      </c>
      <c r="B52" s="106">
        <v>0.1361167654271746</v>
      </c>
      <c r="C52" s="107">
        <v>8.9339126086117309E-3</v>
      </c>
      <c r="D52" s="107">
        <f t="shared" si="12"/>
        <v>0</v>
      </c>
      <c r="E52" s="107">
        <f t="shared" si="12"/>
        <v>0</v>
      </c>
      <c r="F52" s="107">
        <f t="shared" si="12"/>
        <v>0</v>
      </c>
      <c r="G52" s="107">
        <v>5.453428038237388E-2</v>
      </c>
      <c r="H52" s="107">
        <f t="shared" si="12"/>
        <v>0</v>
      </c>
      <c r="I52" s="107">
        <v>0.80041504158183974</v>
      </c>
      <c r="J52" s="107">
        <f t="shared" si="13"/>
        <v>0</v>
      </c>
      <c r="K52" s="164">
        <f>feedin_new_car!K52</f>
        <v>0.05</v>
      </c>
      <c r="L52" s="165">
        <f>feedin_new_car!L52</f>
        <v>0.15</v>
      </c>
      <c r="M52" s="165">
        <f>feedin_new_car!M52</f>
        <v>0.15</v>
      </c>
      <c r="N52" s="165">
        <f>feedin_new_car!N52</f>
        <v>0.35</v>
      </c>
      <c r="O52" s="165">
        <f>feedin_new_car!O52</f>
        <v>0.30000000000000004</v>
      </c>
      <c r="P52" s="164">
        <f>feedin_new_car!P52</f>
        <v>0</v>
      </c>
      <c r="Q52" s="165">
        <f>feedin_new_car!Q52</f>
        <v>0.1</v>
      </c>
      <c r="R52" s="165">
        <f>feedin_new_car!R52</f>
        <v>0.45</v>
      </c>
      <c r="S52" s="165">
        <f>feedin_new_car!S52</f>
        <v>0.4</v>
      </c>
      <c r="T52" s="165">
        <f>feedin_new_car!T52</f>
        <v>0.05</v>
      </c>
      <c r="U52" s="164">
        <f>feedin_new_car!U52</f>
        <v>0.03</v>
      </c>
      <c r="V52" s="165">
        <f>feedin_new_car!V52</f>
        <v>0.3</v>
      </c>
      <c r="W52" s="165">
        <f>feedin_new_car!W52</f>
        <v>0.35</v>
      </c>
      <c r="X52" s="165">
        <f>feedin_new_car!X52</f>
        <v>0.3</v>
      </c>
      <c r="Y52" s="165">
        <f>feedin_new_car!Y52</f>
        <v>2.0000000000000018E-2</v>
      </c>
      <c r="Z52" s="164">
        <f>feedin_new_car!Z52</f>
        <v>0</v>
      </c>
      <c r="AA52" s="165">
        <f>feedin_new_car!AA52</f>
        <v>0.1</v>
      </c>
      <c r="AB52" s="165">
        <f>feedin_new_car!AB52</f>
        <v>0.45</v>
      </c>
      <c r="AC52" s="165">
        <f>feedin_new_car!AC52</f>
        <v>0.4</v>
      </c>
      <c r="AD52" s="165">
        <f>feedin_new_car!AD52</f>
        <v>0.05</v>
      </c>
      <c r="AE52" s="164">
        <f>feedin_new_car!AE52</f>
        <v>0</v>
      </c>
      <c r="AF52" s="165">
        <f>feedin_new_car!AF52</f>
        <v>0</v>
      </c>
      <c r="AG52" s="165">
        <f>feedin_new_car!AG52</f>
        <v>0</v>
      </c>
      <c r="AH52" s="165">
        <f>feedin_new_car!AH52</f>
        <v>0</v>
      </c>
      <c r="AI52" s="165">
        <f>feedin_new_car!AI52</f>
        <v>1</v>
      </c>
      <c r="AJ52" s="164">
        <f>feedin_new_car!AJ52</f>
        <v>0.25</v>
      </c>
      <c r="AK52" s="165">
        <f>feedin_new_car!AK52</f>
        <v>0.3</v>
      </c>
      <c r="AL52" s="165">
        <f>feedin_new_car!AL52</f>
        <v>0.35</v>
      </c>
      <c r="AM52" s="165">
        <f>feedin_new_car!AM52</f>
        <v>0.1</v>
      </c>
      <c r="AN52" s="165">
        <f>feedin_new_car!AN52</f>
        <v>0</v>
      </c>
      <c r="AO52" s="164">
        <f>feedin_new_car!AO52</f>
        <v>0.15</v>
      </c>
      <c r="AP52" s="165">
        <f>feedin_new_car!AP52</f>
        <v>0.35</v>
      </c>
      <c r="AQ52" s="165">
        <f>feedin_new_car!AQ52</f>
        <v>0.45</v>
      </c>
      <c r="AR52" s="165">
        <f>feedin_new_car!AR52</f>
        <v>0.05</v>
      </c>
      <c r="AS52" s="165">
        <f>feedin_new_car!AS52</f>
        <v>0</v>
      </c>
      <c r="AT52" s="164">
        <f>feedin_new_car!AT52</f>
        <v>0.2</v>
      </c>
      <c r="AU52" s="165">
        <f>feedin_new_car!AU52</f>
        <v>0.3</v>
      </c>
      <c r="AV52" s="165">
        <f>feedin_new_car!AV52</f>
        <v>0.4</v>
      </c>
      <c r="AW52" s="165">
        <f>feedin_new_car!AW52</f>
        <v>0.1</v>
      </c>
      <c r="AX52" s="165">
        <f>feedin_new_car!AX52</f>
        <v>0</v>
      </c>
      <c r="AY52" s="164">
        <f>feedin_new_car!AY52</f>
        <v>0</v>
      </c>
      <c r="AZ52" s="165">
        <f>feedin_new_car!AZ52</f>
        <v>0</v>
      </c>
      <c r="BA52" s="165">
        <f>feedin_new_car!BA52</f>
        <v>0</v>
      </c>
      <c r="BB52" s="165">
        <f>feedin_new_car!BB52</f>
        <v>0.5</v>
      </c>
      <c r="BC52" s="165">
        <f>feedin_new_car!BC52</f>
        <v>0.5</v>
      </c>
      <c r="BD52" s="36">
        <f t="shared" si="2"/>
        <v>1</v>
      </c>
      <c r="BE52" s="36">
        <f t="shared" si="3"/>
        <v>9</v>
      </c>
    </row>
    <row r="53" spans="1:57" x14ac:dyDescent="0.2">
      <c r="A53" s="12">
        <v>2047</v>
      </c>
      <c r="B53" s="106">
        <v>0.12278089731596434</v>
      </c>
      <c r="C53" s="107">
        <v>7.8956440662512183E-3</v>
      </c>
      <c r="D53" s="107">
        <f t="shared" si="12"/>
        <v>0</v>
      </c>
      <c r="E53" s="107">
        <f t="shared" si="12"/>
        <v>0</v>
      </c>
      <c r="F53" s="107">
        <f t="shared" si="12"/>
        <v>0</v>
      </c>
      <c r="G53" s="107">
        <v>5.8494158175290238E-2</v>
      </c>
      <c r="H53" s="107">
        <f t="shared" si="12"/>
        <v>0</v>
      </c>
      <c r="I53" s="107">
        <v>0.81082930044249424</v>
      </c>
      <c r="J53" s="107">
        <f t="shared" si="13"/>
        <v>0</v>
      </c>
      <c r="K53" s="164">
        <f>feedin_new_car!K53</f>
        <v>0.05</v>
      </c>
      <c r="L53" s="165">
        <f>feedin_new_car!L53</f>
        <v>0.15</v>
      </c>
      <c r="M53" s="165">
        <f>feedin_new_car!M53</f>
        <v>0.15</v>
      </c>
      <c r="N53" s="165">
        <f>feedin_new_car!N53</f>
        <v>0.35</v>
      </c>
      <c r="O53" s="165">
        <f>feedin_new_car!O53</f>
        <v>0.30000000000000004</v>
      </c>
      <c r="P53" s="164">
        <f>feedin_new_car!P53</f>
        <v>0</v>
      </c>
      <c r="Q53" s="165">
        <f>feedin_new_car!Q53</f>
        <v>0.1</v>
      </c>
      <c r="R53" s="165">
        <f>feedin_new_car!R53</f>
        <v>0.45</v>
      </c>
      <c r="S53" s="165">
        <f>feedin_new_car!S53</f>
        <v>0.4</v>
      </c>
      <c r="T53" s="165">
        <f>feedin_new_car!T53</f>
        <v>0.05</v>
      </c>
      <c r="U53" s="164">
        <f>feedin_new_car!U53</f>
        <v>0.03</v>
      </c>
      <c r="V53" s="165">
        <f>feedin_new_car!V53</f>
        <v>0.3</v>
      </c>
      <c r="W53" s="165">
        <f>feedin_new_car!W53</f>
        <v>0.35</v>
      </c>
      <c r="X53" s="165">
        <f>feedin_new_car!X53</f>
        <v>0.3</v>
      </c>
      <c r="Y53" s="165">
        <f>feedin_new_car!Y53</f>
        <v>2.0000000000000018E-2</v>
      </c>
      <c r="Z53" s="164">
        <f>feedin_new_car!Z53</f>
        <v>0</v>
      </c>
      <c r="AA53" s="165">
        <f>feedin_new_car!AA53</f>
        <v>0.1</v>
      </c>
      <c r="AB53" s="165">
        <f>feedin_new_car!AB53</f>
        <v>0.45</v>
      </c>
      <c r="AC53" s="165">
        <f>feedin_new_car!AC53</f>
        <v>0.4</v>
      </c>
      <c r="AD53" s="165">
        <f>feedin_new_car!AD53</f>
        <v>0.05</v>
      </c>
      <c r="AE53" s="164">
        <f>feedin_new_car!AE53</f>
        <v>0</v>
      </c>
      <c r="AF53" s="165">
        <f>feedin_new_car!AF53</f>
        <v>0</v>
      </c>
      <c r="AG53" s="165">
        <f>feedin_new_car!AG53</f>
        <v>0</v>
      </c>
      <c r="AH53" s="165">
        <f>feedin_new_car!AH53</f>
        <v>0</v>
      </c>
      <c r="AI53" s="165">
        <f>feedin_new_car!AI53</f>
        <v>1</v>
      </c>
      <c r="AJ53" s="164">
        <f>feedin_new_car!AJ53</f>
        <v>0.25</v>
      </c>
      <c r="AK53" s="165">
        <f>feedin_new_car!AK53</f>
        <v>0.3</v>
      </c>
      <c r="AL53" s="165">
        <f>feedin_new_car!AL53</f>
        <v>0.35</v>
      </c>
      <c r="AM53" s="165">
        <f>feedin_new_car!AM53</f>
        <v>0.1</v>
      </c>
      <c r="AN53" s="165">
        <f>feedin_new_car!AN53</f>
        <v>0</v>
      </c>
      <c r="AO53" s="164">
        <f>feedin_new_car!AO53</f>
        <v>0.15</v>
      </c>
      <c r="AP53" s="165">
        <f>feedin_new_car!AP53</f>
        <v>0.35</v>
      </c>
      <c r="AQ53" s="165">
        <f>feedin_new_car!AQ53</f>
        <v>0.45</v>
      </c>
      <c r="AR53" s="165">
        <f>feedin_new_car!AR53</f>
        <v>0.05</v>
      </c>
      <c r="AS53" s="165">
        <f>feedin_new_car!AS53</f>
        <v>0</v>
      </c>
      <c r="AT53" s="164">
        <f>feedin_new_car!AT53</f>
        <v>0.2</v>
      </c>
      <c r="AU53" s="165">
        <f>feedin_new_car!AU53</f>
        <v>0.3</v>
      </c>
      <c r="AV53" s="165">
        <f>feedin_new_car!AV53</f>
        <v>0.4</v>
      </c>
      <c r="AW53" s="165">
        <f>feedin_new_car!AW53</f>
        <v>0.1</v>
      </c>
      <c r="AX53" s="165">
        <f>feedin_new_car!AX53</f>
        <v>0</v>
      </c>
      <c r="AY53" s="164">
        <f>feedin_new_car!AY53</f>
        <v>0</v>
      </c>
      <c r="AZ53" s="165">
        <f>feedin_new_car!AZ53</f>
        <v>0</v>
      </c>
      <c r="BA53" s="165">
        <f>feedin_new_car!BA53</f>
        <v>0</v>
      </c>
      <c r="BB53" s="165">
        <f>feedin_new_car!BB53</f>
        <v>0.5</v>
      </c>
      <c r="BC53" s="165">
        <f>feedin_new_car!BC53</f>
        <v>0.5</v>
      </c>
      <c r="BD53" s="36">
        <f t="shared" si="2"/>
        <v>1</v>
      </c>
      <c r="BE53" s="36">
        <f t="shared" si="3"/>
        <v>9</v>
      </c>
    </row>
    <row r="54" spans="1:57" x14ac:dyDescent="0.2">
      <c r="A54" s="12">
        <v>2048</v>
      </c>
      <c r="B54" s="106">
        <v>0.11028713314645536</v>
      </c>
      <c r="C54" s="107">
        <v>6.9556000776383855E-3</v>
      </c>
      <c r="D54" s="107">
        <f t="shared" si="12"/>
        <v>0</v>
      </c>
      <c r="E54" s="107">
        <f t="shared" si="12"/>
        <v>0</v>
      </c>
      <c r="F54" s="107">
        <f t="shared" si="12"/>
        <v>0</v>
      </c>
      <c r="G54" s="107">
        <v>6.2556307810819264E-2</v>
      </c>
      <c r="H54" s="107">
        <f t="shared" si="12"/>
        <v>0</v>
      </c>
      <c r="I54" s="107">
        <v>0.82020095896508705</v>
      </c>
      <c r="J54" s="107">
        <f t="shared" si="13"/>
        <v>0</v>
      </c>
      <c r="K54" s="164">
        <f>feedin_new_car!K54</f>
        <v>0.05</v>
      </c>
      <c r="L54" s="165">
        <f>feedin_new_car!L54</f>
        <v>0.15</v>
      </c>
      <c r="M54" s="165">
        <f>feedin_new_car!M54</f>
        <v>0.15</v>
      </c>
      <c r="N54" s="165">
        <f>feedin_new_car!N54</f>
        <v>0.35</v>
      </c>
      <c r="O54" s="165">
        <f>feedin_new_car!O54</f>
        <v>0.30000000000000004</v>
      </c>
      <c r="P54" s="164">
        <f>feedin_new_car!P54</f>
        <v>0</v>
      </c>
      <c r="Q54" s="165">
        <f>feedin_new_car!Q54</f>
        <v>0.1</v>
      </c>
      <c r="R54" s="165">
        <f>feedin_new_car!R54</f>
        <v>0.45</v>
      </c>
      <c r="S54" s="165">
        <f>feedin_new_car!S54</f>
        <v>0.4</v>
      </c>
      <c r="T54" s="165">
        <f>feedin_new_car!T54</f>
        <v>0.05</v>
      </c>
      <c r="U54" s="164">
        <f>feedin_new_car!U54</f>
        <v>0.03</v>
      </c>
      <c r="V54" s="165">
        <f>feedin_new_car!V54</f>
        <v>0.3</v>
      </c>
      <c r="W54" s="165">
        <f>feedin_new_car!W54</f>
        <v>0.35</v>
      </c>
      <c r="X54" s="165">
        <f>feedin_new_car!X54</f>
        <v>0.3</v>
      </c>
      <c r="Y54" s="165">
        <f>feedin_new_car!Y54</f>
        <v>2.0000000000000018E-2</v>
      </c>
      <c r="Z54" s="164">
        <f>feedin_new_car!Z54</f>
        <v>0</v>
      </c>
      <c r="AA54" s="165">
        <f>feedin_new_car!AA54</f>
        <v>0.1</v>
      </c>
      <c r="AB54" s="165">
        <f>feedin_new_car!AB54</f>
        <v>0.45</v>
      </c>
      <c r="AC54" s="165">
        <f>feedin_new_car!AC54</f>
        <v>0.4</v>
      </c>
      <c r="AD54" s="165">
        <f>feedin_new_car!AD54</f>
        <v>0.05</v>
      </c>
      <c r="AE54" s="164">
        <f>feedin_new_car!AE54</f>
        <v>0</v>
      </c>
      <c r="AF54" s="165">
        <f>feedin_new_car!AF54</f>
        <v>0</v>
      </c>
      <c r="AG54" s="165">
        <f>feedin_new_car!AG54</f>
        <v>0</v>
      </c>
      <c r="AH54" s="165">
        <f>feedin_new_car!AH54</f>
        <v>0</v>
      </c>
      <c r="AI54" s="165">
        <f>feedin_new_car!AI54</f>
        <v>1</v>
      </c>
      <c r="AJ54" s="164">
        <f>feedin_new_car!AJ54</f>
        <v>0.25</v>
      </c>
      <c r="AK54" s="165">
        <f>feedin_new_car!AK54</f>
        <v>0.3</v>
      </c>
      <c r="AL54" s="165">
        <f>feedin_new_car!AL54</f>
        <v>0.35</v>
      </c>
      <c r="AM54" s="165">
        <f>feedin_new_car!AM54</f>
        <v>0.1</v>
      </c>
      <c r="AN54" s="165">
        <f>feedin_new_car!AN54</f>
        <v>0</v>
      </c>
      <c r="AO54" s="164">
        <f>feedin_new_car!AO54</f>
        <v>0.15</v>
      </c>
      <c r="AP54" s="165">
        <f>feedin_new_car!AP54</f>
        <v>0.35</v>
      </c>
      <c r="AQ54" s="165">
        <f>feedin_new_car!AQ54</f>
        <v>0.45</v>
      </c>
      <c r="AR54" s="165">
        <f>feedin_new_car!AR54</f>
        <v>0.05</v>
      </c>
      <c r="AS54" s="165">
        <f>feedin_new_car!AS54</f>
        <v>0</v>
      </c>
      <c r="AT54" s="164">
        <f>feedin_new_car!AT54</f>
        <v>0.2</v>
      </c>
      <c r="AU54" s="165">
        <f>feedin_new_car!AU54</f>
        <v>0.3</v>
      </c>
      <c r="AV54" s="165">
        <f>feedin_new_car!AV54</f>
        <v>0.4</v>
      </c>
      <c r="AW54" s="165">
        <f>feedin_new_car!AW54</f>
        <v>0.1</v>
      </c>
      <c r="AX54" s="165">
        <f>feedin_new_car!AX54</f>
        <v>0</v>
      </c>
      <c r="AY54" s="164">
        <f>feedin_new_car!AY54</f>
        <v>0</v>
      </c>
      <c r="AZ54" s="165">
        <f>feedin_new_car!AZ54</f>
        <v>0</v>
      </c>
      <c r="BA54" s="165">
        <f>feedin_new_car!BA54</f>
        <v>0</v>
      </c>
      <c r="BB54" s="165">
        <f>feedin_new_car!BB54</f>
        <v>0.5</v>
      </c>
      <c r="BC54" s="165">
        <f>feedin_new_car!BC54</f>
        <v>0.5</v>
      </c>
      <c r="BD54" s="36">
        <f t="shared" si="2"/>
        <v>1</v>
      </c>
      <c r="BE54" s="36">
        <f t="shared" si="3"/>
        <v>9</v>
      </c>
    </row>
    <row r="55" spans="1:57" x14ac:dyDescent="0.2">
      <c r="A55" s="12">
        <v>2049</v>
      </c>
      <c r="B55" s="106">
        <v>9.8658018821986465E-2</v>
      </c>
      <c r="C55" s="107">
        <v>6.108113944042497E-3</v>
      </c>
      <c r="D55" s="107">
        <f t="shared" si="12"/>
        <v>0</v>
      </c>
      <c r="E55" s="107">
        <f t="shared" si="12"/>
        <v>0</v>
      </c>
      <c r="F55" s="107">
        <f t="shared" si="12"/>
        <v>0</v>
      </c>
      <c r="G55" s="107">
        <v>6.6711008700471405E-2</v>
      </c>
      <c r="H55" s="107">
        <f t="shared" si="12"/>
        <v>0</v>
      </c>
      <c r="I55" s="107">
        <v>0.82852285853349961</v>
      </c>
      <c r="J55" s="107">
        <f t="shared" si="13"/>
        <v>0</v>
      </c>
      <c r="K55" s="164">
        <f>feedin_new_car!K55</f>
        <v>0.05</v>
      </c>
      <c r="L55" s="165">
        <f>feedin_new_car!L55</f>
        <v>0.15</v>
      </c>
      <c r="M55" s="165">
        <f>feedin_new_car!M55</f>
        <v>0.15</v>
      </c>
      <c r="N55" s="165">
        <f>feedin_new_car!N55</f>
        <v>0.35</v>
      </c>
      <c r="O55" s="165">
        <f>feedin_new_car!O55</f>
        <v>0.30000000000000004</v>
      </c>
      <c r="P55" s="164">
        <f>feedin_new_car!P55</f>
        <v>0</v>
      </c>
      <c r="Q55" s="165">
        <f>feedin_new_car!Q55</f>
        <v>0.1</v>
      </c>
      <c r="R55" s="165">
        <f>feedin_new_car!R55</f>
        <v>0.45</v>
      </c>
      <c r="S55" s="165">
        <f>feedin_new_car!S55</f>
        <v>0.4</v>
      </c>
      <c r="T55" s="165">
        <f>feedin_new_car!T55</f>
        <v>0.05</v>
      </c>
      <c r="U55" s="164">
        <f>feedin_new_car!U55</f>
        <v>0.03</v>
      </c>
      <c r="V55" s="165">
        <f>feedin_new_car!V55</f>
        <v>0.3</v>
      </c>
      <c r="W55" s="165">
        <f>feedin_new_car!W55</f>
        <v>0.35</v>
      </c>
      <c r="X55" s="165">
        <f>feedin_new_car!X55</f>
        <v>0.3</v>
      </c>
      <c r="Y55" s="165">
        <f>feedin_new_car!Y55</f>
        <v>2.0000000000000018E-2</v>
      </c>
      <c r="Z55" s="164">
        <f>feedin_new_car!Z55</f>
        <v>0</v>
      </c>
      <c r="AA55" s="165">
        <f>feedin_new_car!AA55</f>
        <v>0.1</v>
      </c>
      <c r="AB55" s="165">
        <f>feedin_new_car!AB55</f>
        <v>0.45</v>
      </c>
      <c r="AC55" s="165">
        <f>feedin_new_car!AC55</f>
        <v>0.4</v>
      </c>
      <c r="AD55" s="165">
        <f>feedin_new_car!AD55</f>
        <v>0.05</v>
      </c>
      <c r="AE55" s="164">
        <f>feedin_new_car!AE55</f>
        <v>0</v>
      </c>
      <c r="AF55" s="165">
        <f>feedin_new_car!AF55</f>
        <v>0</v>
      </c>
      <c r="AG55" s="165">
        <f>feedin_new_car!AG55</f>
        <v>0</v>
      </c>
      <c r="AH55" s="165">
        <f>feedin_new_car!AH55</f>
        <v>0</v>
      </c>
      <c r="AI55" s="165">
        <f>feedin_new_car!AI55</f>
        <v>1</v>
      </c>
      <c r="AJ55" s="164">
        <f>feedin_new_car!AJ55</f>
        <v>0.25</v>
      </c>
      <c r="AK55" s="165">
        <f>feedin_new_car!AK55</f>
        <v>0.3</v>
      </c>
      <c r="AL55" s="165">
        <f>feedin_new_car!AL55</f>
        <v>0.35</v>
      </c>
      <c r="AM55" s="165">
        <f>feedin_new_car!AM55</f>
        <v>0.1</v>
      </c>
      <c r="AN55" s="165">
        <f>feedin_new_car!AN55</f>
        <v>0</v>
      </c>
      <c r="AO55" s="164">
        <f>feedin_new_car!AO55</f>
        <v>0.15</v>
      </c>
      <c r="AP55" s="165">
        <f>feedin_new_car!AP55</f>
        <v>0.35</v>
      </c>
      <c r="AQ55" s="165">
        <f>feedin_new_car!AQ55</f>
        <v>0.45</v>
      </c>
      <c r="AR55" s="165">
        <f>feedin_new_car!AR55</f>
        <v>0.05</v>
      </c>
      <c r="AS55" s="165">
        <f>feedin_new_car!AS55</f>
        <v>0</v>
      </c>
      <c r="AT55" s="164">
        <f>feedin_new_car!AT55</f>
        <v>0.2</v>
      </c>
      <c r="AU55" s="165">
        <f>feedin_new_car!AU55</f>
        <v>0.3</v>
      </c>
      <c r="AV55" s="165">
        <f>feedin_new_car!AV55</f>
        <v>0.4</v>
      </c>
      <c r="AW55" s="165">
        <f>feedin_new_car!AW55</f>
        <v>0.1</v>
      </c>
      <c r="AX55" s="165">
        <f>feedin_new_car!AX55</f>
        <v>0</v>
      </c>
      <c r="AY55" s="164">
        <f>feedin_new_car!AY55</f>
        <v>0</v>
      </c>
      <c r="AZ55" s="165">
        <f>feedin_new_car!AZ55</f>
        <v>0</v>
      </c>
      <c r="BA55" s="165">
        <f>feedin_new_car!BA55</f>
        <v>0</v>
      </c>
      <c r="BB55" s="165">
        <f>feedin_new_car!BB55</f>
        <v>0.5</v>
      </c>
      <c r="BC55" s="165">
        <f>feedin_new_car!BC55</f>
        <v>0.5</v>
      </c>
      <c r="BD55" s="36">
        <f t="shared" si="2"/>
        <v>1</v>
      </c>
      <c r="BE55" s="36">
        <f t="shared" si="3"/>
        <v>9</v>
      </c>
    </row>
    <row r="56" spans="1:57" x14ac:dyDescent="0.2">
      <c r="A56" s="51">
        <v>2050</v>
      </c>
      <c r="B56" s="111">
        <v>8.7902236374659146E-2</v>
      </c>
      <c r="C56" s="157">
        <v>5.347300024137136E-3</v>
      </c>
      <c r="D56" s="112">
        <v>0</v>
      </c>
      <c r="E56" s="157">
        <f t="shared" si="12"/>
        <v>0</v>
      </c>
      <c r="F56" s="157">
        <f t="shared" si="12"/>
        <v>0</v>
      </c>
      <c r="G56" s="157">
        <v>7.0950219392829042E-2</v>
      </c>
      <c r="H56" s="157">
        <f t="shared" si="12"/>
        <v>0</v>
      </c>
      <c r="I56" s="157">
        <v>0.83580024420837495</v>
      </c>
      <c r="J56" s="112">
        <f t="shared" si="13"/>
        <v>0</v>
      </c>
      <c r="K56" s="111">
        <f>feedin_new_car!K56</f>
        <v>0.05</v>
      </c>
      <c r="L56" s="157">
        <f>feedin_new_car!L56</f>
        <v>0.15</v>
      </c>
      <c r="M56" s="157">
        <f>feedin_new_car!M56</f>
        <v>0.15</v>
      </c>
      <c r="N56" s="157">
        <f>feedin_new_car!N56</f>
        <v>0.35</v>
      </c>
      <c r="O56" s="157">
        <f>feedin_new_car!O56</f>
        <v>0.30000000000000004</v>
      </c>
      <c r="P56" s="111">
        <f>feedin_new_car!P56</f>
        <v>0</v>
      </c>
      <c r="Q56" s="157">
        <f>feedin_new_car!Q56</f>
        <v>0.1</v>
      </c>
      <c r="R56" s="157">
        <f>feedin_new_car!R56</f>
        <v>0.45</v>
      </c>
      <c r="S56" s="157">
        <f>feedin_new_car!S56</f>
        <v>0.4</v>
      </c>
      <c r="T56" s="157">
        <f>feedin_new_car!T56</f>
        <v>0.05</v>
      </c>
      <c r="U56" s="111">
        <f>feedin_new_car!U56</f>
        <v>0.03</v>
      </c>
      <c r="V56" s="157">
        <f>feedin_new_car!V56</f>
        <v>0.3</v>
      </c>
      <c r="W56" s="157">
        <f>feedin_new_car!W56</f>
        <v>0.35</v>
      </c>
      <c r="X56" s="157">
        <f>feedin_new_car!X56</f>
        <v>0.3</v>
      </c>
      <c r="Y56" s="157">
        <f>feedin_new_car!Y56</f>
        <v>2.0000000000000018E-2</v>
      </c>
      <c r="Z56" s="111">
        <f>feedin_new_car!Z56</f>
        <v>0</v>
      </c>
      <c r="AA56" s="157">
        <f>feedin_new_car!AA56</f>
        <v>0.1</v>
      </c>
      <c r="AB56" s="157">
        <f>feedin_new_car!AB56</f>
        <v>0.45</v>
      </c>
      <c r="AC56" s="157">
        <f>feedin_new_car!AC56</f>
        <v>0.4</v>
      </c>
      <c r="AD56" s="157">
        <f>feedin_new_car!AD56</f>
        <v>0.05</v>
      </c>
      <c r="AE56" s="111">
        <f>feedin_new_car!AE56</f>
        <v>0</v>
      </c>
      <c r="AF56" s="157">
        <f>feedin_new_car!AF56</f>
        <v>0</v>
      </c>
      <c r="AG56" s="157">
        <f>feedin_new_car!AG56</f>
        <v>0</v>
      </c>
      <c r="AH56" s="157">
        <f>feedin_new_car!AH56</f>
        <v>0</v>
      </c>
      <c r="AI56" s="157">
        <f>feedin_new_car!AI56</f>
        <v>1</v>
      </c>
      <c r="AJ56" s="111">
        <f>feedin_new_car!AJ56</f>
        <v>0.25</v>
      </c>
      <c r="AK56" s="157">
        <f>feedin_new_car!AK56</f>
        <v>0.3</v>
      </c>
      <c r="AL56" s="157">
        <f>feedin_new_car!AL56</f>
        <v>0.35</v>
      </c>
      <c r="AM56" s="157">
        <f>feedin_new_car!AM56</f>
        <v>0.1</v>
      </c>
      <c r="AN56" s="157">
        <f>feedin_new_car!AN56</f>
        <v>0</v>
      </c>
      <c r="AO56" s="111">
        <f>feedin_new_car!AO56</f>
        <v>0.15</v>
      </c>
      <c r="AP56" s="157">
        <f>feedin_new_car!AP56</f>
        <v>0.35</v>
      </c>
      <c r="AQ56" s="157">
        <f>feedin_new_car!AQ56</f>
        <v>0.45</v>
      </c>
      <c r="AR56" s="157">
        <f>feedin_new_car!AR56</f>
        <v>0.05</v>
      </c>
      <c r="AS56" s="157">
        <f>feedin_new_car!AS56</f>
        <v>0</v>
      </c>
      <c r="AT56" s="111">
        <f>feedin_new_car!AT56</f>
        <v>0.2</v>
      </c>
      <c r="AU56" s="157">
        <f>feedin_new_car!AU56</f>
        <v>0.3</v>
      </c>
      <c r="AV56" s="157">
        <f>feedin_new_car!AV56</f>
        <v>0.4</v>
      </c>
      <c r="AW56" s="157">
        <f>feedin_new_car!AW56</f>
        <v>0.1</v>
      </c>
      <c r="AX56" s="157">
        <f>feedin_new_car!AX56</f>
        <v>0</v>
      </c>
      <c r="AY56" s="111">
        <f>feedin_new_car!AY56</f>
        <v>0</v>
      </c>
      <c r="AZ56" s="157">
        <f>feedin_new_car!AZ56</f>
        <v>0</v>
      </c>
      <c r="BA56" s="157">
        <f>feedin_new_car!BA56</f>
        <v>0</v>
      </c>
      <c r="BB56" s="157">
        <f>feedin_new_car!BB56</f>
        <v>0.5</v>
      </c>
      <c r="BC56" s="157">
        <f>feedin_new_car!BC56</f>
        <v>0.5</v>
      </c>
      <c r="BD56" s="52">
        <f t="shared" si="2"/>
        <v>1.0000000000000002</v>
      </c>
      <c r="BE56" s="52">
        <f t="shared" si="3"/>
        <v>9</v>
      </c>
    </row>
    <row r="57" spans="1:57" x14ac:dyDescent="0.2">
      <c r="A57" s="12">
        <v>2051</v>
      </c>
      <c r="B57" s="106">
        <v>7.7730085355409664E-2</v>
      </c>
      <c r="C57" s="107">
        <v>4.6630110111543664E-3</v>
      </c>
      <c r="D57" s="107">
        <f t="shared" si="12"/>
        <v>0</v>
      </c>
      <c r="E57" s="107">
        <f t="shared" si="12"/>
        <v>0</v>
      </c>
      <c r="F57" s="107">
        <f t="shared" si="12"/>
        <v>0</v>
      </c>
      <c r="G57" s="107">
        <v>7.5256680109463667E-2</v>
      </c>
      <c r="H57" s="107">
        <f t="shared" si="12"/>
        <v>0</v>
      </c>
      <c r="I57" s="107">
        <v>0.84235022352397237</v>
      </c>
      <c r="J57" s="107">
        <f t="shared" si="13"/>
        <v>0</v>
      </c>
      <c r="K57" s="164">
        <f>feedin_new_car!K57</f>
        <v>0.05</v>
      </c>
      <c r="L57" s="165">
        <f>feedin_new_car!L57</f>
        <v>0.15</v>
      </c>
      <c r="M57" s="165">
        <f>feedin_new_car!M57</f>
        <v>0.15</v>
      </c>
      <c r="N57" s="165">
        <f>feedin_new_car!N57</f>
        <v>0.35</v>
      </c>
      <c r="O57" s="165">
        <f>feedin_new_car!O57</f>
        <v>0.30000000000000004</v>
      </c>
      <c r="P57" s="164">
        <f>feedin_new_car!P57</f>
        <v>0</v>
      </c>
      <c r="Q57" s="165">
        <f>feedin_new_car!Q57</f>
        <v>0.1</v>
      </c>
      <c r="R57" s="165">
        <f>feedin_new_car!R57</f>
        <v>0.45</v>
      </c>
      <c r="S57" s="165">
        <f>feedin_new_car!S57</f>
        <v>0.4</v>
      </c>
      <c r="T57" s="165">
        <f>feedin_new_car!T57</f>
        <v>0.05</v>
      </c>
      <c r="U57" s="164">
        <f>feedin_new_car!U57</f>
        <v>0.03</v>
      </c>
      <c r="V57" s="165">
        <f>feedin_new_car!V57</f>
        <v>0.3</v>
      </c>
      <c r="W57" s="165">
        <f>feedin_new_car!W57</f>
        <v>0.35</v>
      </c>
      <c r="X57" s="165">
        <f>feedin_new_car!X57</f>
        <v>0.3</v>
      </c>
      <c r="Y57" s="165">
        <f>feedin_new_car!Y57</f>
        <v>2.0000000000000018E-2</v>
      </c>
      <c r="Z57" s="164">
        <f>feedin_new_car!Z57</f>
        <v>0</v>
      </c>
      <c r="AA57" s="165">
        <f>feedin_new_car!AA57</f>
        <v>0.1</v>
      </c>
      <c r="AB57" s="165">
        <f>feedin_new_car!AB57</f>
        <v>0.45</v>
      </c>
      <c r="AC57" s="165">
        <f>feedin_new_car!AC57</f>
        <v>0.4</v>
      </c>
      <c r="AD57" s="165">
        <f>feedin_new_car!AD57</f>
        <v>0.05</v>
      </c>
      <c r="AE57" s="164">
        <f>feedin_new_car!AE57</f>
        <v>0</v>
      </c>
      <c r="AF57" s="165">
        <f>feedin_new_car!AF57</f>
        <v>0</v>
      </c>
      <c r="AG57" s="165">
        <f>feedin_new_car!AG57</f>
        <v>0</v>
      </c>
      <c r="AH57" s="165">
        <f>feedin_new_car!AH57</f>
        <v>0</v>
      </c>
      <c r="AI57" s="165">
        <f>feedin_new_car!AI57</f>
        <v>1</v>
      </c>
      <c r="AJ57" s="164">
        <f>feedin_new_car!AJ57</f>
        <v>0.25</v>
      </c>
      <c r="AK57" s="165">
        <f>feedin_new_car!AK57</f>
        <v>0.3</v>
      </c>
      <c r="AL57" s="165">
        <f>feedin_new_car!AL57</f>
        <v>0.35</v>
      </c>
      <c r="AM57" s="165">
        <f>feedin_new_car!AM57</f>
        <v>0.1</v>
      </c>
      <c r="AN57" s="165">
        <f>feedin_new_car!AN57</f>
        <v>0</v>
      </c>
      <c r="AO57" s="164">
        <f>feedin_new_car!AO57</f>
        <v>0.15</v>
      </c>
      <c r="AP57" s="165">
        <f>feedin_new_car!AP57</f>
        <v>0.35</v>
      </c>
      <c r="AQ57" s="165">
        <f>feedin_new_car!AQ57</f>
        <v>0.45</v>
      </c>
      <c r="AR57" s="165">
        <f>feedin_new_car!AR57</f>
        <v>0.05</v>
      </c>
      <c r="AS57" s="165">
        <f>feedin_new_car!AS57</f>
        <v>0</v>
      </c>
      <c r="AT57" s="164">
        <f>feedin_new_car!AT57</f>
        <v>0.2</v>
      </c>
      <c r="AU57" s="165">
        <f>feedin_new_car!AU57</f>
        <v>0.3</v>
      </c>
      <c r="AV57" s="165">
        <f>feedin_new_car!AV57</f>
        <v>0.4</v>
      </c>
      <c r="AW57" s="165">
        <f>feedin_new_car!AW57</f>
        <v>0.1</v>
      </c>
      <c r="AX57" s="165">
        <f>feedin_new_car!AX57</f>
        <v>0</v>
      </c>
      <c r="AY57" s="164">
        <f>feedin_new_car!AY57</f>
        <v>0</v>
      </c>
      <c r="AZ57" s="165">
        <f>feedin_new_car!AZ57</f>
        <v>0</v>
      </c>
      <c r="BA57" s="165">
        <f>feedin_new_car!BA57</f>
        <v>0</v>
      </c>
      <c r="BB57" s="165">
        <f>feedin_new_car!BB57</f>
        <v>0.5</v>
      </c>
      <c r="BC57" s="165">
        <f>feedin_new_car!BC57</f>
        <v>0.5</v>
      </c>
      <c r="BD57" s="36">
        <f t="shared" si="2"/>
        <v>1</v>
      </c>
      <c r="BE57" s="36">
        <f t="shared" si="3"/>
        <v>9</v>
      </c>
    </row>
    <row r="58" spans="1:57" x14ac:dyDescent="0.2">
      <c r="A58" s="12">
        <v>2052</v>
      </c>
      <c r="B58" s="106">
        <v>6.8467619059102799E-2</v>
      </c>
      <c r="C58" s="107">
        <v>4.0538539195684228E-3</v>
      </c>
      <c r="D58" s="107">
        <f t="shared" si="12"/>
        <v>0</v>
      </c>
      <c r="E58" s="107">
        <f t="shared" si="12"/>
        <v>0</v>
      </c>
      <c r="F58" s="107">
        <f t="shared" si="12"/>
        <v>0</v>
      </c>
      <c r="G58" s="107">
        <v>7.9626335933115369E-2</v>
      </c>
      <c r="H58" s="107">
        <f t="shared" si="12"/>
        <v>0</v>
      </c>
      <c r="I58" s="107">
        <v>0.84785219108821341</v>
      </c>
      <c r="J58" s="107">
        <f t="shared" si="13"/>
        <v>0</v>
      </c>
      <c r="K58" s="164">
        <f>feedin_new_car!K58</f>
        <v>0.05</v>
      </c>
      <c r="L58" s="165">
        <f>feedin_new_car!L58</f>
        <v>0.15</v>
      </c>
      <c r="M58" s="165">
        <f>feedin_new_car!M58</f>
        <v>0.15</v>
      </c>
      <c r="N58" s="165">
        <f>feedin_new_car!N58</f>
        <v>0.35</v>
      </c>
      <c r="O58" s="165">
        <f>feedin_new_car!O58</f>
        <v>0.30000000000000004</v>
      </c>
      <c r="P58" s="164">
        <f>feedin_new_car!P58</f>
        <v>0</v>
      </c>
      <c r="Q58" s="165">
        <f>feedin_new_car!Q58</f>
        <v>0.1</v>
      </c>
      <c r="R58" s="165">
        <f>feedin_new_car!R58</f>
        <v>0.45</v>
      </c>
      <c r="S58" s="165">
        <f>feedin_new_car!S58</f>
        <v>0.4</v>
      </c>
      <c r="T58" s="165">
        <f>feedin_new_car!T58</f>
        <v>0.05</v>
      </c>
      <c r="U58" s="164">
        <f>feedin_new_car!U58</f>
        <v>0.03</v>
      </c>
      <c r="V58" s="165">
        <f>feedin_new_car!V58</f>
        <v>0.3</v>
      </c>
      <c r="W58" s="165">
        <f>feedin_new_car!W58</f>
        <v>0.35</v>
      </c>
      <c r="X58" s="165">
        <f>feedin_new_car!X58</f>
        <v>0.3</v>
      </c>
      <c r="Y58" s="165">
        <f>feedin_new_car!Y58</f>
        <v>2.0000000000000018E-2</v>
      </c>
      <c r="Z58" s="164">
        <f>feedin_new_car!Z58</f>
        <v>0</v>
      </c>
      <c r="AA58" s="165">
        <f>feedin_new_car!AA58</f>
        <v>0.1</v>
      </c>
      <c r="AB58" s="165">
        <f>feedin_new_car!AB58</f>
        <v>0.45</v>
      </c>
      <c r="AC58" s="165">
        <f>feedin_new_car!AC58</f>
        <v>0.4</v>
      </c>
      <c r="AD58" s="165">
        <f>feedin_new_car!AD58</f>
        <v>0.05</v>
      </c>
      <c r="AE58" s="164">
        <f>feedin_new_car!AE58</f>
        <v>0</v>
      </c>
      <c r="AF58" s="165">
        <f>feedin_new_car!AF58</f>
        <v>0</v>
      </c>
      <c r="AG58" s="165">
        <f>feedin_new_car!AG58</f>
        <v>0</v>
      </c>
      <c r="AH58" s="165">
        <f>feedin_new_car!AH58</f>
        <v>0</v>
      </c>
      <c r="AI58" s="165">
        <f>feedin_new_car!AI58</f>
        <v>1</v>
      </c>
      <c r="AJ58" s="164">
        <f>feedin_new_car!AJ58</f>
        <v>0.25</v>
      </c>
      <c r="AK58" s="165">
        <f>feedin_new_car!AK58</f>
        <v>0.3</v>
      </c>
      <c r="AL58" s="165">
        <f>feedin_new_car!AL58</f>
        <v>0.35</v>
      </c>
      <c r="AM58" s="165">
        <f>feedin_new_car!AM58</f>
        <v>0.1</v>
      </c>
      <c r="AN58" s="165">
        <f>feedin_new_car!AN58</f>
        <v>0</v>
      </c>
      <c r="AO58" s="164">
        <f>feedin_new_car!AO58</f>
        <v>0.15</v>
      </c>
      <c r="AP58" s="165">
        <f>feedin_new_car!AP58</f>
        <v>0.35</v>
      </c>
      <c r="AQ58" s="165">
        <f>feedin_new_car!AQ58</f>
        <v>0.45</v>
      </c>
      <c r="AR58" s="165">
        <f>feedin_new_car!AR58</f>
        <v>0.05</v>
      </c>
      <c r="AS58" s="165">
        <f>feedin_new_car!AS58</f>
        <v>0</v>
      </c>
      <c r="AT58" s="164">
        <f>feedin_new_car!AT58</f>
        <v>0.2</v>
      </c>
      <c r="AU58" s="165">
        <f>feedin_new_car!AU58</f>
        <v>0.3</v>
      </c>
      <c r="AV58" s="165">
        <f>feedin_new_car!AV58</f>
        <v>0.4</v>
      </c>
      <c r="AW58" s="165">
        <f>feedin_new_car!AW58</f>
        <v>0.1</v>
      </c>
      <c r="AX58" s="165">
        <f>feedin_new_car!AX58</f>
        <v>0</v>
      </c>
      <c r="AY58" s="164">
        <f>feedin_new_car!AY58</f>
        <v>0</v>
      </c>
      <c r="AZ58" s="165">
        <f>feedin_new_car!AZ58</f>
        <v>0</v>
      </c>
      <c r="BA58" s="165">
        <f>feedin_new_car!BA58</f>
        <v>0</v>
      </c>
      <c r="BB58" s="165">
        <f>feedin_new_car!BB58</f>
        <v>0.5</v>
      </c>
      <c r="BC58" s="165">
        <f>feedin_new_car!BC58</f>
        <v>0.5</v>
      </c>
      <c r="BD58" s="36">
        <f t="shared" si="2"/>
        <v>1</v>
      </c>
      <c r="BE58" s="36">
        <f t="shared" si="3"/>
        <v>9</v>
      </c>
    </row>
    <row r="59" spans="1:57" x14ac:dyDescent="0.2">
      <c r="A59" s="12">
        <v>2053</v>
      </c>
      <c r="B59" s="106">
        <v>6.0083080181411647E-2</v>
      </c>
      <c r="C59" s="107">
        <v>3.5138082717392719E-3</v>
      </c>
      <c r="D59" s="107">
        <f t="shared" si="12"/>
        <v>0</v>
      </c>
      <c r="E59" s="107">
        <f t="shared" si="12"/>
        <v>0</v>
      </c>
      <c r="F59" s="107">
        <f t="shared" si="12"/>
        <v>0</v>
      </c>
      <c r="G59" s="107">
        <v>8.405748796245692E-2</v>
      </c>
      <c r="H59" s="107">
        <f t="shared" si="12"/>
        <v>0</v>
      </c>
      <c r="I59" s="107">
        <v>0.85234562358439214</v>
      </c>
      <c r="J59" s="107">
        <f t="shared" si="13"/>
        <v>0</v>
      </c>
      <c r="K59" s="122">
        <f>feedin_new_car!K59</f>
        <v>0.05</v>
      </c>
      <c r="L59" s="123">
        <f>feedin_new_car!L59</f>
        <v>0.15</v>
      </c>
      <c r="M59" s="123">
        <f>feedin_new_car!M59</f>
        <v>0.15</v>
      </c>
      <c r="N59" s="123">
        <f>feedin_new_car!N59</f>
        <v>0.35</v>
      </c>
      <c r="O59" s="123">
        <f>feedin_new_car!O59</f>
        <v>0.30000000000000004</v>
      </c>
      <c r="P59" s="122">
        <f>feedin_new_car!P59</f>
        <v>0</v>
      </c>
      <c r="Q59" s="123">
        <f>feedin_new_car!Q59</f>
        <v>0.1</v>
      </c>
      <c r="R59" s="123">
        <f>feedin_new_car!R59</f>
        <v>0.45</v>
      </c>
      <c r="S59" s="123">
        <f>feedin_new_car!S59</f>
        <v>0.4</v>
      </c>
      <c r="T59" s="123">
        <f>feedin_new_car!T59</f>
        <v>0.05</v>
      </c>
      <c r="U59" s="122">
        <f>feedin_new_car!U59</f>
        <v>0.03</v>
      </c>
      <c r="V59" s="123">
        <f>feedin_new_car!V59</f>
        <v>0.3</v>
      </c>
      <c r="W59" s="123">
        <f>feedin_new_car!W59</f>
        <v>0.35</v>
      </c>
      <c r="X59" s="123">
        <f>feedin_new_car!X59</f>
        <v>0.3</v>
      </c>
      <c r="Y59" s="123">
        <f>feedin_new_car!Y59</f>
        <v>2.0000000000000018E-2</v>
      </c>
      <c r="Z59" s="122">
        <f>feedin_new_car!Z59</f>
        <v>0</v>
      </c>
      <c r="AA59" s="123">
        <f>feedin_new_car!AA59</f>
        <v>0.1</v>
      </c>
      <c r="AB59" s="123">
        <f>feedin_new_car!AB59</f>
        <v>0.45</v>
      </c>
      <c r="AC59" s="123">
        <f>feedin_new_car!AC59</f>
        <v>0.4</v>
      </c>
      <c r="AD59" s="123">
        <f>feedin_new_car!AD59</f>
        <v>0.05</v>
      </c>
      <c r="AE59" s="122">
        <f>feedin_new_car!AE59</f>
        <v>0</v>
      </c>
      <c r="AF59" s="123">
        <f>feedin_new_car!AF59</f>
        <v>0</v>
      </c>
      <c r="AG59" s="123">
        <f>feedin_new_car!AG59</f>
        <v>0</v>
      </c>
      <c r="AH59" s="123">
        <f>feedin_new_car!AH59</f>
        <v>0</v>
      </c>
      <c r="AI59" s="123">
        <f>feedin_new_car!AI59</f>
        <v>1</v>
      </c>
      <c r="AJ59" s="122">
        <f>feedin_new_car!AJ59</f>
        <v>0.25</v>
      </c>
      <c r="AK59" s="123">
        <f>feedin_new_car!AK59</f>
        <v>0.3</v>
      </c>
      <c r="AL59" s="123">
        <f>feedin_new_car!AL59</f>
        <v>0.35</v>
      </c>
      <c r="AM59" s="123">
        <f>feedin_new_car!AM59</f>
        <v>0.1</v>
      </c>
      <c r="AN59" s="123">
        <f>feedin_new_car!AN59</f>
        <v>0</v>
      </c>
      <c r="AO59" s="122">
        <f>feedin_new_car!AO59</f>
        <v>0.15</v>
      </c>
      <c r="AP59" s="123">
        <f>feedin_new_car!AP59</f>
        <v>0.35</v>
      </c>
      <c r="AQ59" s="123">
        <f>feedin_new_car!AQ59</f>
        <v>0.45</v>
      </c>
      <c r="AR59" s="123">
        <f>feedin_new_car!AR59</f>
        <v>0.05</v>
      </c>
      <c r="AS59" s="123">
        <f>feedin_new_car!AS59</f>
        <v>0</v>
      </c>
      <c r="AT59" s="122">
        <f>feedin_new_car!AT59</f>
        <v>0.2</v>
      </c>
      <c r="AU59" s="123">
        <f>feedin_new_car!AU59</f>
        <v>0.3</v>
      </c>
      <c r="AV59" s="123">
        <f>feedin_new_car!AV59</f>
        <v>0.4</v>
      </c>
      <c r="AW59" s="123">
        <f>feedin_new_car!AW59</f>
        <v>0.1</v>
      </c>
      <c r="AX59" s="123">
        <f>feedin_new_car!AX59</f>
        <v>0</v>
      </c>
      <c r="AY59" s="122">
        <f>feedin_new_car!AY59</f>
        <v>0</v>
      </c>
      <c r="AZ59" s="123">
        <f>feedin_new_car!AZ59</f>
        <v>0</v>
      </c>
      <c r="BA59" s="123">
        <f>feedin_new_car!BA59</f>
        <v>0</v>
      </c>
      <c r="BB59" s="123">
        <f>feedin_new_car!BB59</f>
        <v>0.5</v>
      </c>
      <c r="BC59" s="123">
        <f>feedin_new_car!BC59</f>
        <v>0.5</v>
      </c>
      <c r="BD59" s="36">
        <f t="shared" si="2"/>
        <v>1</v>
      </c>
      <c r="BE59" s="36">
        <f t="shared" si="3"/>
        <v>9</v>
      </c>
    </row>
    <row r="60" spans="1:57" x14ac:dyDescent="0.2">
      <c r="A60" s="12">
        <v>2054</v>
      </c>
      <c r="B60" s="106">
        <v>5.2535492234012569E-2</v>
      </c>
      <c r="C60" s="107">
        <v>3.036907422852161E-3</v>
      </c>
      <c r="D60" s="107">
        <f t="shared" si="12"/>
        <v>0</v>
      </c>
      <c r="E60" s="107">
        <f t="shared" si="12"/>
        <v>0</v>
      </c>
      <c r="F60" s="107">
        <f t="shared" si="12"/>
        <v>0</v>
      </c>
      <c r="G60" s="107">
        <v>8.855098186729006E-2</v>
      </c>
      <c r="H60" s="107">
        <f t="shared" si="12"/>
        <v>0</v>
      </c>
      <c r="I60" s="107">
        <v>0.85587661847584517</v>
      </c>
      <c r="J60" s="107">
        <f t="shared" si="13"/>
        <v>0</v>
      </c>
      <c r="K60" s="122">
        <f>feedin_new_car!K60</f>
        <v>0.05</v>
      </c>
      <c r="L60" s="123">
        <f>feedin_new_car!L60</f>
        <v>0.15</v>
      </c>
      <c r="M60" s="123">
        <f>feedin_new_car!M60</f>
        <v>0.15</v>
      </c>
      <c r="N60" s="123">
        <f>feedin_new_car!N60</f>
        <v>0.35</v>
      </c>
      <c r="O60" s="123">
        <f>feedin_new_car!O60</f>
        <v>0.30000000000000004</v>
      </c>
      <c r="P60" s="122">
        <f>feedin_new_car!P60</f>
        <v>0</v>
      </c>
      <c r="Q60" s="123">
        <f>feedin_new_car!Q60</f>
        <v>0.1</v>
      </c>
      <c r="R60" s="123">
        <f>feedin_new_car!R60</f>
        <v>0.45</v>
      </c>
      <c r="S60" s="123">
        <f>feedin_new_car!S60</f>
        <v>0.4</v>
      </c>
      <c r="T60" s="123">
        <f>feedin_new_car!T60</f>
        <v>0.05</v>
      </c>
      <c r="U60" s="122">
        <f>feedin_new_car!U60</f>
        <v>0.03</v>
      </c>
      <c r="V60" s="123">
        <f>feedin_new_car!V60</f>
        <v>0.3</v>
      </c>
      <c r="W60" s="123">
        <f>feedin_new_car!W60</f>
        <v>0.35</v>
      </c>
      <c r="X60" s="123">
        <f>feedin_new_car!X60</f>
        <v>0.3</v>
      </c>
      <c r="Y60" s="123">
        <f>feedin_new_car!Y60</f>
        <v>2.0000000000000018E-2</v>
      </c>
      <c r="Z60" s="122">
        <f>feedin_new_car!Z60</f>
        <v>0</v>
      </c>
      <c r="AA60" s="123">
        <f>feedin_new_car!AA60</f>
        <v>0.1</v>
      </c>
      <c r="AB60" s="123">
        <f>feedin_new_car!AB60</f>
        <v>0.45</v>
      </c>
      <c r="AC60" s="123">
        <f>feedin_new_car!AC60</f>
        <v>0.4</v>
      </c>
      <c r="AD60" s="123">
        <f>feedin_new_car!AD60</f>
        <v>0.05</v>
      </c>
      <c r="AE60" s="122">
        <f>feedin_new_car!AE60</f>
        <v>0</v>
      </c>
      <c r="AF60" s="123">
        <f>feedin_new_car!AF60</f>
        <v>0</v>
      </c>
      <c r="AG60" s="123">
        <f>feedin_new_car!AG60</f>
        <v>0</v>
      </c>
      <c r="AH60" s="123">
        <f>feedin_new_car!AH60</f>
        <v>0</v>
      </c>
      <c r="AI60" s="123">
        <f>feedin_new_car!AI60</f>
        <v>1</v>
      </c>
      <c r="AJ60" s="122">
        <f>feedin_new_car!AJ60</f>
        <v>0.25</v>
      </c>
      <c r="AK60" s="123">
        <f>feedin_new_car!AK60</f>
        <v>0.3</v>
      </c>
      <c r="AL60" s="123">
        <f>feedin_new_car!AL60</f>
        <v>0.35</v>
      </c>
      <c r="AM60" s="123">
        <f>feedin_new_car!AM60</f>
        <v>0.1</v>
      </c>
      <c r="AN60" s="123">
        <f>feedin_new_car!AN60</f>
        <v>0</v>
      </c>
      <c r="AO60" s="122">
        <f>feedin_new_car!AO60</f>
        <v>0.15</v>
      </c>
      <c r="AP60" s="123">
        <f>feedin_new_car!AP60</f>
        <v>0.35</v>
      </c>
      <c r="AQ60" s="123">
        <f>feedin_new_car!AQ60</f>
        <v>0.45</v>
      </c>
      <c r="AR60" s="123">
        <f>feedin_new_car!AR60</f>
        <v>0.05</v>
      </c>
      <c r="AS60" s="123">
        <f>feedin_new_car!AS60</f>
        <v>0</v>
      </c>
      <c r="AT60" s="122">
        <f>feedin_new_car!AT60</f>
        <v>0.2</v>
      </c>
      <c r="AU60" s="123">
        <f>feedin_new_car!AU60</f>
        <v>0.3</v>
      </c>
      <c r="AV60" s="123">
        <f>feedin_new_car!AV60</f>
        <v>0.4</v>
      </c>
      <c r="AW60" s="123">
        <f>feedin_new_car!AW60</f>
        <v>0.1</v>
      </c>
      <c r="AX60" s="123">
        <f>feedin_new_car!AX60</f>
        <v>0</v>
      </c>
      <c r="AY60" s="122">
        <f>feedin_new_car!AY60</f>
        <v>0</v>
      </c>
      <c r="AZ60" s="123">
        <f>feedin_new_car!AZ60</f>
        <v>0</v>
      </c>
      <c r="BA60" s="123">
        <f>feedin_new_car!BA60</f>
        <v>0</v>
      </c>
      <c r="BB60" s="123">
        <f>feedin_new_car!BB60</f>
        <v>0.5</v>
      </c>
      <c r="BC60" s="123">
        <f>feedin_new_car!BC60</f>
        <v>0.5</v>
      </c>
      <c r="BD60" s="36">
        <f t="shared" si="2"/>
        <v>1</v>
      </c>
      <c r="BE60" s="36">
        <f t="shared" si="3"/>
        <v>9</v>
      </c>
    </row>
    <row r="61" spans="1:57" x14ac:dyDescent="0.2">
      <c r="A61" s="51">
        <v>2055</v>
      </c>
      <c r="B61" s="111">
        <v>4.5776902216055099E-2</v>
      </c>
      <c r="C61" s="157">
        <v>2.6173290414551339E-3</v>
      </c>
      <c r="D61" s="112">
        <v>0</v>
      </c>
      <c r="E61" s="157">
        <f t="shared" si="12"/>
        <v>0</v>
      </c>
      <c r="F61" s="157">
        <f t="shared" si="12"/>
        <v>0</v>
      </c>
      <c r="G61" s="157">
        <v>9.3109923455704888E-2</v>
      </c>
      <c r="H61" s="157">
        <f t="shared" si="12"/>
        <v>0</v>
      </c>
      <c r="I61" s="157">
        <v>0.85849584528678491</v>
      </c>
      <c r="J61" s="112">
        <f t="shared" si="13"/>
        <v>0</v>
      </c>
      <c r="K61" s="143">
        <f>feedin_new_car!K61</f>
        <v>0.05</v>
      </c>
      <c r="L61" s="144">
        <f>feedin_new_car!L61</f>
        <v>0.15</v>
      </c>
      <c r="M61" s="144">
        <f>feedin_new_car!M61</f>
        <v>0.15</v>
      </c>
      <c r="N61" s="144">
        <f>feedin_new_car!N61</f>
        <v>0.35</v>
      </c>
      <c r="O61" s="144">
        <f>feedin_new_car!O61</f>
        <v>0.30000000000000004</v>
      </c>
      <c r="P61" s="143">
        <f>feedin_new_car!P61</f>
        <v>0</v>
      </c>
      <c r="Q61" s="144">
        <f>feedin_new_car!Q61</f>
        <v>0.1</v>
      </c>
      <c r="R61" s="144">
        <f>feedin_new_car!R61</f>
        <v>0.45</v>
      </c>
      <c r="S61" s="144">
        <f>feedin_new_car!S61</f>
        <v>0.4</v>
      </c>
      <c r="T61" s="144">
        <f>feedin_new_car!T61</f>
        <v>0.05</v>
      </c>
      <c r="U61" s="143">
        <f>feedin_new_car!U61</f>
        <v>0.03</v>
      </c>
      <c r="V61" s="144">
        <f>feedin_new_car!V61</f>
        <v>0.3</v>
      </c>
      <c r="W61" s="144">
        <f>feedin_new_car!W61</f>
        <v>0.35</v>
      </c>
      <c r="X61" s="144">
        <f>feedin_new_car!X61</f>
        <v>0.3</v>
      </c>
      <c r="Y61" s="144">
        <f>feedin_new_car!Y61</f>
        <v>2.0000000000000018E-2</v>
      </c>
      <c r="Z61" s="143">
        <f>feedin_new_car!Z61</f>
        <v>0</v>
      </c>
      <c r="AA61" s="144">
        <f>feedin_new_car!AA61</f>
        <v>0.1</v>
      </c>
      <c r="AB61" s="144">
        <f>feedin_new_car!AB61</f>
        <v>0.45</v>
      </c>
      <c r="AC61" s="144">
        <f>feedin_new_car!AC61</f>
        <v>0.4</v>
      </c>
      <c r="AD61" s="144">
        <f>feedin_new_car!AD61</f>
        <v>0.05</v>
      </c>
      <c r="AE61" s="143">
        <f>feedin_new_car!AE61</f>
        <v>0</v>
      </c>
      <c r="AF61" s="144">
        <f>feedin_new_car!AF61</f>
        <v>0</v>
      </c>
      <c r="AG61" s="144">
        <f>feedin_new_car!AG61</f>
        <v>0</v>
      </c>
      <c r="AH61" s="144">
        <f>feedin_new_car!AH61</f>
        <v>0</v>
      </c>
      <c r="AI61" s="144">
        <f>feedin_new_car!AI61</f>
        <v>1</v>
      </c>
      <c r="AJ61" s="143">
        <f>feedin_new_car!AJ61</f>
        <v>0.25</v>
      </c>
      <c r="AK61" s="144">
        <f>feedin_new_car!AK61</f>
        <v>0.3</v>
      </c>
      <c r="AL61" s="144">
        <f>feedin_new_car!AL61</f>
        <v>0.35</v>
      </c>
      <c r="AM61" s="144">
        <f>feedin_new_car!AM61</f>
        <v>0.1</v>
      </c>
      <c r="AN61" s="144">
        <f>feedin_new_car!AN61</f>
        <v>0</v>
      </c>
      <c r="AO61" s="143">
        <f>feedin_new_car!AO61</f>
        <v>0.15</v>
      </c>
      <c r="AP61" s="144">
        <f>feedin_new_car!AP61</f>
        <v>0.35</v>
      </c>
      <c r="AQ61" s="144">
        <f>feedin_new_car!AQ61</f>
        <v>0.45</v>
      </c>
      <c r="AR61" s="144">
        <f>feedin_new_car!AR61</f>
        <v>0.05</v>
      </c>
      <c r="AS61" s="144">
        <f>feedin_new_car!AS61</f>
        <v>0</v>
      </c>
      <c r="AT61" s="143">
        <f>feedin_new_car!AT61</f>
        <v>0.2</v>
      </c>
      <c r="AU61" s="144">
        <f>feedin_new_car!AU61</f>
        <v>0.3</v>
      </c>
      <c r="AV61" s="144">
        <f>feedin_new_car!AV61</f>
        <v>0.4</v>
      </c>
      <c r="AW61" s="144">
        <f>feedin_new_car!AW61</f>
        <v>0.1</v>
      </c>
      <c r="AX61" s="144">
        <f>feedin_new_car!AX61</f>
        <v>0</v>
      </c>
      <c r="AY61" s="143">
        <f>feedin_new_car!AY61</f>
        <v>0</v>
      </c>
      <c r="AZ61" s="144">
        <f>feedin_new_car!AZ61</f>
        <v>0</v>
      </c>
      <c r="BA61" s="144">
        <f>feedin_new_car!BA61</f>
        <v>0</v>
      </c>
      <c r="BB61" s="144">
        <f>feedin_new_car!BB61</f>
        <v>0.5</v>
      </c>
      <c r="BC61" s="144">
        <f>feedin_new_car!BC61</f>
        <v>0.5</v>
      </c>
      <c r="BD61" s="52">
        <f t="shared" si="2"/>
        <v>1</v>
      </c>
      <c r="BE61" s="52">
        <f t="shared" si="3"/>
        <v>9</v>
      </c>
    </row>
    <row r="63" spans="1:57" s="90" customFormat="1" ht="11.25" x14ac:dyDescent="0.2">
      <c r="A63" s="89"/>
      <c r="I63" s="90">
        <f>A6</f>
        <v>2000</v>
      </c>
      <c r="J63" s="91">
        <f>SUM(B6:J6)</f>
        <v>1.0000000001</v>
      </c>
      <c r="O63" s="91">
        <f>SUM(K61:O61)</f>
        <v>1</v>
      </c>
      <c r="T63" s="91">
        <f>SUM(P61:T61)</f>
        <v>1</v>
      </c>
      <c r="Y63" s="91">
        <f>SUM(U61:Y61)</f>
        <v>1</v>
      </c>
      <c r="AD63" s="91">
        <f>SUM(Z61:AD61)</f>
        <v>1</v>
      </c>
      <c r="AI63" s="91">
        <f>SUM(AE61:AI61)</f>
        <v>1</v>
      </c>
      <c r="AN63" s="91">
        <f>SUM(AJ61:AN61)</f>
        <v>1</v>
      </c>
      <c r="AS63" s="91">
        <f>SUM(AO61:AS61)</f>
        <v>1</v>
      </c>
      <c r="AX63" s="91">
        <f>SUM(AT61:AX61)</f>
        <v>1</v>
      </c>
      <c r="BC63" s="91">
        <f>SUM(AY61:BC61)</f>
        <v>1</v>
      </c>
    </row>
    <row r="64" spans="1:57" x14ac:dyDescent="0.2">
      <c r="I64" s="90">
        <f t="shared" ref="I64:I118" si="14">A7</f>
        <v>2001</v>
      </c>
      <c r="J64" s="91">
        <f t="shared" ref="J64:J118" si="15">SUM(B7:J7)</f>
        <v>1</v>
      </c>
    </row>
    <row r="65" spans="9:10" x14ac:dyDescent="0.2">
      <c r="I65" s="90">
        <f t="shared" si="14"/>
        <v>2002</v>
      </c>
      <c r="J65" s="91">
        <f t="shared" si="15"/>
        <v>0.9999999999000001</v>
      </c>
    </row>
    <row r="66" spans="9:10" x14ac:dyDescent="0.2">
      <c r="I66" s="90">
        <f t="shared" si="14"/>
        <v>2003</v>
      </c>
      <c r="J66" s="91">
        <f t="shared" si="15"/>
        <v>1</v>
      </c>
    </row>
    <row r="67" spans="9:10" x14ac:dyDescent="0.2">
      <c r="I67" s="90">
        <f t="shared" si="14"/>
        <v>2004</v>
      </c>
      <c r="J67" s="91">
        <f t="shared" si="15"/>
        <v>1</v>
      </c>
    </row>
    <row r="68" spans="9:10" x14ac:dyDescent="0.2">
      <c r="I68" s="90">
        <f t="shared" si="14"/>
        <v>2005</v>
      </c>
      <c r="J68" s="91">
        <f t="shared" si="15"/>
        <v>1</v>
      </c>
    </row>
    <row r="69" spans="9:10" x14ac:dyDescent="0.2">
      <c r="I69" s="90">
        <f t="shared" si="14"/>
        <v>2006</v>
      </c>
      <c r="J69" s="91">
        <f t="shared" si="15"/>
        <v>0.99999999999999989</v>
      </c>
    </row>
    <row r="70" spans="9:10" x14ac:dyDescent="0.2">
      <c r="I70" s="90">
        <f t="shared" si="14"/>
        <v>2007</v>
      </c>
      <c r="J70" s="91">
        <f t="shared" si="15"/>
        <v>0.99999999989999999</v>
      </c>
    </row>
    <row r="71" spans="9:10" x14ac:dyDescent="0.2">
      <c r="I71" s="90">
        <f t="shared" si="14"/>
        <v>2008</v>
      </c>
      <c r="J71" s="91">
        <f t="shared" si="15"/>
        <v>1.0000000001</v>
      </c>
    </row>
    <row r="72" spans="9:10" x14ac:dyDescent="0.2">
      <c r="I72" s="90">
        <f t="shared" si="14"/>
        <v>2009</v>
      </c>
      <c r="J72" s="91">
        <f t="shared" si="15"/>
        <v>0.99999999999999989</v>
      </c>
    </row>
    <row r="73" spans="9:10" x14ac:dyDescent="0.2">
      <c r="I73" s="90">
        <f t="shared" si="14"/>
        <v>2010</v>
      </c>
      <c r="J73" s="91">
        <f t="shared" si="15"/>
        <v>1.0000000001</v>
      </c>
    </row>
    <row r="74" spans="9:10" x14ac:dyDescent="0.2">
      <c r="I74" s="90">
        <f t="shared" si="14"/>
        <v>2011</v>
      </c>
      <c r="J74" s="91">
        <f t="shared" si="15"/>
        <v>0.99999999999999989</v>
      </c>
    </row>
    <row r="75" spans="9:10" x14ac:dyDescent="0.2">
      <c r="I75" s="90">
        <f t="shared" si="14"/>
        <v>2012</v>
      </c>
      <c r="J75" s="91">
        <f t="shared" si="15"/>
        <v>1</v>
      </c>
    </row>
    <row r="76" spans="9:10" x14ac:dyDescent="0.2">
      <c r="I76" s="90">
        <f t="shared" si="14"/>
        <v>2013</v>
      </c>
      <c r="J76" s="91">
        <f t="shared" si="15"/>
        <v>0.99999999989999999</v>
      </c>
    </row>
    <row r="77" spans="9:10" x14ac:dyDescent="0.2">
      <c r="I77" s="90">
        <f t="shared" si="14"/>
        <v>2014</v>
      </c>
      <c r="J77" s="91">
        <f t="shared" si="15"/>
        <v>0.99999999999999989</v>
      </c>
    </row>
    <row r="78" spans="9:10" x14ac:dyDescent="0.2">
      <c r="I78" s="90">
        <f t="shared" si="14"/>
        <v>2015</v>
      </c>
      <c r="J78" s="91">
        <f t="shared" si="15"/>
        <v>1.0000000001</v>
      </c>
    </row>
    <row r="79" spans="9:10" x14ac:dyDescent="0.2">
      <c r="I79" s="90">
        <f t="shared" si="14"/>
        <v>2016</v>
      </c>
      <c r="J79" s="91">
        <f t="shared" si="15"/>
        <v>0.99999999989999988</v>
      </c>
    </row>
    <row r="80" spans="9:10" x14ac:dyDescent="0.2">
      <c r="I80" s="90">
        <f t="shared" si="14"/>
        <v>2017</v>
      </c>
      <c r="J80" s="91">
        <f t="shared" si="15"/>
        <v>0.99999999999999989</v>
      </c>
    </row>
    <row r="81" spans="9:10" x14ac:dyDescent="0.2">
      <c r="I81" s="90">
        <f t="shared" si="14"/>
        <v>2018</v>
      </c>
      <c r="J81" s="91">
        <f t="shared" si="15"/>
        <v>1</v>
      </c>
    </row>
    <row r="82" spans="9:10" x14ac:dyDescent="0.2">
      <c r="I82" s="90">
        <f t="shared" si="14"/>
        <v>2019</v>
      </c>
      <c r="J82" s="91">
        <f t="shared" si="15"/>
        <v>0.99999999999999989</v>
      </c>
    </row>
    <row r="83" spans="9:10" x14ac:dyDescent="0.2">
      <c r="I83" s="90">
        <f t="shared" si="14"/>
        <v>2020</v>
      </c>
      <c r="J83" s="91">
        <f t="shared" si="15"/>
        <v>1</v>
      </c>
    </row>
    <row r="84" spans="9:10" x14ac:dyDescent="0.2">
      <c r="I84" s="90">
        <f t="shared" si="14"/>
        <v>2021</v>
      </c>
      <c r="J84" s="91">
        <f t="shared" si="15"/>
        <v>0.99999999999999989</v>
      </c>
    </row>
    <row r="85" spans="9:10" x14ac:dyDescent="0.2">
      <c r="I85" s="90">
        <f t="shared" si="14"/>
        <v>2022</v>
      </c>
      <c r="J85" s="91">
        <f t="shared" si="15"/>
        <v>1</v>
      </c>
    </row>
    <row r="86" spans="9:10" x14ac:dyDescent="0.2">
      <c r="I86" s="90">
        <f t="shared" si="14"/>
        <v>2023</v>
      </c>
      <c r="J86" s="91">
        <f t="shared" si="15"/>
        <v>1.0000000000000002</v>
      </c>
    </row>
    <row r="87" spans="9:10" x14ac:dyDescent="0.2">
      <c r="I87" s="90">
        <f t="shared" si="14"/>
        <v>2024</v>
      </c>
      <c r="J87" s="91">
        <f t="shared" si="15"/>
        <v>1</v>
      </c>
    </row>
    <row r="88" spans="9:10" x14ac:dyDescent="0.2">
      <c r="I88" s="90">
        <f t="shared" si="14"/>
        <v>2025</v>
      </c>
      <c r="J88" s="91">
        <f t="shared" si="15"/>
        <v>1</v>
      </c>
    </row>
    <row r="89" spans="9:10" x14ac:dyDescent="0.2">
      <c r="I89" s="90">
        <f t="shared" si="14"/>
        <v>2026</v>
      </c>
      <c r="J89" s="91">
        <f t="shared" si="15"/>
        <v>1</v>
      </c>
    </row>
    <row r="90" spans="9:10" x14ac:dyDescent="0.2">
      <c r="I90" s="90">
        <f t="shared" si="14"/>
        <v>2027</v>
      </c>
      <c r="J90" s="91">
        <f t="shared" si="15"/>
        <v>0.99999999999999989</v>
      </c>
    </row>
    <row r="91" spans="9:10" x14ac:dyDescent="0.2">
      <c r="I91" s="90">
        <f t="shared" si="14"/>
        <v>2028</v>
      </c>
      <c r="J91" s="91">
        <f t="shared" si="15"/>
        <v>1</v>
      </c>
    </row>
    <row r="92" spans="9:10" x14ac:dyDescent="0.2">
      <c r="I92" s="90">
        <f t="shared" si="14"/>
        <v>2029</v>
      </c>
      <c r="J92" s="91">
        <f t="shared" si="15"/>
        <v>1</v>
      </c>
    </row>
    <row r="93" spans="9:10" x14ac:dyDescent="0.2">
      <c r="I93" s="90">
        <f t="shared" si="14"/>
        <v>2030</v>
      </c>
      <c r="J93" s="91">
        <f t="shared" si="15"/>
        <v>1</v>
      </c>
    </row>
    <row r="94" spans="9:10" x14ac:dyDescent="0.2">
      <c r="I94" s="90">
        <f t="shared" si="14"/>
        <v>2031</v>
      </c>
      <c r="J94" s="91">
        <f t="shared" si="15"/>
        <v>1</v>
      </c>
    </row>
    <row r="95" spans="9:10" x14ac:dyDescent="0.2">
      <c r="I95" s="90">
        <f t="shared" si="14"/>
        <v>2032</v>
      </c>
      <c r="J95" s="91">
        <f t="shared" si="15"/>
        <v>1</v>
      </c>
    </row>
    <row r="96" spans="9:10" x14ac:dyDescent="0.2">
      <c r="I96" s="90">
        <f t="shared" si="14"/>
        <v>2033</v>
      </c>
      <c r="J96" s="91">
        <f t="shared" si="15"/>
        <v>1</v>
      </c>
    </row>
    <row r="97" spans="9:10" x14ac:dyDescent="0.2">
      <c r="I97" s="90">
        <f t="shared" si="14"/>
        <v>2034</v>
      </c>
      <c r="J97" s="91">
        <f t="shared" si="15"/>
        <v>1</v>
      </c>
    </row>
    <row r="98" spans="9:10" x14ac:dyDescent="0.2">
      <c r="I98" s="90">
        <f t="shared" si="14"/>
        <v>2035</v>
      </c>
      <c r="J98" s="91">
        <f t="shared" si="15"/>
        <v>1</v>
      </c>
    </row>
    <row r="99" spans="9:10" x14ac:dyDescent="0.2">
      <c r="I99" s="90">
        <f t="shared" si="14"/>
        <v>2036</v>
      </c>
      <c r="J99" s="91">
        <f t="shared" si="15"/>
        <v>1</v>
      </c>
    </row>
    <row r="100" spans="9:10" x14ac:dyDescent="0.2">
      <c r="I100" s="90">
        <f t="shared" si="14"/>
        <v>2037</v>
      </c>
      <c r="J100" s="91">
        <f t="shared" si="15"/>
        <v>1</v>
      </c>
    </row>
    <row r="101" spans="9:10" x14ac:dyDescent="0.2">
      <c r="I101" s="90">
        <f t="shared" si="14"/>
        <v>2038</v>
      </c>
      <c r="J101" s="91">
        <f t="shared" si="15"/>
        <v>1</v>
      </c>
    </row>
    <row r="102" spans="9:10" x14ac:dyDescent="0.2">
      <c r="I102" s="90">
        <f t="shared" si="14"/>
        <v>2039</v>
      </c>
      <c r="J102" s="91">
        <f t="shared" si="15"/>
        <v>1</v>
      </c>
    </row>
    <row r="103" spans="9:10" x14ac:dyDescent="0.2">
      <c r="I103" s="90">
        <f t="shared" si="14"/>
        <v>2040</v>
      </c>
      <c r="J103" s="91">
        <f t="shared" si="15"/>
        <v>1</v>
      </c>
    </row>
    <row r="104" spans="9:10" x14ac:dyDescent="0.2">
      <c r="I104" s="90">
        <f t="shared" si="14"/>
        <v>2041</v>
      </c>
      <c r="J104" s="91">
        <f t="shared" si="15"/>
        <v>1</v>
      </c>
    </row>
    <row r="105" spans="9:10" x14ac:dyDescent="0.2">
      <c r="I105" s="90">
        <f t="shared" si="14"/>
        <v>2042</v>
      </c>
      <c r="J105" s="91">
        <f t="shared" si="15"/>
        <v>1</v>
      </c>
    </row>
    <row r="106" spans="9:10" x14ac:dyDescent="0.2">
      <c r="I106" s="90">
        <f t="shared" si="14"/>
        <v>2043</v>
      </c>
      <c r="J106" s="91">
        <f t="shared" si="15"/>
        <v>1</v>
      </c>
    </row>
    <row r="107" spans="9:10" x14ac:dyDescent="0.2">
      <c r="I107" s="90">
        <f t="shared" si="14"/>
        <v>2044</v>
      </c>
      <c r="J107" s="91">
        <f t="shared" si="15"/>
        <v>1</v>
      </c>
    </row>
    <row r="108" spans="9:10" x14ac:dyDescent="0.2">
      <c r="I108" s="90">
        <f t="shared" si="14"/>
        <v>2045</v>
      </c>
      <c r="J108" s="91">
        <f t="shared" si="15"/>
        <v>1</v>
      </c>
    </row>
    <row r="109" spans="9:10" x14ac:dyDescent="0.2">
      <c r="I109" s="90">
        <f t="shared" si="14"/>
        <v>2046</v>
      </c>
      <c r="J109" s="91">
        <f t="shared" si="15"/>
        <v>1</v>
      </c>
    </row>
    <row r="110" spans="9:10" x14ac:dyDescent="0.2">
      <c r="I110" s="90">
        <f t="shared" si="14"/>
        <v>2047</v>
      </c>
      <c r="J110" s="91">
        <f t="shared" si="15"/>
        <v>1</v>
      </c>
    </row>
    <row r="111" spans="9:10" x14ac:dyDescent="0.2">
      <c r="I111" s="90">
        <f t="shared" si="14"/>
        <v>2048</v>
      </c>
      <c r="J111" s="91">
        <f t="shared" si="15"/>
        <v>1</v>
      </c>
    </row>
    <row r="112" spans="9:10" x14ac:dyDescent="0.2">
      <c r="I112" s="90">
        <f t="shared" si="14"/>
        <v>2049</v>
      </c>
      <c r="J112" s="91">
        <f t="shared" si="15"/>
        <v>1</v>
      </c>
    </row>
    <row r="113" spans="9:10" x14ac:dyDescent="0.2">
      <c r="I113" s="90">
        <f t="shared" si="14"/>
        <v>2050</v>
      </c>
      <c r="J113" s="91">
        <f t="shared" si="15"/>
        <v>1.0000000000000002</v>
      </c>
    </row>
    <row r="114" spans="9:10" x14ac:dyDescent="0.2">
      <c r="I114" s="90">
        <f t="shared" si="14"/>
        <v>2051</v>
      </c>
      <c r="J114" s="91">
        <f t="shared" si="15"/>
        <v>1</v>
      </c>
    </row>
    <row r="115" spans="9:10" x14ac:dyDescent="0.2">
      <c r="I115" s="90">
        <f t="shared" si="14"/>
        <v>2052</v>
      </c>
      <c r="J115" s="91">
        <f t="shared" si="15"/>
        <v>1</v>
      </c>
    </row>
    <row r="116" spans="9:10" x14ac:dyDescent="0.2">
      <c r="I116" s="90">
        <f t="shared" si="14"/>
        <v>2053</v>
      </c>
      <c r="J116" s="91">
        <f t="shared" si="15"/>
        <v>1</v>
      </c>
    </row>
    <row r="117" spans="9:10" x14ac:dyDescent="0.2">
      <c r="I117" s="90">
        <f t="shared" si="14"/>
        <v>2054</v>
      </c>
      <c r="J117" s="91">
        <f t="shared" si="15"/>
        <v>1</v>
      </c>
    </row>
    <row r="118" spans="9:10" x14ac:dyDescent="0.2">
      <c r="I118" s="90">
        <f t="shared" si="14"/>
        <v>2055</v>
      </c>
      <c r="J118" s="91">
        <f t="shared" si="15"/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L118"/>
  <sheetViews>
    <sheetView workbookViewId="0">
      <pane ySplit="3" topLeftCell="A13" activePane="bottomLeft" state="frozen"/>
      <selection pane="bottomLeft" activeCell="A3" sqref="A3"/>
    </sheetView>
  </sheetViews>
  <sheetFormatPr defaultRowHeight="12.75" x14ac:dyDescent="0.2"/>
  <cols>
    <col min="2" max="3" width="9" customWidth="1"/>
    <col min="4" max="4" width="8.85546875" customWidth="1"/>
    <col min="5" max="5" width="8.7109375" customWidth="1"/>
    <col min="6" max="6" width="8.85546875" customWidth="1"/>
    <col min="7" max="7" width="8.7109375" customWidth="1"/>
    <col min="8" max="9" width="8" customWidth="1"/>
    <col min="10" max="10" width="9" customWidth="1"/>
    <col min="11" max="11" width="8" customWidth="1"/>
    <col min="12" max="12" width="9.42578125" customWidth="1"/>
    <col min="13" max="13" width="9.5703125" customWidth="1"/>
    <col min="14" max="14" width="8.7109375" customWidth="1"/>
    <col min="15" max="15" width="7.140625" customWidth="1"/>
    <col min="16" max="16" width="7.140625" bestFit="1" customWidth="1"/>
    <col min="17" max="17" width="7.140625" customWidth="1"/>
    <col min="18" max="18" width="8" bestFit="1" customWidth="1"/>
    <col min="19" max="19" width="9.7109375" bestFit="1" customWidth="1"/>
    <col min="20" max="20" width="8" bestFit="1" customWidth="1"/>
    <col min="21" max="21" width="8" customWidth="1"/>
    <col min="22" max="22" width="8.85546875" customWidth="1"/>
    <col min="23" max="23" width="8.42578125" customWidth="1"/>
    <col min="24" max="24" width="8.28515625" customWidth="1"/>
    <col min="25" max="26" width="7.140625" customWidth="1"/>
    <col min="27" max="27" width="8.85546875" bestFit="1" customWidth="1"/>
    <col min="28" max="28" width="8" customWidth="1"/>
    <col min="29" max="29" width="8.85546875" customWidth="1"/>
    <col min="30" max="30" width="8" bestFit="1" customWidth="1"/>
    <col min="31" max="31" width="7.140625" customWidth="1"/>
    <col min="32" max="32" width="8" bestFit="1" customWidth="1"/>
    <col min="33" max="33" width="8.85546875" bestFit="1" customWidth="1"/>
    <col min="34" max="34" width="8" bestFit="1" customWidth="1"/>
    <col min="35" max="35" width="8.85546875" bestFit="1" customWidth="1"/>
    <col min="36" max="36" width="8" customWidth="1"/>
    <col min="37" max="37" width="8.85546875" customWidth="1"/>
    <col min="38" max="39" width="8" customWidth="1"/>
    <col min="40" max="40" width="8.28515625" customWidth="1"/>
    <col min="41" max="41" width="8" customWidth="1"/>
    <col min="42" max="44" width="8" bestFit="1" customWidth="1"/>
    <col min="45" max="45" width="7.140625" customWidth="1"/>
    <col min="46" max="46" width="10" customWidth="1"/>
    <col min="47" max="47" width="8" customWidth="1"/>
    <col min="48" max="49" width="8" bestFit="1" customWidth="1"/>
    <col min="50" max="51" width="7.140625" customWidth="1"/>
    <col min="52" max="55" width="7.140625" bestFit="1" customWidth="1"/>
    <col min="56" max="56" width="8.140625" customWidth="1"/>
    <col min="57" max="57" width="10.28515625" customWidth="1"/>
  </cols>
  <sheetData>
    <row r="1" spans="1:64" ht="19.5" customHeight="1" x14ac:dyDescent="0.2">
      <c r="A1" s="18" t="s">
        <v>12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20"/>
      <c r="AV1" s="20"/>
      <c r="AW1" s="20"/>
      <c r="AX1" s="20"/>
      <c r="AY1" s="19"/>
      <c r="AZ1" s="19"/>
      <c r="BA1" s="19"/>
      <c r="BB1" s="19"/>
      <c r="BC1" s="19"/>
      <c r="BD1" s="31"/>
      <c r="BE1" s="31"/>
    </row>
    <row r="2" spans="1:64" x14ac:dyDescent="0.2">
      <c r="A2" s="6"/>
      <c r="B2" s="29" t="s">
        <v>11</v>
      </c>
      <c r="C2" s="3"/>
      <c r="D2" s="3"/>
      <c r="E2" s="3"/>
      <c r="F2" s="3"/>
      <c r="G2" s="3"/>
      <c r="H2" s="3"/>
      <c r="I2" s="3"/>
      <c r="J2" s="3"/>
      <c r="K2" s="30" t="s">
        <v>10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8"/>
      <c r="AV2" s="8"/>
      <c r="AW2" s="8"/>
      <c r="AX2" s="8"/>
      <c r="AY2" s="7"/>
      <c r="AZ2" s="7"/>
      <c r="BA2" s="7"/>
      <c r="BB2" s="7"/>
      <c r="BC2" s="7"/>
      <c r="BD2" s="21"/>
      <c r="BE2" s="21"/>
    </row>
    <row r="3" spans="1:64" x14ac:dyDescent="0.2">
      <c r="A3" s="1"/>
      <c r="B3" s="17"/>
      <c r="C3" s="16"/>
      <c r="D3" s="16"/>
      <c r="E3" s="16"/>
      <c r="F3" s="16"/>
      <c r="G3" s="16"/>
      <c r="H3" s="16"/>
      <c r="I3" s="16"/>
      <c r="J3" s="16"/>
      <c r="K3" s="9" t="s">
        <v>0</v>
      </c>
      <c r="L3" s="10"/>
      <c r="M3" s="10"/>
      <c r="N3" s="10"/>
      <c r="O3" s="10"/>
      <c r="P3" s="9" t="s">
        <v>1</v>
      </c>
      <c r="Q3" s="10"/>
      <c r="R3" s="10"/>
      <c r="S3" s="10"/>
      <c r="T3" s="10"/>
      <c r="U3" s="9" t="s">
        <v>3</v>
      </c>
      <c r="V3" s="10"/>
      <c r="W3" s="10"/>
      <c r="X3" s="10"/>
      <c r="Y3" s="10"/>
      <c r="Z3" s="9" t="s">
        <v>4</v>
      </c>
      <c r="AA3" s="10"/>
      <c r="AB3" s="10"/>
      <c r="AC3" s="10"/>
      <c r="AD3" s="10"/>
      <c r="AE3" s="9" t="s">
        <v>5</v>
      </c>
      <c r="AF3" s="10"/>
      <c r="AG3" s="10"/>
      <c r="AH3" s="10"/>
      <c r="AI3" s="10"/>
      <c r="AJ3" s="9" t="s">
        <v>6</v>
      </c>
      <c r="AK3" s="10"/>
      <c r="AL3" s="10"/>
      <c r="AM3" s="10"/>
      <c r="AN3" s="10"/>
      <c r="AO3" s="9" t="s">
        <v>7</v>
      </c>
      <c r="AP3" s="10"/>
      <c r="AQ3" s="10"/>
      <c r="AR3" s="10"/>
      <c r="AS3" s="10"/>
      <c r="AT3" s="9" t="s">
        <v>2</v>
      </c>
      <c r="AU3" s="11"/>
      <c r="AV3" s="11"/>
      <c r="AW3" s="11"/>
      <c r="AX3" s="11"/>
      <c r="AY3" s="9" t="s">
        <v>8</v>
      </c>
      <c r="AZ3" s="10"/>
      <c r="BA3" s="10"/>
      <c r="BB3" s="10"/>
      <c r="BC3" s="10"/>
      <c r="BD3" s="22"/>
      <c r="BE3" s="22"/>
    </row>
    <row r="4" spans="1:64" ht="87.75" x14ac:dyDescent="0.2">
      <c r="A4" s="24" t="s">
        <v>60</v>
      </c>
      <c r="B4" s="25" t="s">
        <v>0</v>
      </c>
      <c r="C4" s="26" t="s">
        <v>1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2</v>
      </c>
      <c r="J4" s="26" t="s">
        <v>8</v>
      </c>
      <c r="K4" s="27" t="s">
        <v>17</v>
      </c>
      <c r="L4" s="28" t="s">
        <v>18</v>
      </c>
      <c r="M4" s="28" t="s">
        <v>19</v>
      </c>
      <c r="N4" s="28" t="s">
        <v>20</v>
      </c>
      <c r="O4" s="28" t="s">
        <v>21</v>
      </c>
      <c r="P4" s="27" t="s">
        <v>22</v>
      </c>
      <c r="Q4" s="28" t="s">
        <v>23</v>
      </c>
      <c r="R4" s="28" t="s">
        <v>24</v>
      </c>
      <c r="S4" s="28" t="s">
        <v>25</v>
      </c>
      <c r="T4" s="28" t="s">
        <v>26</v>
      </c>
      <c r="U4" s="27" t="s">
        <v>27</v>
      </c>
      <c r="V4" s="28" t="s">
        <v>28</v>
      </c>
      <c r="W4" s="28" t="s">
        <v>29</v>
      </c>
      <c r="X4" s="28" t="s">
        <v>30</v>
      </c>
      <c r="Y4" s="28" t="s">
        <v>31</v>
      </c>
      <c r="Z4" s="27" t="s">
        <v>32</v>
      </c>
      <c r="AA4" s="28" t="s">
        <v>33</v>
      </c>
      <c r="AB4" s="28" t="s">
        <v>34</v>
      </c>
      <c r="AC4" s="28" t="s">
        <v>35</v>
      </c>
      <c r="AD4" s="28" t="s">
        <v>36</v>
      </c>
      <c r="AE4" s="27" t="s">
        <v>37</v>
      </c>
      <c r="AF4" s="28" t="s">
        <v>38</v>
      </c>
      <c r="AG4" s="28" t="s">
        <v>39</v>
      </c>
      <c r="AH4" s="28" t="s">
        <v>40</v>
      </c>
      <c r="AI4" s="28" t="s">
        <v>41</v>
      </c>
      <c r="AJ4" s="27" t="s">
        <v>42</v>
      </c>
      <c r="AK4" s="28" t="s">
        <v>43</v>
      </c>
      <c r="AL4" s="28" t="s">
        <v>44</v>
      </c>
      <c r="AM4" s="28" t="s">
        <v>45</v>
      </c>
      <c r="AN4" s="28" t="s">
        <v>46</v>
      </c>
      <c r="AO4" s="27" t="s">
        <v>47</v>
      </c>
      <c r="AP4" s="28" t="s">
        <v>48</v>
      </c>
      <c r="AQ4" s="28" t="s">
        <v>49</v>
      </c>
      <c r="AR4" s="28" t="s">
        <v>50</v>
      </c>
      <c r="AS4" s="28" t="s">
        <v>51</v>
      </c>
      <c r="AT4" s="27" t="s">
        <v>52</v>
      </c>
      <c r="AU4" s="28" t="s">
        <v>53</v>
      </c>
      <c r="AV4" s="28" t="s">
        <v>54</v>
      </c>
      <c r="AW4" s="28" t="s">
        <v>55</v>
      </c>
      <c r="AX4" s="28" t="s">
        <v>160</v>
      </c>
      <c r="AY4" s="27" t="s">
        <v>161</v>
      </c>
      <c r="AZ4" s="28" t="s">
        <v>57</v>
      </c>
      <c r="BA4" s="28" t="s">
        <v>58</v>
      </c>
      <c r="BB4" s="28" t="s">
        <v>59</v>
      </c>
      <c r="BC4" s="28" t="s">
        <v>56</v>
      </c>
      <c r="BD4" s="35" t="s">
        <v>15</v>
      </c>
      <c r="BE4" s="35" t="s">
        <v>16</v>
      </c>
      <c r="BG4" s="27" t="s">
        <v>224</v>
      </c>
      <c r="BH4" s="28" t="s">
        <v>225</v>
      </c>
      <c r="BI4" s="28" t="s">
        <v>226</v>
      </c>
      <c r="BJ4" s="28" t="s">
        <v>227</v>
      </c>
      <c r="BK4" s="28" t="s">
        <v>228</v>
      </c>
      <c r="BL4" s="4"/>
    </row>
    <row r="5" spans="1:64" x14ac:dyDescent="0.2">
      <c r="A5" s="49" t="s">
        <v>60</v>
      </c>
      <c r="B5" s="43" t="s">
        <v>163</v>
      </c>
      <c r="C5" s="44" t="s">
        <v>164</v>
      </c>
      <c r="D5" s="44" t="s">
        <v>165</v>
      </c>
      <c r="E5" s="44" t="s">
        <v>166</v>
      </c>
      <c r="F5" s="44" t="s">
        <v>167</v>
      </c>
      <c r="G5" s="44" t="s">
        <v>168</v>
      </c>
      <c r="H5" s="44" t="s">
        <v>169</v>
      </c>
      <c r="I5" s="44" t="s">
        <v>170</v>
      </c>
      <c r="J5" s="44" t="s">
        <v>171</v>
      </c>
      <c r="K5" s="45" t="s">
        <v>172</v>
      </c>
      <c r="L5" s="46" t="s">
        <v>173</v>
      </c>
      <c r="M5" s="46" t="s">
        <v>174</v>
      </c>
      <c r="N5" s="46" t="s">
        <v>175</v>
      </c>
      <c r="O5" s="46" t="s">
        <v>176</v>
      </c>
      <c r="P5" s="45" t="s">
        <v>177</v>
      </c>
      <c r="Q5" s="46" t="s">
        <v>178</v>
      </c>
      <c r="R5" s="46" t="s">
        <v>179</v>
      </c>
      <c r="S5" s="46" t="s">
        <v>180</v>
      </c>
      <c r="T5" s="46" t="s">
        <v>181</v>
      </c>
      <c r="U5" s="45" t="s">
        <v>182</v>
      </c>
      <c r="V5" s="46" t="s">
        <v>183</v>
      </c>
      <c r="W5" s="46" t="s">
        <v>184</v>
      </c>
      <c r="X5" s="46" t="s">
        <v>185</v>
      </c>
      <c r="Y5" s="46" t="s">
        <v>186</v>
      </c>
      <c r="Z5" s="45" t="s">
        <v>187</v>
      </c>
      <c r="AA5" s="46" t="s">
        <v>188</v>
      </c>
      <c r="AB5" s="46" t="s">
        <v>189</v>
      </c>
      <c r="AC5" s="46" t="s">
        <v>190</v>
      </c>
      <c r="AD5" s="46" t="s">
        <v>191</v>
      </c>
      <c r="AE5" s="45" t="s">
        <v>192</v>
      </c>
      <c r="AF5" s="46" t="s">
        <v>193</v>
      </c>
      <c r="AG5" s="46" t="s">
        <v>194</v>
      </c>
      <c r="AH5" s="46" t="s">
        <v>195</v>
      </c>
      <c r="AI5" s="46" t="s">
        <v>196</v>
      </c>
      <c r="AJ5" s="45" t="s">
        <v>197</v>
      </c>
      <c r="AK5" s="46" t="s">
        <v>198</v>
      </c>
      <c r="AL5" s="46" t="s">
        <v>199</v>
      </c>
      <c r="AM5" s="46" t="s">
        <v>200</v>
      </c>
      <c r="AN5" s="46" t="s">
        <v>201</v>
      </c>
      <c r="AO5" s="45" t="s">
        <v>202</v>
      </c>
      <c r="AP5" s="46" t="s">
        <v>203</v>
      </c>
      <c r="AQ5" s="46" t="s">
        <v>204</v>
      </c>
      <c r="AR5" s="46" t="s">
        <v>205</v>
      </c>
      <c r="AS5" s="46" t="s">
        <v>206</v>
      </c>
      <c r="AT5" s="45" t="s">
        <v>207</v>
      </c>
      <c r="AU5" s="46" t="s">
        <v>208</v>
      </c>
      <c r="AV5" s="46" t="s">
        <v>209</v>
      </c>
      <c r="AW5" s="46" t="s">
        <v>210</v>
      </c>
      <c r="AX5" s="46" t="s">
        <v>211</v>
      </c>
      <c r="AY5" s="45" t="s">
        <v>212</v>
      </c>
      <c r="AZ5" s="46" t="s">
        <v>213</v>
      </c>
      <c r="BA5" s="46" t="s">
        <v>214</v>
      </c>
      <c r="BB5" s="46" t="s">
        <v>215</v>
      </c>
      <c r="BC5" s="46" t="s">
        <v>216</v>
      </c>
      <c r="BD5" s="41"/>
      <c r="BE5" s="41"/>
      <c r="BG5" s="4"/>
      <c r="BH5" s="4"/>
      <c r="BI5" s="4"/>
      <c r="BJ5" s="4"/>
      <c r="BK5" s="4"/>
      <c r="BL5" s="4"/>
    </row>
    <row r="6" spans="1:64" x14ac:dyDescent="0.2">
      <c r="A6" s="2">
        <v>2000</v>
      </c>
      <c r="B6" s="95">
        <v>0.88001700530000004</v>
      </c>
      <c r="C6" s="148">
        <v>0.11996564229999999</v>
      </c>
      <c r="D6" s="148">
        <v>0</v>
      </c>
      <c r="E6" s="148">
        <v>0</v>
      </c>
      <c r="F6" s="148">
        <v>1.73524E-5</v>
      </c>
      <c r="G6" s="148">
        <v>0</v>
      </c>
      <c r="H6" s="148">
        <v>0</v>
      </c>
      <c r="I6" s="148">
        <v>0</v>
      </c>
      <c r="J6" s="148">
        <v>0</v>
      </c>
      <c r="K6" s="124">
        <v>4.4701219600000001E-2</v>
      </c>
      <c r="L6" s="125">
        <v>0.25018485839999999</v>
      </c>
      <c r="M6" s="125">
        <v>0.50518096400000001</v>
      </c>
      <c r="N6" s="125">
        <v>0.17070068720000001</v>
      </c>
      <c r="O6" s="125">
        <v>2.9232270800000001E-2</v>
      </c>
      <c r="P6" s="124">
        <v>1.4464449999999999E-4</v>
      </c>
      <c r="Q6" s="125">
        <v>4.8455920000000001E-3</v>
      </c>
      <c r="R6" s="125">
        <v>0.15028567300000001</v>
      </c>
      <c r="S6" s="125">
        <v>0.61567946770000004</v>
      </c>
      <c r="T6" s="125">
        <v>0.22904462279999999</v>
      </c>
      <c r="U6" s="124">
        <v>0</v>
      </c>
      <c r="V6" s="125">
        <v>0</v>
      </c>
      <c r="W6" s="125">
        <v>0</v>
      </c>
      <c r="X6" s="125">
        <v>0</v>
      </c>
      <c r="Y6" s="125">
        <v>0</v>
      </c>
      <c r="Z6" s="124">
        <v>0</v>
      </c>
      <c r="AA6" s="125">
        <v>0</v>
      </c>
      <c r="AB6" s="125">
        <v>0</v>
      </c>
      <c r="AC6" s="125">
        <v>0</v>
      </c>
      <c r="AD6" s="125">
        <v>0</v>
      </c>
      <c r="AE6" s="124">
        <v>0</v>
      </c>
      <c r="AF6" s="125">
        <v>0</v>
      </c>
      <c r="AG6" s="125">
        <v>0.5</v>
      </c>
      <c r="AH6" s="125">
        <v>0.5</v>
      </c>
      <c r="AI6" s="125">
        <v>0</v>
      </c>
      <c r="AJ6" s="124">
        <v>0</v>
      </c>
      <c r="AK6" s="125">
        <v>0</v>
      </c>
      <c r="AL6" s="125">
        <v>0</v>
      </c>
      <c r="AM6" s="125">
        <v>0</v>
      </c>
      <c r="AN6" s="125">
        <v>0</v>
      </c>
      <c r="AO6" s="124">
        <v>0</v>
      </c>
      <c r="AP6" s="125">
        <v>0</v>
      </c>
      <c r="AQ6" s="125">
        <v>0</v>
      </c>
      <c r="AR6" s="125">
        <v>0</v>
      </c>
      <c r="AS6" s="125">
        <v>0</v>
      </c>
      <c r="AT6" s="124">
        <v>0</v>
      </c>
      <c r="AU6" s="126">
        <v>0</v>
      </c>
      <c r="AV6" s="126">
        <v>0</v>
      </c>
      <c r="AW6" s="126">
        <v>0</v>
      </c>
      <c r="AX6" s="126">
        <v>0</v>
      </c>
      <c r="AY6" s="124">
        <v>0</v>
      </c>
      <c r="AZ6" s="125">
        <v>0</v>
      </c>
      <c r="BA6" s="125">
        <v>0</v>
      </c>
      <c r="BB6" s="125">
        <v>0</v>
      </c>
      <c r="BC6" s="125">
        <v>0</v>
      </c>
      <c r="BD6" s="129">
        <f>SUM(B6:J6)</f>
        <v>1</v>
      </c>
      <c r="BE6" s="129">
        <f>SUM(K6:BC6)</f>
        <v>3</v>
      </c>
      <c r="BG6" s="60">
        <f>$B6*K6+$C6*P6+$D6*U6+$E6*Z6+$F6*AE6+$G6*AJ6+$H6*AO6+$I6*AT6+$J6*AY6</f>
        <v>3.935518577599733E-2</v>
      </c>
      <c r="BH6" s="60">
        <f t="shared" ref="BH6:BK46" si="0">$B6*L6+$C6*Q6+$D6*V6+$E6*AA6+$F6*AF6+$G6*AK6+$H6*AP6+$I6*AU6+$J6*AZ6</f>
        <v>0.22074823441717628</v>
      </c>
      <c r="BI6" s="60">
        <f t="shared" si="0"/>
        <v>0.4626056325637799</v>
      </c>
      <c r="BJ6" s="60">
        <f t="shared" si="0"/>
        <v>0.22408856654594866</v>
      </c>
      <c r="BK6" s="60">
        <f t="shared" si="0"/>
        <v>5.3202380697097859E-2</v>
      </c>
      <c r="BL6" s="57">
        <f t="shared" ref="BL6:BL46" si="1">SUM(BG6:BK6)</f>
        <v>1</v>
      </c>
    </row>
    <row r="7" spans="1:64" x14ac:dyDescent="0.2">
      <c r="A7" s="2">
        <v>2001</v>
      </c>
      <c r="B7" s="95">
        <v>0.89773625359999998</v>
      </c>
      <c r="C7" s="148">
        <v>0.10216984749999999</v>
      </c>
      <c r="D7" s="148">
        <v>1.56498E-5</v>
      </c>
      <c r="E7" s="148">
        <v>0</v>
      </c>
      <c r="F7" s="148">
        <v>5.4774400000000002E-5</v>
      </c>
      <c r="G7" s="148">
        <v>0</v>
      </c>
      <c r="H7" s="148">
        <v>0</v>
      </c>
      <c r="I7" s="148">
        <v>2.3474700000000001E-5</v>
      </c>
      <c r="J7" s="148">
        <v>0</v>
      </c>
      <c r="K7" s="124">
        <v>5.2463217299999997E-2</v>
      </c>
      <c r="L7" s="125">
        <v>0.24596436790000001</v>
      </c>
      <c r="M7" s="125">
        <v>0.4922250889</v>
      </c>
      <c r="N7" s="125">
        <v>0.17985147479999999</v>
      </c>
      <c r="O7" s="125">
        <v>2.9495851100000001E-2</v>
      </c>
      <c r="P7" s="124">
        <v>2.2976180000000001E-4</v>
      </c>
      <c r="Q7" s="125">
        <v>3.1400781000000002E-3</v>
      </c>
      <c r="R7" s="125">
        <v>0.1455924025</v>
      </c>
      <c r="S7" s="125">
        <v>0.59508309719999997</v>
      </c>
      <c r="T7" s="125">
        <v>0.25595466030000003</v>
      </c>
      <c r="U7" s="124">
        <v>0</v>
      </c>
      <c r="V7" s="125">
        <v>1</v>
      </c>
      <c r="W7" s="125">
        <v>0</v>
      </c>
      <c r="X7" s="125">
        <v>0</v>
      </c>
      <c r="Y7" s="125">
        <v>0</v>
      </c>
      <c r="Z7" s="124">
        <v>0</v>
      </c>
      <c r="AA7" s="125">
        <v>0</v>
      </c>
      <c r="AB7" s="125">
        <v>0</v>
      </c>
      <c r="AC7" s="125">
        <v>0</v>
      </c>
      <c r="AD7" s="125">
        <v>0</v>
      </c>
      <c r="AE7" s="124">
        <v>0</v>
      </c>
      <c r="AF7" s="125">
        <v>0.28571428570000001</v>
      </c>
      <c r="AG7" s="125">
        <v>0.28571428570000001</v>
      </c>
      <c r="AH7" s="125">
        <v>0</v>
      </c>
      <c r="AI7" s="125">
        <v>0.42857142860000003</v>
      </c>
      <c r="AJ7" s="124">
        <v>0</v>
      </c>
      <c r="AK7" s="125">
        <v>0</v>
      </c>
      <c r="AL7" s="125">
        <v>0</v>
      </c>
      <c r="AM7" s="125">
        <v>0</v>
      </c>
      <c r="AN7" s="125">
        <v>0</v>
      </c>
      <c r="AO7" s="124">
        <v>0</v>
      </c>
      <c r="AP7" s="125">
        <v>0</v>
      </c>
      <c r="AQ7" s="125">
        <v>0</v>
      </c>
      <c r="AR7" s="125">
        <v>0</v>
      </c>
      <c r="AS7" s="125">
        <v>0</v>
      </c>
      <c r="AT7" s="124">
        <v>0.33333333329999998</v>
      </c>
      <c r="AU7" s="126">
        <v>0.33333333329999998</v>
      </c>
      <c r="AV7" s="126">
        <v>0.33333333329999998</v>
      </c>
      <c r="AW7" s="126">
        <v>0</v>
      </c>
      <c r="AX7" s="126">
        <v>0</v>
      </c>
      <c r="AY7" s="124">
        <v>0</v>
      </c>
      <c r="AZ7" s="125">
        <v>0</v>
      </c>
      <c r="BA7" s="125">
        <v>0</v>
      </c>
      <c r="BB7" s="125">
        <v>0</v>
      </c>
      <c r="BC7" s="125">
        <v>0</v>
      </c>
      <c r="BD7" s="129">
        <f t="shared" ref="BD7:BD61" si="2">SUM(B7:J7)</f>
        <v>1</v>
      </c>
      <c r="BE7" s="129">
        <f t="shared" ref="BE7:BE61" si="3">SUM(K7:BC7)</f>
        <v>4.9999999997999991</v>
      </c>
      <c r="BG7" s="60">
        <f t="shared" ref="BG7:BG46" si="4">$B7*K7+$C7*P7+$D7*U7+$E7*Z7+$F7*AE7+$G7*AJ7+$H7*AO7+$I7*AT7+$J7*AY7</f>
        <v>4.7129431778771241E-2</v>
      </c>
      <c r="BH7" s="60">
        <f t="shared" si="0"/>
        <v>0.22117107598682301</v>
      </c>
      <c r="BI7" s="60">
        <f t="shared" si="0"/>
        <v>0.45678693552616645</v>
      </c>
      <c r="BJ7" s="60">
        <f t="shared" si="0"/>
        <v>0.22225873848213845</v>
      </c>
      <c r="BK7" s="60">
        <f t="shared" si="0"/>
        <v>5.265381821588145E-2</v>
      </c>
      <c r="BL7" s="57">
        <f t="shared" si="1"/>
        <v>0.99999999998978051</v>
      </c>
    </row>
    <row r="8" spans="1:64" x14ac:dyDescent="0.2">
      <c r="A8" s="2">
        <v>2002</v>
      </c>
      <c r="B8" s="95">
        <v>0.8726483357</v>
      </c>
      <c r="C8" s="148">
        <v>0.12725567800000001</v>
      </c>
      <c r="D8" s="148">
        <v>6.64521E-5</v>
      </c>
      <c r="E8" s="148">
        <v>0</v>
      </c>
      <c r="F8" s="148">
        <v>2.2150700000000001E-5</v>
      </c>
      <c r="G8" s="148">
        <v>0</v>
      </c>
      <c r="H8" s="148">
        <v>0</v>
      </c>
      <c r="I8" s="148">
        <v>7.3835611999999998E-6</v>
      </c>
      <c r="J8" s="148">
        <v>0</v>
      </c>
      <c r="K8" s="124">
        <v>6.42704843E-2</v>
      </c>
      <c r="L8" s="125">
        <v>0.2423511693</v>
      </c>
      <c r="M8" s="125">
        <v>0.44817578769999999</v>
      </c>
      <c r="N8" s="125">
        <v>0.20548617459999999</v>
      </c>
      <c r="O8" s="125">
        <v>3.9716384100000002E-2</v>
      </c>
      <c r="P8" s="124">
        <v>1.7406440000000001E-4</v>
      </c>
      <c r="Q8" s="125">
        <v>1.6246011000000001E-3</v>
      </c>
      <c r="R8" s="125">
        <v>7.3049028099999996E-2</v>
      </c>
      <c r="S8" s="125">
        <v>0.64200754280000005</v>
      </c>
      <c r="T8" s="125">
        <v>0.28314476360000002</v>
      </c>
      <c r="U8" s="124">
        <v>0</v>
      </c>
      <c r="V8" s="125">
        <v>1</v>
      </c>
      <c r="W8" s="125">
        <v>0</v>
      </c>
      <c r="X8" s="125">
        <v>0</v>
      </c>
      <c r="Y8" s="125">
        <v>0</v>
      </c>
      <c r="Z8" s="124">
        <v>0</v>
      </c>
      <c r="AA8" s="125">
        <v>0</v>
      </c>
      <c r="AB8" s="125">
        <v>0</v>
      </c>
      <c r="AC8" s="125">
        <v>0</v>
      </c>
      <c r="AD8" s="125">
        <v>0</v>
      </c>
      <c r="AE8" s="124">
        <v>0</v>
      </c>
      <c r="AF8" s="125">
        <v>0</v>
      </c>
      <c r="AG8" s="125">
        <v>0.33333333329999998</v>
      </c>
      <c r="AH8" s="125">
        <v>0.66666666669999997</v>
      </c>
      <c r="AI8" s="125">
        <v>0</v>
      </c>
      <c r="AJ8" s="124">
        <v>0</v>
      </c>
      <c r="AK8" s="125">
        <v>0</v>
      </c>
      <c r="AL8" s="125">
        <v>0</v>
      </c>
      <c r="AM8" s="125">
        <v>0</v>
      </c>
      <c r="AN8" s="125">
        <v>0</v>
      </c>
      <c r="AO8" s="124">
        <v>0</v>
      </c>
      <c r="AP8" s="125">
        <v>0</v>
      </c>
      <c r="AQ8" s="125">
        <v>0</v>
      </c>
      <c r="AR8" s="125">
        <v>0</v>
      </c>
      <c r="AS8" s="125">
        <v>0</v>
      </c>
      <c r="AT8" s="124">
        <v>1</v>
      </c>
      <c r="AU8" s="126">
        <v>0</v>
      </c>
      <c r="AV8" s="126">
        <v>0</v>
      </c>
      <c r="AW8" s="126">
        <v>0</v>
      </c>
      <c r="AX8" s="126">
        <v>0</v>
      </c>
      <c r="AY8" s="124">
        <v>0</v>
      </c>
      <c r="AZ8" s="125">
        <v>0</v>
      </c>
      <c r="BA8" s="125">
        <v>0</v>
      </c>
      <c r="BB8" s="125">
        <v>0</v>
      </c>
      <c r="BC8" s="125">
        <v>0</v>
      </c>
      <c r="BD8" s="129">
        <f t="shared" si="2"/>
        <v>1.0000000000611999</v>
      </c>
      <c r="BE8" s="129">
        <f t="shared" si="3"/>
        <v>5</v>
      </c>
      <c r="BG8" s="60">
        <f t="shared" si="4"/>
        <v>5.6115065403465648E-2</v>
      </c>
      <c r="BH8" s="60">
        <f t="shared" si="0"/>
        <v>0.21176053635905401</v>
      </c>
      <c r="BI8" s="60">
        <f t="shared" si="0"/>
        <v>0.40040314240221397</v>
      </c>
      <c r="BJ8" s="60">
        <f t="shared" si="0"/>
        <v>0.26103104054751175</v>
      </c>
      <c r="BK8" s="60">
        <f t="shared" si="0"/>
        <v>7.0690215348954671E-2</v>
      </c>
      <c r="BL8" s="57">
        <f t="shared" si="1"/>
        <v>1.0000000000611999</v>
      </c>
    </row>
    <row r="9" spans="1:64" x14ac:dyDescent="0.2">
      <c r="A9" s="2">
        <v>2003</v>
      </c>
      <c r="B9" s="95">
        <v>0.84981447480000005</v>
      </c>
      <c r="C9" s="148">
        <v>0.1501149101</v>
      </c>
      <c r="D9" s="148">
        <v>4.49369E-5</v>
      </c>
      <c r="E9" s="148">
        <v>0</v>
      </c>
      <c r="F9" s="148">
        <v>1.28391E-5</v>
      </c>
      <c r="G9" s="148">
        <v>0</v>
      </c>
      <c r="H9" s="148">
        <v>0</v>
      </c>
      <c r="I9" s="148">
        <v>1.28391E-5</v>
      </c>
      <c r="J9" s="148">
        <v>0</v>
      </c>
      <c r="K9" s="124">
        <v>7.0230172499999993E-2</v>
      </c>
      <c r="L9" s="125">
        <v>0.2186600594</v>
      </c>
      <c r="M9" s="125">
        <v>0.45209587620000002</v>
      </c>
      <c r="N9" s="125">
        <v>0.21634851450000001</v>
      </c>
      <c r="O9" s="125">
        <v>4.2665377400000003E-2</v>
      </c>
      <c r="P9" s="124">
        <v>8.55286E-5</v>
      </c>
      <c r="Q9" s="125">
        <v>8.5528570000000003E-4</v>
      </c>
      <c r="R9" s="125">
        <v>4.5886075900000003E-2</v>
      </c>
      <c r="S9" s="125">
        <v>0.68037974680000002</v>
      </c>
      <c r="T9" s="125">
        <v>0.27279336300000001</v>
      </c>
      <c r="U9" s="124">
        <v>0</v>
      </c>
      <c r="V9" s="125">
        <v>0.85714285710000004</v>
      </c>
      <c r="W9" s="125">
        <v>0</v>
      </c>
      <c r="X9" s="125">
        <v>0.14285714290000001</v>
      </c>
      <c r="Y9" s="125">
        <v>0</v>
      </c>
      <c r="Z9" s="124">
        <v>0</v>
      </c>
      <c r="AA9" s="125">
        <v>0</v>
      </c>
      <c r="AB9" s="125">
        <v>0</v>
      </c>
      <c r="AC9" s="125">
        <v>0</v>
      </c>
      <c r="AD9" s="125">
        <v>0</v>
      </c>
      <c r="AE9" s="124">
        <v>0</v>
      </c>
      <c r="AF9" s="125">
        <v>0</v>
      </c>
      <c r="AG9" s="125">
        <v>0</v>
      </c>
      <c r="AH9" s="125">
        <v>0</v>
      </c>
      <c r="AI9" s="125">
        <v>1</v>
      </c>
      <c r="AJ9" s="124">
        <v>0</v>
      </c>
      <c r="AK9" s="125">
        <v>0</v>
      </c>
      <c r="AL9" s="125">
        <v>0</v>
      </c>
      <c r="AM9" s="125">
        <v>0</v>
      </c>
      <c r="AN9" s="125">
        <v>0</v>
      </c>
      <c r="AO9" s="124">
        <v>0</v>
      </c>
      <c r="AP9" s="125">
        <v>0</v>
      </c>
      <c r="AQ9" s="125">
        <v>0</v>
      </c>
      <c r="AR9" s="125">
        <v>0</v>
      </c>
      <c r="AS9" s="125">
        <v>0</v>
      </c>
      <c r="AT9" s="124">
        <v>1</v>
      </c>
      <c r="AU9" s="126">
        <v>0</v>
      </c>
      <c r="AV9" s="126">
        <v>0</v>
      </c>
      <c r="AW9" s="126">
        <v>0</v>
      </c>
      <c r="AX9" s="126">
        <v>0</v>
      </c>
      <c r="AY9" s="124">
        <v>0</v>
      </c>
      <c r="AZ9" s="125">
        <v>0</v>
      </c>
      <c r="BA9" s="125">
        <v>0</v>
      </c>
      <c r="BB9" s="125">
        <v>0</v>
      </c>
      <c r="BC9" s="125">
        <v>0</v>
      </c>
      <c r="BD9" s="129">
        <f t="shared" si="2"/>
        <v>1</v>
      </c>
      <c r="BE9" s="129">
        <f t="shared" si="3"/>
        <v>5</v>
      </c>
      <c r="BG9" s="60">
        <f t="shared" si="4"/>
        <v>5.9708295376300888E-2</v>
      </c>
      <c r="BH9" s="60">
        <f t="shared" si="0"/>
        <v>0.18598739201756834</v>
      </c>
      <c r="BI9" s="60">
        <f t="shared" si="0"/>
        <v>0.39108580375071916</v>
      </c>
      <c r="BJ9" s="60">
        <f t="shared" si="0"/>
        <v>0.28599766330546528</v>
      </c>
      <c r="BK9" s="60">
        <f t="shared" si="0"/>
        <v>7.722084554994646E-2</v>
      </c>
      <c r="BL9" s="57">
        <f t="shared" si="1"/>
        <v>1</v>
      </c>
    </row>
    <row r="10" spans="1:64" x14ac:dyDescent="0.2">
      <c r="A10" s="2">
        <v>2004</v>
      </c>
      <c r="B10" s="95">
        <v>0.86713547459999996</v>
      </c>
      <c r="C10" s="148">
        <v>0.1325701577</v>
      </c>
      <c r="D10" s="148">
        <v>2.616602E-4</v>
      </c>
      <c r="E10" s="148">
        <v>0</v>
      </c>
      <c r="F10" s="148">
        <v>1.9624500000000002E-5</v>
      </c>
      <c r="G10" s="148">
        <v>0</v>
      </c>
      <c r="H10" s="148">
        <v>0</v>
      </c>
      <c r="I10" s="148">
        <v>1.3083E-5</v>
      </c>
      <c r="J10" s="148">
        <v>0</v>
      </c>
      <c r="K10" s="124">
        <v>6.8045172299999998E-2</v>
      </c>
      <c r="L10" s="125">
        <v>0.19770064649999999</v>
      </c>
      <c r="M10" s="125">
        <v>0.43422174279999998</v>
      </c>
      <c r="N10" s="125">
        <v>0.25071854799999999</v>
      </c>
      <c r="O10" s="125">
        <v>4.9313890399999998E-2</v>
      </c>
      <c r="P10" s="124">
        <v>1.4803120000000001E-4</v>
      </c>
      <c r="Q10" s="125">
        <v>5.4278099999999999E-4</v>
      </c>
      <c r="R10" s="125">
        <v>3.8882857999999999E-2</v>
      </c>
      <c r="S10" s="125">
        <v>0.67655186030000003</v>
      </c>
      <c r="T10" s="125">
        <v>0.28387446960000001</v>
      </c>
      <c r="U10" s="124">
        <v>2.5000000000000001E-2</v>
      </c>
      <c r="V10" s="125">
        <v>0.92500000000000004</v>
      </c>
      <c r="W10" s="125">
        <v>0</v>
      </c>
      <c r="X10" s="125">
        <v>0.05</v>
      </c>
      <c r="Y10" s="125">
        <v>0</v>
      </c>
      <c r="Z10" s="124">
        <v>0</v>
      </c>
      <c r="AA10" s="125">
        <v>0</v>
      </c>
      <c r="AB10" s="125">
        <v>0</v>
      </c>
      <c r="AC10" s="125">
        <v>0</v>
      </c>
      <c r="AD10" s="125">
        <v>0</v>
      </c>
      <c r="AE10" s="124">
        <v>0</v>
      </c>
      <c r="AF10" s="125">
        <v>0</v>
      </c>
      <c r="AG10" s="125">
        <v>0</v>
      </c>
      <c r="AH10" s="125">
        <v>0.33333333329999998</v>
      </c>
      <c r="AI10" s="125">
        <v>0.66666666669999997</v>
      </c>
      <c r="AJ10" s="124">
        <v>0</v>
      </c>
      <c r="AK10" s="125">
        <v>0</v>
      </c>
      <c r="AL10" s="125">
        <v>0</v>
      </c>
      <c r="AM10" s="125">
        <v>0</v>
      </c>
      <c r="AN10" s="125">
        <v>0</v>
      </c>
      <c r="AO10" s="124">
        <v>0</v>
      </c>
      <c r="AP10" s="125">
        <v>0</v>
      </c>
      <c r="AQ10" s="125">
        <v>0</v>
      </c>
      <c r="AR10" s="125">
        <v>0</v>
      </c>
      <c r="AS10" s="125">
        <v>0</v>
      </c>
      <c r="AT10" s="124">
        <v>1</v>
      </c>
      <c r="AU10" s="126">
        <v>0</v>
      </c>
      <c r="AV10" s="126">
        <v>0</v>
      </c>
      <c r="AW10" s="126">
        <v>0</v>
      </c>
      <c r="AX10" s="126">
        <v>0</v>
      </c>
      <c r="AY10" s="124">
        <v>0</v>
      </c>
      <c r="AZ10" s="125">
        <v>0</v>
      </c>
      <c r="BA10" s="125">
        <v>0</v>
      </c>
      <c r="BB10" s="125">
        <v>0</v>
      </c>
      <c r="BC10" s="125">
        <v>0</v>
      </c>
      <c r="BD10" s="129">
        <f t="shared" si="2"/>
        <v>1</v>
      </c>
      <c r="BE10" s="129">
        <f t="shared" si="3"/>
        <v>5.0000000001</v>
      </c>
      <c r="BG10" s="60">
        <f t="shared" si="4"/>
        <v>5.9043631801127788E-2</v>
      </c>
      <c r="BH10" s="60">
        <f t="shared" si="0"/>
        <v>0.17174723617927087</v>
      </c>
      <c r="BI10" s="60">
        <f t="shared" si="0"/>
        <v>0.38168378364140382</v>
      </c>
      <c r="BJ10" s="60">
        <f t="shared" si="0"/>
        <v>0.30711715843320159</v>
      </c>
      <c r="BK10" s="60">
        <f t="shared" si="0"/>
        <v>8.0408189958252899E-2</v>
      </c>
      <c r="BL10" s="57">
        <f t="shared" si="1"/>
        <v>1.000000000013257</v>
      </c>
    </row>
    <row r="11" spans="1:64" x14ac:dyDescent="0.2">
      <c r="A11" s="2">
        <v>2005</v>
      </c>
      <c r="B11" s="95">
        <v>0.87286271869999998</v>
      </c>
      <c r="C11" s="148">
        <v>0.1261466527</v>
      </c>
      <c r="D11" s="148">
        <v>9.7081610000000003E-4</v>
      </c>
      <c r="E11" s="148">
        <v>0</v>
      </c>
      <c r="F11" s="148">
        <v>1.9812600000000001E-5</v>
      </c>
      <c r="G11" s="148">
        <v>0</v>
      </c>
      <c r="H11" s="148">
        <v>0</v>
      </c>
      <c r="I11" s="148">
        <v>0</v>
      </c>
      <c r="J11" s="148">
        <v>0</v>
      </c>
      <c r="K11" s="124">
        <v>7.4980328099999993E-2</v>
      </c>
      <c r="L11" s="125">
        <v>0.19529689489999999</v>
      </c>
      <c r="M11" s="125">
        <v>0.45796259309999998</v>
      </c>
      <c r="N11" s="125">
        <v>0.22884510620000001</v>
      </c>
      <c r="O11" s="125">
        <v>4.29150778E-2</v>
      </c>
      <c r="P11" s="124">
        <v>2.0941309999999999E-4</v>
      </c>
      <c r="Q11" s="125">
        <v>4.7117950000000002E-4</v>
      </c>
      <c r="R11" s="125">
        <v>2.8951363800000001E-2</v>
      </c>
      <c r="S11" s="125">
        <v>0.71336579239999998</v>
      </c>
      <c r="T11" s="125">
        <v>0.25700225119999998</v>
      </c>
      <c r="U11" s="124">
        <v>4.7619047599999999E-2</v>
      </c>
      <c r="V11" s="125">
        <v>0.93877551020000005</v>
      </c>
      <c r="W11" s="125">
        <v>0</v>
      </c>
      <c r="X11" s="125">
        <v>6.8027210999999999E-3</v>
      </c>
      <c r="Y11" s="125">
        <v>6.8027210999999999E-3</v>
      </c>
      <c r="Z11" s="124">
        <v>0</v>
      </c>
      <c r="AA11" s="125">
        <v>0</v>
      </c>
      <c r="AB11" s="125">
        <v>0</v>
      </c>
      <c r="AC11" s="125">
        <v>0</v>
      </c>
      <c r="AD11" s="125">
        <v>0</v>
      </c>
      <c r="AE11" s="124">
        <v>0</v>
      </c>
      <c r="AF11" s="125">
        <v>0</v>
      </c>
      <c r="AG11" s="125">
        <v>0.33333333329999998</v>
      </c>
      <c r="AH11" s="125">
        <v>0</v>
      </c>
      <c r="AI11" s="125">
        <v>0.66666666669999997</v>
      </c>
      <c r="AJ11" s="124">
        <v>0</v>
      </c>
      <c r="AK11" s="125">
        <v>0</v>
      </c>
      <c r="AL11" s="125">
        <v>0</v>
      </c>
      <c r="AM11" s="125">
        <v>0</v>
      </c>
      <c r="AN11" s="125">
        <v>0</v>
      </c>
      <c r="AO11" s="124">
        <v>0</v>
      </c>
      <c r="AP11" s="125">
        <v>0</v>
      </c>
      <c r="AQ11" s="125">
        <v>0</v>
      </c>
      <c r="AR11" s="125">
        <v>0</v>
      </c>
      <c r="AS11" s="125">
        <v>0</v>
      </c>
      <c r="AT11" s="124">
        <v>0</v>
      </c>
      <c r="AU11" s="126">
        <v>0</v>
      </c>
      <c r="AV11" s="126">
        <v>0</v>
      </c>
      <c r="AW11" s="126">
        <v>0</v>
      </c>
      <c r="AX11" s="126">
        <v>0</v>
      </c>
      <c r="AY11" s="124">
        <v>0</v>
      </c>
      <c r="AZ11" s="125">
        <v>0</v>
      </c>
      <c r="BA11" s="125">
        <v>0</v>
      </c>
      <c r="BB11" s="125">
        <v>0</v>
      </c>
      <c r="BC11" s="125">
        <v>0</v>
      </c>
      <c r="BD11" s="129">
        <f t="shared" si="2"/>
        <v>1.0000000001</v>
      </c>
      <c r="BE11" s="129">
        <f t="shared" si="3"/>
        <v>4.0000000001000009</v>
      </c>
      <c r="BG11" s="60">
        <f t="shared" si="4"/>
        <v>6.5520179134057277E-2</v>
      </c>
      <c r="BH11" s="60">
        <f t="shared" si="0"/>
        <v>0.17143819473241589</v>
      </c>
      <c r="BI11" s="60">
        <f t="shared" si="0"/>
        <v>0.40339719591063711</v>
      </c>
      <c r="BJ11" s="60">
        <f t="shared" si="0"/>
        <v>0.28974567261203305</v>
      </c>
      <c r="BK11" s="60">
        <f t="shared" si="0"/>
        <v>6.9898757798142919E-2</v>
      </c>
      <c r="BL11" s="57">
        <f t="shared" si="1"/>
        <v>1.0000000001872862</v>
      </c>
    </row>
    <row r="12" spans="1:64" x14ac:dyDescent="0.2">
      <c r="A12" s="2">
        <v>2006</v>
      </c>
      <c r="B12" s="95">
        <v>0.91124033540000005</v>
      </c>
      <c r="C12" s="148">
        <v>8.6565752100000004E-2</v>
      </c>
      <c r="D12" s="148">
        <v>2.1531335E-3</v>
      </c>
      <c r="E12" s="148">
        <v>0</v>
      </c>
      <c r="F12" s="148">
        <v>3.2623200000000003E-5</v>
      </c>
      <c r="G12" s="148">
        <v>0</v>
      </c>
      <c r="H12" s="148">
        <v>0</v>
      </c>
      <c r="I12" s="148">
        <v>8.1558086000000006E-6</v>
      </c>
      <c r="J12" s="148">
        <v>0</v>
      </c>
      <c r="K12" s="124">
        <v>0.1022026511</v>
      </c>
      <c r="L12" s="125">
        <v>0.19981383529999999</v>
      </c>
      <c r="M12" s="125">
        <v>0.43678006609999998</v>
      </c>
      <c r="N12" s="125">
        <v>0.2224668618</v>
      </c>
      <c r="O12" s="125">
        <v>3.8736585800000001E-2</v>
      </c>
      <c r="P12" s="124">
        <v>5.6529110000000003E-4</v>
      </c>
      <c r="Q12" s="125">
        <v>1.0363671000000001E-3</v>
      </c>
      <c r="R12" s="125">
        <v>2.9112492899999998E-2</v>
      </c>
      <c r="S12" s="125">
        <v>0.69511965330000003</v>
      </c>
      <c r="T12" s="125">
        <v>0.2741661956</v>
      </c>
      <c r="U12" s="124">
        <v>2.2727272699999999E-2</v>
      </c>
      <c r="V12" s="125">
        <v>0.90909090910000001</v>
      </c>
      <c r="W12" s="125">
        <v>0</v>
      </c>
      <c r="X12" s="125">
        <v>4.16666667E-2</v>
      </c>
      <c r="Y12" s="125">
        <v>2.65151515E-2</v>
      </c>
      <c r="Z12" s="124">
        <v>0</v>
      </c>
      <c r="AA12" s="125">
        <v>0</v>
      </c>
      <c r="AB12" s="125">
        <v>0</v>
      </c>
      <c r="AC12" s="125">
        <v>0</v>
      </c>
      <c r="AD12" s="125">
        <v>0</v>
      </c>
      <c r="AE12" s="124">
        <v>0</v>
      </c>
      <c r="AF12" s="125">
        <v>0</v>
      </c>
      <c r="AG12" s="125">
        <v>0.25</v>
      </c>
      <c r="AH12" s="125">
        <v>0</v>
      </c>
      <c r="AI12" s="125">
        <v>0.75</v>
      </c>
      <c r="AJ12" s="124">
        <v>0</v>
      </c>
      <c r="AK12" s="125">
        <v>0</v>
      </c>
      <c r="AL12" s="125">
        <v>0</v>
      </c>
      <c r="AM12" s="125">
        <v>0</v>
      </c>
      <c r="AN12" s="125">
        <v>0</v>
      </c>
      <c r="AO12" s="124">
        <v>0</v>
      </c>
      <c r="AP12" s="125">
        <v>0</v>
      </c>
      <c r="AQ12" s="125">
        <v>0</v>
      </c>
      <c r="AR12" s="125">
        <v>0</v>
      </c>
      <c r="AS12" s="125">
        <v>0</v>
      </c>
      <c r="AT12" s="124">
        <v>1</v>
      </c>
      <c r="AU12" s="126">
        <v>0</v>
      </c>
      <c r="AV12" s="126">
        <v>0</v>
      </c>
      <c r="AW12" s="126">
        <v>0</v>
      </c>
      <c r="AX12" s="126">
        <v>0</v>
      </c>
      <c r="AY12" s="124">
        <v>0</v>
      </c>
      <c r="AZ12" s="125">
        <v>0</v>
      </c>
      <c r="BA12" s="125">
        <v>0</v>
      </c>
      <c r="BB12" s="125">
        <v>0</v>
      </c>
      <c r="BC12" s="125">
        <v>0</v>
      </c>
      <c r="BD12" s="129">
        <f t="shared" si="2"/>
        <v>1.0000000000086</v>
      </c>
      <c r="BE12" s="129">
        <f t="shared" si="3"/>
        <v>5.0000000001</v>
      </c>
      <c r="BG12" s="60">
        <f t="shared" si="4"/>
        <v>9.3237203577174133E-2</v>
      </c>
      <c r="BH12" s="60">
        <f t="shared" si="0"/>
        <v>0.18412553428472422</v>
      </c>
      <c r="BI12" s="60">
        <f t="shared" si="0"/>
        <v>0.40053991457239257</v>
      </c>
      <c r="BJ12" s="60">
        <f t="shared" si="0"/>
        <v>0.26298404724532837</v>
      </c>
      <c r="BK12" s="60">
        <f t="shared" si="0"/>
        <v>5.911330042010482E-2</v>
      </c>
      <c r="BL12" s="57">
        <f t="shared" si="1"/>
        <v>1.000000000099724</v>
      </c>
    </row>
    <row r="13" spans="1:64" x14ac:dyDescent="0.2">
      <c r="A13" s="2">
        <v>2007</v>
      </c>
      <c r="B13" s="95">
        <v>0.93482404080000003</v>
      </c>
      <c r="C13" s="148">
        <v>6.2885563800000002E-2</v>
      </c>
      <c r="D13" s="148">
        <v>2.2402406999999999E-3</v>
      </c>
      <c r="E13" s="148">
        <v>0</v>
      </c>
      <c r="F13" s="148">
        <v>4.1795500000000003E-5</v>
      </c>
      <c r="G13" s="148">
        <v>0</v>
      </c>
      <c r="H13" s="148">
        <v>0</v>
      </c>
      <c r="I13" s="148">
        <v>8.3591072E-6</v>
      </c>
      <c r="J13" s="148">
        <v>0</v>
      </c>
      <c r="K13" s="124">
        <v>0.1123013779</v>
      </c>
      <c r="L13" s="125">
        <v>0.18052810890000001</v>
      </c>
      <c r="M13" s="125">
        <v>0.41630824529999999</v>
      </c>
      <c r="N13" s="125">
        <v>0.23361619559999999</v>
      </c>
      <c r="O13" s="125">
        <v>5.7246072299999999E-2</v>
      </c>
      <c r="P13" s="124">
        <v>2.6585139999999997E-4</v>
      </c>
      <c r="Q13" s="125">
        <v>9.3047989999999999E-4</v>
      </c>
      <c r="R13" s="125">
        <v>2.1401036799999999E-2</v>
      </c>
      <c r="S13" s="125">
        <v>0.75674597899999996</v>
      </c>
      <c r="T13" s="125">
        <v>0.2206566529</v>
      </c>
      <c r="U13" s="124">
        <v>2.2388059700000001E-2</v>
      </c>
      <c r="V13" s="125">
        <v>0.88059701489999997</v>
      </c>
      <c r="W13" s="125">
        <v>0</v>
      </c>
      <c r="X13" s="125">
        <v>5.2238805999999999E-2</v>
      </c>
      <c r="Y13" s="125">
        <v>4.4776119400000002E-2</v>
      </c>
      <c r="Z13" s="124">
        <v>0</v>
      </c>
      <c r="AA13" s="125">
        <v>0</v>
      </c>
      <c r="AB13" s="125">
        <v>0</v>
      </c>
      <c r="AC13" s="125">
        <v>0</v>
      </c>
      <c r="AD13" s="125">
        <v>0</v>
      </c>
      <c r="AE13" s="124">
        <v>0</v>
      </c>
      <c r="AF13" s="125">
        <v>0</v>
      </c>
      <c r="AG13" s="125">
        <v>0.4</v>
      </c>
      <c r="AH13" s="125">
        <v>0</v>
      </c>
      <c r="AI13" s="125">
        <v>0.6</v>
      </c>
      <c r="AJ13" s="124">
        <v>0</v>
      </c>
      <c r="AK13" s="125">
        <v>0</v>
      </c>
      <c r="AL13" s="125">
        <v>0</v>
      </c>
      <c r="AM13" s="125">
        <v>0</v>
      </c>
      <c r="AN13" s="125">
        <v>0</v>
      </c>
      <c r="AO13" s="124">
        <v>0</v>
      </c>
      <c r="AP13" s="125">
        <v>0</v>
      </c>
      <c r="AQ13" s="125">
        <v>0</v>
      </c>
      <c r="AR13" s="125">
        <v>0</v>
      </c>
      <c r="AS13" s="125">
        <v>0</v>
      </c>
      <c r="AT13" s="124">
        <v>1</v>
      </c>
      <c r="AU13" s="126">
        <v>0</v>
      </c>
      <c r="AV13" s="126">
        <v>0</v>
      </c>
      <c r="AW13" s="126">
        <v>0</v>
      </c>
      <c r="AX13" s="126">
        <v>0</v>
      </c>
      <c r="AY13" s="124">
        <v>0</v>
      </c>
      <c r="AZ13" s="125">
        <v>0</v>
      </c>
      <c r="BA13" s="125">
        <v>0</v>
      </c>
      <c r="BB13" s="125">
        <v>0</v>
      </c>
      <c r="BC13" s="125">
        <v>0</v>
      </c>
      <c r="BD13" s="129">
        <f t="shared" si="2"/>
        <v>0.99999999990720001</v>
      </c>
      <c r="BE13" s="129">
        <f t="shared" si="3"/>
        <v>5</v>
      </c>
      <c r="BG13" s="60">
        <f t="shared" si="4"/>
        <v>0.10505725984079581</v>
      </c>
      <c r="BH13" s="60">
        <f t="shared" si="0"/>
        <v>0.17079327926607402</v>
      </c>
      <c r="BI13" s="60">
        <f t="shared" si="0"/>
        <v>0.39053749055477616</v>
      </c>
      <c r="BJ13" s="60">
        <f t="shared" si="0"/>
        <v>0.2660954610092337</v>
      </c>
      <c r="BK13" s="60">
        <f t="shared" si="0"/>
        <v>6.7516509236320285E-2</v>
      </c>
      <c r="BL13" s="57">
        <f t="shared" si="1"/>
        <v>0.9999999999071999</v>
      </c>
    </row>
    <row r="14" spans="1:64" x14ac:dyDescent="0.2">
      <c r="A14" s="2">
        <v>2008</v>
      </c>
      <c r="B14" s="95">
        <v>0.96611988010000005</v>
      </c>
      <c r="C14" s="148">
        <v>3.0915747699999999E-2</v>
      </c>
      <c r="D14" s="148">
        <v>2.8869446E-3</v>
      </c>
      <c r="E14" s="148">
        <v>0</v>
      </c>
      <c r="F14" s="148">
        <v>6.6366500000000002E-5</v>
      </c>
      <c r="G14" s="148">
        <v>0</v>
      </c>
      <c r="H14" s="148">
        <v>0</v>
      </c>
      <c r="I14" s="148">
        <v>1.10611E-5</v>
      </c>
      <c r="J14" s="148">
        <v>0</v>
      </c>
      <c r="K14" s="124">
        <v>0.12172559080000001</v>
      </c>
      <c r="L14" s="125">
        <v>0.1894119802</v>
      </c>
      <c r="M14" s="125">
        <v>0.39369618979999998</v>
      </c>
      <c r="N14" s="125">
        <v>0.22980399339999999</v>
      </c>
      <c r="O14" s="125">
        <v>6.5362245799999996E-2</v>
      </c>
      <c r="P14" s="124">
        <v>7.1556349999999996E-4</v>
      </c>
      <c r="Q14" s="125">
        <v>2.1466904999999999E-3</v>
      </c>
      <c r="R14" s="125">
        <v>3.68515206E-2</v>
      </c>
      <c r="S14" s="125">
        <v>0.75134168160000003</v>
      </c>
      <c r="T14" s="125">
        <v>0.20894454379999999</v>
      </c>
      <c r="U14" s="124">
        <v>1.9157088100000001E-2</v>
      </c>
      <c r="V14" s="125">
        <v>0.85057471259999995</v>
      </c>
      <c r="W14" s="125">
        <v>0</v>
      </c>
      <c r="X14" s="125">
        <v>6.1302681999999997E-2</v>
      </c>
      <c r="Y14" s="125">
        <v>6.8965517200000007E-2</v>
      </c>
      <c r="Z14" s="124">
        <v>0</v>
      </c>
      <c r="AA14" s="125">
        <v>0</v>
      </c>
      <c r="AB14" s="125">
        <v>0</v>
      </c>
      <c r="AC14" s="125">
        <v>0</v>
      </c>
      <c r="AD14" s="125">
        <v>0</v>
      </c>
      <c r="AE14" s="124">
        <v>0</v>
      </c>
      <c r="AF14" s="125">
        <v>0</v>
      </c>
      <c r="AG14" s="125">
        <v>0.16666666669999999</v>
      </c>
      <c r="AH14" s="125">
        <v>0</v>
      </c>
      <c r="AI14" s="125">
        <v>0.83333333330000003</v>
      </c>
      <c r="AJ14" s="124">
        <v>0</v>
      </c>
      <c r="AK14" s="125">
        <v>0</v>
      </c>
      <c r="AL14" s="125">
        <v>0</v>
      </c>
      <c r="AM14" s="125">
        <v>0</v>
      </c>
      <c r="AN14" s="125">
        <v>0</v>
      </c>
      <c r="AO14" s="124">
        <v>0</v>
      </c>
      <c r="AP14" s="125">
        <v>0</v>
      </c>
      <c r="AQ14" s="125">
        <v>0</v>
      </c>
      <c r="AR14" s="125">
        <v>0</v>
      </c>
      <c r="AS14" s="125">
        <v>0</v>
      </c>
      <c r="AT14" s="124">
        <v>1</v>
      </c>
      <c r="AU14" s="126">
        <v>0</v>
      </c>
      <c r="AV14" s="126">
        <v>0</v>
      </c>
      <c r="AW14" s="126">
        <v>0</v>
      </c>
      <c r="AX14" s="126">
        <v>0</v>
      </c>
      <c r="AY14" s="124">
        <v>0</v>
      </c>
      <c r="AZ14" s="125">
        <v>0</v>
      </c>
      <c r="BA14" s="125">
        <v>0</v>
      </c>
      <c r="BB14" s="125">
        <v>0</v>
      </c>
      <c r="BC14" s="125">
        <v>0</v>
      </c>
      <c r="BD14" s="129">
        <f t="shared" si="2"/>
        <v>1.0000000000000002</v>
      </c>
      <c r="BE14" s="129">
        <f t="shared" si="3"/>
        <v>4.9999999999</v>
      </c>
      <c r="BG14" s="60">
        <f t="shared" si="4"/>
        <v>0.11769000192146903</v>
      </c>
      <c r="BH14" s="60">
        <f t="shared" si="0"/>
        <v>0.18551660821565269</v>
      </c>
      <c r="BI14" s="60">
        <f t="shared" si="0"/>
        <v>0.38150806908196933</v>
      </c>
      <c r="BJ14" s="60">
        <f t="shared" si="0"/>
        <v>0.24542347386171395</v>
      </c>
      <c r="BK14" s="60">
        <f t="shared" si="0"/>
        <v>6.9861846918906331E-2</v>
      </c>
      <c r="BL14" s="57">
        <f t="shared" si="1"/>
        <v>0.99999999999971123</v>
      </c>
    </row>
    <row r="15" spans="1:64" x14ac:dyDescent="0.2">
      <c r="A15" s="2">
        <v>2009</v>
      </c>
      <c r="B15" s="95">
        <v>0.98657208750000003</v>
      </c>
      <c r="C15" s="148">
        <v>1.1720232400000001E-2</v>
      </c>
      <c r="D15" s="148">
        <v>1.649298E-3</v>
      </c>
      <c r="E15" s="148">
        <v>0</v>
      </c>
      <c r="F15" s="148">
        <v>5.8382199999999998E-5</v>
      </c>
      <c r="G15" s="148">
        <v>0</v>
      </c>
      <c r="H15" s="148">
        <v>0</v>
      </c>
      <c r="I15" s="148">
        <v>0</v>
      </c>
      <c r="J15" s="148">
        <v>0</v>
      </c>
      <c r="K15" s="124">
        <v>0.15175903190000001</v>
      </c>
      <c r="L15" s="125">
        <v>0.20822854099999999</v>
      </c>
      <c r="M15" s="125">
        <v>0.3592774507</v>
      </c>
      <c r="N15" s="125">
        <v>0.23617480839999999</v>
      </c>
      <c r="O15" s="125">
        <v>4.4560168099999999E-2</v>
      </c>
      <c r="P15" s="124">
        <v>3.7359899999999998E-3</v>
      </c>
      <c r="Q15" s="125">
        <v>1.24533001E-2</v>
      </c>
      <c r="R15" s="125">
        <v>0.10958904110000001</v>
      </c>
      <c r="S15" s="125">
        <v>0.65504358659999995</v>
      </c>
      <c r="T15" s="125">
        <v>0.21917808220000001</v>
      </c>
      <c r="U15" s="124">
        <v>6.1946902700000001E-2</v>
      </c>
      <c r="V15" s="125">
        <v>0.87610619469999995</v>
      </c>
      <c r="W15" s="125">
        <v>0</v>
      </c>
      <c r="X15" s="125">
        <v>4.4247787599999998E-2</v>
      </c>
      <c r="Y15" s="125">
        <v>1.7699115000000001E-2</v>
      </c>
      <c r="Z15" s="124">
        <v>0</v>
      </c>
      <c r="AA15" s="125">
        <v>0</v>
      </c>
      <c r="AB15" s="125">
        <v>0</v>
      </c>
      <c r="AC15" s="125">
        <v>0</v>
      </c>
      <c r="AD15" s="125">
        <v>0</v>
      </c>
      <c r="AE15" s="124">
        <v>0</v>
      </c>
      <c r="AF15" s="125">
        <v>0</v>
      </c>
      <c r="AG15" s="125">
        <v>0.25</v>
      </c>
      <c r="AH15" s="125">
        <v>0</v>
      </c>
      <c r="AI15" s="125">
        <v>0.75</v>
      </c>
      <c r="AJ15" s="124">
        <v>0</v>
      </c>
      <c r="AK15" s="125">
        <v>0</v>
      </c>
      <c r="AL15" s="125">
        <v>0</v>
      </c>
      <c r="AM15" s="125">
        <v>0</v>
      </c>
      <c r="AN15" s="125">
        <v>0</v>
      </c>
      <c r="AO15" s="124">
        <v>0</v>
      </c>
      <c r="AP15" s="125">
        <v>0</v>
      </c>
      <c r="AQ15" s="125">
        <v>0</v>
      </c>
      <c r="AR15" s="125">
        <v>0</v>
      </c>
      <c r="AS15" s="125">
        <v>0</v>
      </c>
      <c r="AT15" s="124">
        <v>0</v>
      </c>
      <c r="AU15" s="126">
        <v>0</v>
      </c>
      <c r="AV15" s="126">
        <v>0</v>
      </c>
      <c r="AW15" s="126">
        <v>0</v>
      </c>
      <c r="AX15" s="126">
        <v>0</v>
      </c>
      <c r="AY15" s="124">
        <v>0</v>
      </c>
      <c r="AZ15" s="125">
        <v>0</v>
      </c>
      <c r="BA15" s="125">
        <v>0</v>
      </c>
      <c r="BB15" s="125">
        <v>0</v>
      </c>
      <c r="BC15" s="125">
        <v>0</v>
      </c>
      <c r="BD15" s="129">
        <f t="shared" si="2"/>
        <v>1.0000000001</v>
      </c>
      <c r="BE15" s="129">
        <f t="shared" si="3"/>
        <v>4.0000000001</v>
      </c>
      <c r="BG15" s="60">
        <f t="shared" si="4"/>
        <v>0.14986718047233547</v>
      </c>
      <c r="BH15" s="60">
        <f t="shared" si="0"/>
        <v>0.20702338213747459</v>
      </c>
      <c r="BI15" s="60">
        <f t="shared" si="0"/>
        <v>0.35575210910896254</v>
      </c>
      <c r="BJ15" s="60">
        <f t="shared" si="0"/>
        <v>0.24075371459277517</v>
      </c>
      <c r="BK15" s="60">
        <f t="shared" si="0"/>
        <v>4.6603613887109492E-2</v>
      </c>
      <c r="BL15" s="57">
        <f t="shared" si="1"/>
        <v>1.0000000001986573</v>
      </c>
    </row>
    <row r="16" spans="1:64" x14ac:dyDescent="0.2">
      <c r="A16" s="2">
        <v>2010</v>
      </c>
      <c r="B16" s="95">
        <v>0.99445320390000003</v>
      </c>
      <c r="C16" s="148">
        <v>4.4011388999999996E-3</v>
      </c>
      <c r="D16" s="148">
        <v>1.122971E-3</v>
      </c>
      <c r="E16" s="148">
        <v>0</v>
      </c>
      <c r="F16" s="148">
        <v>1.13431E-5</v>
      </c>
      <c r="G16" s="148">
        <v>0</v>
      </c>
      <c r="H16" s="148">
        <v>0</v>
      </c>
      <c r="I16" s="148">
        <v>1.13431E-5</v>
      </c>
      <c r="J16" s="148">
        <v>0</v>
      </c>
      <c r="K16" s="124">
        <v>0.1272613209</v>
      </c>
      <c r="L16" s="125">
        <v>0.20695791029999999</v>
      </c>
      <c r="M16" s="125">
        <v>0.35885707770000003</v>
      </c>
      <c r="N16" s="125">
        <v>0.25301699560000002</v>
      </c>
      <c r="O16" s="125">
        <v>5.3906695599999999E-2</v>
      </c>
      <c r="P16" s="124">
        <v>0</v>
      </c>
      <c r="Q16" s="125">
        <v>1.54639175E-2</v>
      </c>
      <c r="R16" s="125">
        <v>0.25</v>
      </c>
      <c r="S16" s="125">
        <v>0.60051546389999999</v>
      </c>
      <c r="T16" s="125">
        <v>0.1340206186</v>
      </c>
      <c r="U16" s="124">
        <v>0.101010101</v>
      </c>
      <c r="V16" s="125">
        <v>0.78787878789999999</v>
      </c>
      <c r="W16" s="125">
        <v>0</v>
      </c>
      <c r="X16" s="125">
        <v>9.0909090900000003E-2</v>
      </c>
      <c r="Y16" s="125">
        <v>2.02020202E-2</v>
      </c>
      <c r="Z16" s="124">
        <v>0</v>
      </c>
      <c r="AA16" s="125">
        <v>0</v>
      </c>
      <c r="AB16" s="125">
        <v>0</v>
      </c>
      <c r="AC16" s="125">
        <v>0</v>
      </c>
      <c r="AD16" s="125">
        <v>0</v>
      </c>
      <c r="AE16" s="124">
        <v>0</v>
      </c>
      <c r="AF16" s="125">
        <v>0</v>
      </c>
      <c r="AG16" s="125">
        <v>1</v>
      </c>
      <c r="AH16" s="125">
        <v>0</v>
      </c>
      <c r="AI16" s="125">
        <v>0</v>
      </c>
      <c r="AJ16" s="124">
        <v>0</v>
      </c>
      <c r="AK16" s="125">
        <v>0</v>
      </c>
      <c r="AL16" s="125">
        <v>0</v>
      </c>
      <c r="AM16" s="125">
        <v>0</v>
      </c>
      <c r="AN16" s="125">
        <v>0</v>
      </c>
      <c r="AO16" s="124">
        <v>0</v>
      </c>
      <c r="AP16" s="125">
        <v>0</v>
      </c>
      <c r="AQ16" s="125">
        <v>0</v>
      </c>
      <c r="AR16" s="125">
        <v>0</v>
      </c>
      <c r="AS16" s="125">
        <v>0</v>
      </c>
      <c r="AT16" s="124">
        <v>1</v>
      </c>
      <c r="AU16" s="126">
        <v>0</v>
      </c>
      <c r="AV16" s="126">
        <v>0</v>
      </c>
      <c r="AW16" s="126">
        <v>0</v>
      </c>
      <c r="AX16" s="126">
        <v>0</v>
      </c>
      <c r="AY16" s="124">
        <v>0</v>
      </c>
      <c r="AZ16" s="125">
        <v>0</v>
      </c>
      <c r="BA16" s="125">
        <v>0</v>
      </c>
      <c r="BB16" s="125">
        <v>0</v>
      </c>
      <c r="BC16" s="125">
        <v>0</v>
      </c>
      <c r="BD16" s="129">
        <f t="shared" si="2"/>
        <v>1</v>
      </c>
      <c r="BE16" s="129">
        <f t="shared" si="3"/>
        <v>5.0000000001</v>
      </c>
      <c r="BG16" s="60">
        <f t="shared" si="4"/>
        <v>0.1266802028156811</v>
      </c>
      <c r="BH16" s="60">
        <f t="shared" si="0"/>
        <v>0.20676278084946631</v>
      </c>
      <c r="BI16" s="60">
        <f t="shared" si="0"/>
        <v>0.3579781984859563</v>
      </c>
      <c r="BJ16" s="60">
        <f t="shared" si="0"/>
        <v>0.25435860215651113</v>
      </c>
      <c r="BK16" s="60">
        <f t="shared" si="0"/>
        <v>5.4220215791830569E-2</v>
      </c>
      <c r="BL16" s="57">
        <f t="shared" si="1"/>
        <v>1.0000000000994453</v>
      </c>
    </row>
    <row r="17" spans="1:64" x14ac:dyDescent="0.2">
      <c r="A17" s="2">
        <v>2011</v>
      </c>
      <c r="B17" s="95">
        <v>0.98985788600000002</v>
      </c>
      <c r="C17" s="148">
        <v>8.9723487000000005E-3</v>
      </c>
      <c r="D17" s="148">
        <v>1.1199881E-3</v>
      </c>
      <c r="E17" s="148">
        <v>0</v>
      </c>
      <c r="F17" s="148">
        <v>3.7332900000000003E-5</v>
      </c>
      <c r="G17" s="148">
        <v>0</v>
      </c>
      <c r="H17" s="148">
        <v>0</v>
      </c>
      <c r="I17" s="148">
        <v>1.24443E-5</v>
      </c>
      <c r="J17" s="148">
        <v>0</v>
      </c>
      <c r="K17" s="124">
        <v>0.1334246885</v>
      </c>
      <c r="L17" s="125">
        <v>0.19798096630000001</v>
      </c>
      <c r="M17" s="125">
        <v>0.34166425709999998</v>
      </c>
      <c r="N17" s="125">
        <v>0.26536590269999999</v>
      </c>
      <c r="O17" s="125">
        <v>6.1564185399999999E-2</v>
      </c>
      <c r="P17" s="124">
        <v>4.1608877000000001E-3</v>
      </c>
      <c r="Q17" s="125">
        <v>2.6352288500000001E-2</v>
      </c>
      <c r="R17" s="125">
        <v>0.19278779469999999</v>
      </c>
      <c r="S17" s="125">
        <v>0.66574202500000002</v>
      </c>
      <c r="T17" s="125">
        <v>0.1109570042</v>
      </c>
      <c r="U17" s="124">
        <v>0.1333333333</v>
      </c>
      <c r="V17" s="125">
        <v>0.73333333329999995</v>
      </c>
      <c r="W17" s="125">
        <v>4.4444444399999998E-2</v>
      </c>
      <c r="X17" s="125">
        <v>6.6666666700000002E-2</v>
      </c>
      <c r="Y17" s="125">
        <v>2.2222222199999999E-2</v>
      </c>
      <c r="Z17" s="124">
        <v>0</v>
      </c>
      <c r="AA17" s="125">
        <v>0</v>
      </c>
      <c r="AB17" s="125">
        <v>0</v>
      </c>
      <c r="AC17" s="125">
        <v>0</v>
      </c>
      <c r="AD17" s="125">
        <v>0</v>
      </c>
      <c r="AE17" s="124">
        <v>0</v>
      </c>
      <c r="AF17" s="125">
        <v>0.33333333329999998</v>
      </c>
      <c r="AG17" s="125">
        <v>0.66666666669999997</v>
      </c>
      <c r="AH17" s="125">
        <v>0</v>
      </c>
      <c r="AI17" s="125">
        <v>0</v>
      </c>
      <c r="AJ17" s="124">
        <v>0</v>
      </c>
      <c r="AK17" s="125">
        <v>0</v>
      </c>
      <c r="AL17" s="125">
        <v>0</v>
      </c>
      <c r="AM17" s="125">
        <v>0</v>
      </c>
      <c r="AN17" s="125">
        <v>0</v>
      </c>
      <c r="AO17" s="124">
        <v>0</v>
      </c>
      <c r="AP17" s="125">
        <v>0</v>
      </c>
      <c r="AQ17" s="125">
        <v>0</v>
      </c>
      <c r="AR17" s="125">
        <v>0</v>
      </c>
      <c r="AS17" s="125">
        <v>0</v>
      </c>
      <c r="AT17" s="124">
        <v>1</v>
      </c>
      <c r="AU17" s="126">
        <v>0</v>
      </c>
      <c r="AV17" s="126">
        <v>0</v>
      </c>
      <c r="AW17" s="126">
        <v>0</v>
      </c>
      <c r="AX17" s="126">
        <v>0</v>
      </c>
      <c r="AY17" s="124">
        <v>0</v>
      </c>
      <c r="AZ17" s="125">
        <v>0</v>
      </c>
      <c r="BA17" s="125">
        <v>0</v>
      </c>
      <c r="BB17" s="125">
        <v>0</v>
      </c>
      <c r="BC17" s="125">
        <v>0</v>
      </c>
      <c r="BD17" s="129">
        <f t="shared" si="2"/>
        <v>1</v>
      </c>
      <c r="BE17" s="129">
        <f t="shared" si="3"/>
        <v>5</v>
      </c>
      <c r="BG17" s="60">
        <f t="shared" si="4"/>
        <v>0.13227058908079378</v>
      </c>
      <c r="BH17" s="60">
        <f t="shared" si="0"/>
        <v>0.19704323159804835</v>
      </c>
      <c r="BI17" s="60">
        <f t="shared" si="0"/>
        <v>0.34000348442275924</v>
      </c>
      <c r="BJ17" s="60">
        <f t="shared" si="0"/>
        <v>0.26872246692901852</v>
      </c>
      <c r="BK17" s="60">
        <f t="shared" si="0"/>
        <v>6.1960227970165385E-2</v>
      </c>
      <c r="BL17" s="57">
        <f t="shared" si="1"/>
        <v>1.0000000000007854</v>
      </c>
    </row>
    <row r="18" spans="1:64" x14ac:dyDescent="0.2">
      <c r="A18" s="2">
        <v>2012</v>
      </c>
      <c r="B18" s="95">
        <v>0.97848193790000004</v>
      </c>
      <c r="C18" s="148">
        <v>1.9722752999999999E-2</v>
      </c>
      <c r="D18" s="148">
        <v>1.7055436999999999E-3</v>
      </c>
      <c r="E18" s="148">
        <v>0</v>
      </c>
      <c r="F18" s="148">
        <v>2.5647300000000001E-5</v>
      </c>
      <c r="G18" s="148">
        <v>0</v>
      </c>
      <c r="H18" s="148">
        <v>0</v>
      </c>
      <c r="I18" s="148">
        <v>6.4118199999999999E-5</v>
      </c>
      <c r="J18" s="148">
        <v>0</v>
      </c>
      <c r="K18" s="124">
        <v>0.16729355330000001</v>
      </c>
      <c r="L18" s="125">
        <v>0.2457570476</v>
      </c>
      <c r="M18" s="125">
        <v>0.30144293150000001</v>
      </c>
      <c r="N18" s="125">
        <v>0.23004337969999999</v>
      </c>
      <c r="O18" s="125">
        <v>5.5463088000000001E-2</v>
      </c>
      <c r="P18" s="124">
        <v>1.3003901E-3</v>
      </c>
      <c r="Q18" s="125">
        <v>1.49544863E-2</v>
      </c>
      <c r="R18" s="125">
        <v>0.1644993498</v>
      </c>
      <c r="S18" s="125">
        <v>0.71326397919999995</v>
      </c>
      <c r="T18" s="125">
        <v>0.1059817945</v>
      </c>
      <c r="U18" s="124">
        <v>5.2631578900000003E-2</v>
      </c>
      <c r="V18" s="125">
        <v>0.62406015039999996</v>
      </c>
      <c r="W18" s="125">
        <v>7.5187969899999998E-2</v>
      </c>
      <c r="X18" s="125">
        <v>0.16541353380000001</v>
      </c>
      <c r="Y18" s="125">
        <v>8.2706766900000006E-2</v>
      </c>
      <c r="Z18" s="124">
        <v>0</v>
      </c>
      <c r="AA18" s="125">
        <v>0</v>
      </c>
      <c r="AB18" s="125">
        <v>0</v>
      </c>
      <c r="AC18" s="125">
        <v>0</v>
      </c>
      <c r="AD18" s="125">
        <v>0</v>
      </c>
      <c r="AE18" s="124">
        <v>0</v>
      </c>
      <c r="AF18" s="125">
        <v>0</v>
      </c>
      <c r="AG18" s="125">
        <v>0.5</v>
      </c>
      <c r="AH18" s="125">
        <v>0</v>
      </c>
      <c r="AI18" s="125">
        <v>0.5</v>
      </c>
      <c r="AJ18" s="124">
        <v>0</v>
      </c>
      <c r="AK18" s="125">
        <v>0</v>
      </c>
      <c r="AL18" s="125">
        <v>0</v>
      </c>
      <c r="AM18" s="125">
        <v>0</v>
      </c>
      <c r="AN18" s="125">
        <v>0</v>
      </c>
      <c r="AO18" s="124">
        <v>0</v>
      </c>
      <c r="AP18" s="125">
        <v>0</v>
      </c>
      <c r="AQ18" s="125">
        <v>0</v>
      </c>
      <c r="AR18" s="125">
        <v>0</v>
      </c>
      <c r="AS18" s="125">
        <v>0</v>
      </c>
      <c r="AT18" s="124">
        <v>0.8</v>
      </c>
      <c r="AU18" s="126">
        <v>0.2</v>
      </c>
      <c r="AV18" s="126">
        <v>0</v>
      </c>
      <c r="AW18" s="126">
        <v>0</v>
      </c>
      <c r="AX18" s="126">
        <v>0</v>
      </c>
      <c r="AY18" s="124">
        <v>0</v>
      </c>
      <c r="AZ18" s="125">
        <v>0</v>
      </c>
      <c r="BA18" s="125">
        <v>0</v>
      </c>
      <c r="BB18" s="125">
        <v>0</v>
      </c>
      <c r="BC18" s="125">
        <v>0</v>
      </c>
      <c r="BD18" s="129">
        <f t="shared" si="2"/>
        <v>1.0000000001</v>
      </c>
      <c r="BE18" s="129">
        <f t="shared" si="3"/>
        <v>4.9999999999</v>
      </c>
      <c r="BG18" s="60">
        <f t="shared" si="4"/>
        <v>0.16386042752172086</v>
      </c>
      <c r="BH18" s="60">
        <f t="shared" si="0"/>
        <v>0.2418409613257031</v>
      </c>
      <c r="BI18" s="60">
        <f t="shared" si="0"/>
        <v>0.29834190384352172</v>
      </c>
      <c r="BJ18" s="60">
        <f t="shared" si="0"/>
        <v>0.23944294126594759</v>
      </c>
      <c r="BK18" s="60">
        <f t="shared" si="0"/>
        <v>5.6513766238812158E-2</v>
      </c>
      <c r="BL18" s="57">
        <f t="shared" si="1"/>
        <v>1.0000000001957055</v>
      </c>
    </row>
    <row r="19" spans="1:64" x14ac:dyDescent="0.2">
      <c r="A19" s="2">
        <v>2013</v>
      </c>
      <c r="B19" s="95">
        <v>0.9764137048</v>
      </c>
      <c r="C19" s="148">
        <v>2.0508497000000001E-2</v>
      </c>
      <c r="D19" s="148">
        <v>2.8136966999999999E-3</v>
      </c>
      <c r="E19" s="148">
        <v>0</v>
      </c>
      <c r="F19" s="148">
        <v>4.0630999999999998E-5</v>
      </c>
      <c r="G19" s="148">
        <v>0</v>
      </c>
      <c r="H19" s="148">
        <v>0</v>
      </c>
      <c r="I19" s="148">
        <v>2.2347050000000001E-4</v>
      </c>
      <c r="J19" s="148">
        <v>0</v>
      </c>
      <c r="K19" s="124">
        <v>0.1800156047</v>
      </c>
      <c r="L19" s="125">
        <v>0.24173732119999999</v>
      </c>
      <c r="M19" s="125">
        <v>0.27718075419999999</v>
      </c>
      <c r="N19" s="125">
        <v>0.23782574770000001</v>
      </c>
      <c r="O19" s="125">
        <v>6.3240572199999998E-2</v>
      </c>
      <c r="P19" s="124">
        <v>1.4858841000000001E-3</v>
      </c>
      <c r="Q19" s="125">
        <v>1.53541357E-2</v>
      </c>
      <c r="R19" s="125">
        <v>0.13967310550000001</v>
      </c>
      <c r="S19" s="125">
        <v>0.73303615649999998</v>
      </c>
      <c r="T19" s="125">
        <v>0.11045071820000001</v>
      </c>
      <c r="U19" s="124">
        <v>0.14079422380000001</v>
      </c>
      <c r="V19" s="125">
        <v>0.64259927800000005</v>
      </c>
      <c r="W19" s="125">
        <v>4.69314079E-2</v>
      </c>
      <c r="X19" s="125">
        <v>0.1119133574</v>
      </c>
      <c r="Y19" s="125">
        <v>5.7761732900000001E-2</v>
      </c>
      <c r="Z19" s="124">
        <v>0</v>
      </c>
      <c r="AA19" s="125">
        <v>0</v>
      </c>
      <c r="AB19" s="125">
        <v>0</v>
      </c>
      <c r="AC19" s="125">
        <v>0</v>
      </c>
      <c r="AD19" s="125">
        <v>0</v>
      </c>
      <c r="AE19" s="124">
        <v>0</v>
      </c>
      <c r="AF19" s="125">
        <v>0</v>
      </c>
      <c r="AG19" s="125">
        <v>0.25</v>
      </c>
      <c r="AH19" s="125">
        <v>0.5</v>
      </c>
      <c r="AI19" s="125">
        <v>0.25</v>
      </c>
      <c r="AJ19" s="124">
        <v>0</v>
      </c>
      <c r="AK19" s="125">
        <v>0</v>
      </c>
      <c r="AL19" s="125">
        <v>0</v>
      </c>
      <c r="AM19" s="125">
        <v>0</v>
      </c>
      <c r="AN19" s="125">
        <v>0</v>
      </c>
      <c r="AO19" s="124">
        <v>0</v>
      </c>
      <c r="AP19" s="125">
        <v>0</v>
      </c>
      <c r="AQ19" s="125">
        <v>0</v>
      </c>
      <c r="AR19" s="125">
        <v>0</v>
      </c>
      <c r="AS19" s="125">
        <v>0</v>
      </c>
      <c r="AT19" s="124">
        <v>1</v>
      </c>
      <c r="AU19" s="126">
        <v>0</v>
      </c>
      <c r="AV19" s="126">
        <v>0</v>
      </c>
      <c r="AW19" s="126">
        <v>0</v>
      </c>
      <c r="AX19" s="126">
        <v>0</v>
      </c>
      <c r="AY19" s="124">
        <v>0</v>
      </c>
      <c r="AZ19" s="125">
        <v>0</v>
      </c>
      <c r="BA19" s="125">
        <v>0</v>
      </c>
      <c r="BB19" s="125">
        <v>0</v>
      </c>
      <c r="BC19" s="125">
        <v>0</v>
      </c>
      <c r="BD19" s="129">
        <f t="shared" si="2"/>
        <v>1</v>
      </c>
      <c r="BE19" s="129">
        <f t="shared" si="3"/>
        <v>5</v>
      </c>
      <c r="BG19" s="60">
        <f t="shared" si="4"/>
        <v>0.1764197994994316</v>
      </c>
      <c r="BH19" s="60">
        <f t="shared" si="0"/>
        <v>0.2381586030951916</v>
      </c>
      <c r="BI19" s="60">
        <f t="shared" si="0"/>
        <v>0.27364978107034216</v>
      </c>
      <c r="BJ19" s="60">
        <f t="shared" si="0"/>
        <v>0.24758499496946115</v>
      </c>
      <c r="BK19" s="60">
        <f t="shared" si="0"/>
        <v>6.4186821365573438E-2</v>
      </c>
      <c r="BL19" s="57">
        <f t="shared" si="1"/>
        <v>0.99999999999999989</v>
      </c>
    </row>
    <row r="20" spans="1:64" x14ac:dyDescent="0.2">
      <c r="A20" s="2">
        <v>2014</v>
      </c>
      <c r="B20" s="95">
        <v>0.98091139199999999</v>
      </c>
      <c r="C20" s="148">
        <v>1.4746065799999999E-2</v>
      </c>
      <c r="D20" s="148">
        <v>3.7310256E-3</v>
      </c>
      <c r="E20" s="148">
        <v>0</v>
      </c>
      <c r="F20" s="148">
        <v>5.4184999999999997E-5</v>
      </c>
      <c r="G20" s="148">
        <v>1.5481400000000001E-5</v>
      </c>
      <c r="H20" s="148">
        <v>0</v>
      </c>
      <c r="I20" s="148">
        <v>5.4185020000000004E-4</v>
      </c>
      <c r="J20" s="148">
        <v>0</v>
      </c>
      <c r="K20" s="124">
        <v>0.16361139829999999</v>
      </c>
      <c r="L20" s="125">
        <v>0.24021275080000001</v>
      </c>
      <c r="M20" s="125">
        <v>0.27643405589999998</v>
      </c>
      <c r="N20" s="125">
        <v>0.24666787670000001</v>
      </c>
      <c r="O20" s="125">
        <v>7.3073918299999999E-2</v>
      </c>
      <c r="P20" s="124">
        <v>3.1496063000000002E-3</v>
      </c>
      <c r="Q20" s="125">
        <v>1.3648294E-2</v>
      </c>
      <c r="R20" s="125">
        <v>0.15328083989999999</v>
      </c>
      <c r="S20" s="125">
        <v>0.71286089239999995</v>
      </c>
      <c r="T20" s="125">
        <v>0.1170603675</v>
      </c>
      <c r="U20" s="124">
        <v>9.7510373400000003E-2</v>
      </c>
      <c r="V20" s="125">
        <v>0.62240663900000004</v>
      </c>
      <c r="W20" s="125">
        <v>0.14730290460000001</v>
      </c>
      <c r="X20" s="125">
        <v>9.1286307100000005E-2</v>
      </c>
      <c r="Y20" s="125">
        <v>4.1493775900000002E-2</v>
      </c>
      <c r="Z20" s="124">
        <v>0</v>
      </c>
      <c r="AA20" s="125">
        <v>0</v>
      </c>
      <c r="AB20" s="125">
        <v>0</v>
      </c>
      <c r="AC20" s="125">
        <v>0</v>
      </c>
      <c r="AD20" s="125">
        <v>0</v>
      </c>
      <c r="AE20" s="124">
        <v>0</v>
      </c>
      <c r="AF20" s="125">
        <v>0.28571428570000001</v>
      </c>
      <c r="AG20" s="125">
        <v>0.14285714290000001</v>
      </c>
      <c r="AH20" s="125">
        <v>0.14285714290000001</v>
      </c>
      <c r="AI20" s="125">
        <v>0.42857142860000003</v>
      </c>
      <c r="AJ20" s="124">
        <v>0.5</v>
      </c>
      <c r="AK20" s="125">
        <v>0.5</v>
      </c>
      <c r="AL20" s="125">
        <v>0</v>
      </c>
      <c r="AM20" s="125">
        <v>0</v>
      </c>
      <c r="AN20" s="125">
        <v>0</v>
      </c>
      <c r="AO20" s="124">
        <v>0</v>
      </c>
      <c r="AP20" s="125">
        <v>0</v>
      </c>
      <c r="AQ20" s="125">
        <v>0</v>
      </c>
      <c r="AR20" s="125">
        <v>0</v>
      </c>
      <c r="AS20" s="125">
        <v>0</v>
      </c>
      <c r="AT20" s="124">
        <v>1</v>
      </c>
      <c r="AU20" s="126">
        <v>0</v>
      </c>
      <c r="AV20" s="126">
        <v>0</v>
      </c>
      <c r="AW20" s="126">
        <v>0</v>
      </c>
      <c r="AX20" s="126">
        <v>0</v>
      </c>
      <c r="AY20" s="124">
        <v>0</v>
      </c>
      <c r="AZ20" s="125">
        <v>0</v>
      </c>
      <c r="BA20" s="125">
        <v>0</v>
      </c>
      <c r="BB20" s="125">
        <v>0</v>
      </c>
      <c r="BC20" s="125">
        <v>0</v>
      </c>
      <c r="BD20" s="129">
        <f t="shared" si="2"/>
        <v>1</v>
      </c>
      <c r="BE20" s="129">
        <f t="shared" si="3"/>
        <v>6.0000000002</v>
      </c>
      <c r="BG20" s="60">
        <f t="shared" si="4"/>
        <v>0.16144813335468428</v>
      </c>
      <c r="BH20" s="60">
        <f t="shared" si="0"/>
        <v>0.23817411963704849</v>
      </c>
      <c r="BI20" s="60">
        <f t="shared" si="0"/>
        <v>0.27397493554242447</v>
      </c>
      <c r="BJ20" s="60">
        <f t="shared" si="0"/>
        <v>0.2528195561840661</v>
      </c>
      <c r="BK20" s="60">
        <f t="shared" si="0"/>
        <v>7.3583255283256696E-2</v>
      </c>
      <c r="BL20" s="57">
        <f t="shared" si="1"/>
        <v>1.0000000000014799</v>
      </c>
    </row>
    <row r="21" spans="1:64" x14ac:dyDescent="0.2">
      <c r="A21" s="2">
        <v>2015</v>
      </c>
      <c r="B21" s="95">
        <v>0.97967807829999998</v>
      </c>
      <c r="C21" s="148">
        <v>1.2480959200000001E-2</v>
      </c>
      <c r="D21" s="148">
        <v>6.3457744999999999E-3</v>
      </c>
      <c r="E21" s="148">
        <v>0</v>
      </c>
      <c r="F21" s="148">
        <v>4.9137600000000002E-5</v>
      </c>
      <c r="G21" s="148">
        <v>9.1255599999999994E-5</v>
      </c>
      <c r="H21" s="148">
        <v>0</v>
      </c>
      <c r="I21" s="148">
        <v>1.3547947999999999E-3</v>
      </c>
      <c r="J21" s="148">
        <v>0</v>
      </c>
      <c r="K21" s="124">
        <v>0.16135480999999999</v>
      </c>
      <c r="L21" s="125">
        <v>0.2269815566</v>
      </c>
      <c r="M21" s="125">
        <v>0.2779624826</v>
      </c>
      <c r="N21" s="125">
        <v>0.2584586062</v>
      </c>
      <c r="O21" s="125">
        <v>7.5242544499999994E-2</v>
      </c>
      <c r="P21" s="124">
        <v>2.8121485000000002E-3</v>
      </c>
      <c r="Q21" s="125">
        <v>1.8560179999999999E-2</v>
      </c>
      <c r="R21" s="125">
        <v>0.13160854890000001</v>
      </c>
      <c r="S21" s="125">
        <v>0.67547806519999998</v>
      </c>
      <c r="T21" s="125">
        <v>0.1715410574</v>
      </c>
      <c r="U21" s="124">
        <v>0.11172566370000001</v>
      </c>
      <c r="V21" s="125">
        <v>0.45353982300000001</v>
      </c>
      <c r="W21" s="125">
        <v>0.2798672566</v>
      </c>
      <c r="X21" s="125">
        <v>8.7389380500000002E-2</v>
      </c>
      <c r="Y21" s="125">
        <v>6.74778761E-2</v>
      </c>
      <c r="Z21" s="124">
        <v>0</v>
      </c>
      <c r="AA21" s="125">
        <v>0</v>
      </c>
      <c r="AB21" s="125">
        <v>0</v>
      </c>
      <c r="AC21" s="125">
        <v>0</v>
      </c>
      <c r="AD21" s="125">
        <v>0</v>
      </c>
      <c r="AE21" s="124">
        <v>0</v>
      </c>
      <c r="AF21" s="125">
        <v>0</v>
      </c>
      <c r="AG21" s="125">
        <v>0</v>
      </c>
      <c r="AH21" s="125">
        <v>0.14285714290000001</v>
      </c>
      <c r="AI21" s="125">
        <v>0.85714285710000004</v>
      </c>
      <c r="AJ21" s="124">
        <v>0.4615384615</v>
      </c>
      <c r="AK21" s="125">
        <v>7.6923076899999998E-2</v>
      </c>
      <c r="AL21" s="125">
        <v>0.4615384615</v>
      </c>
      <c r="AM21" s="125">
        <v>0</v>
      </c>
      <c r="AN21" s="125">
        <v>0</v>
      </c>
      <c r="AO21" s="124">
        <v>0</v>
      </c>
      <c r="AP21" s="125">
        <v>0</v>
      </c>
      <c r="AQ21" s="125">
        <v>0</v>
      </c>
      <c r="AR21" s="125">
        <v>0</v>
      </c>
      <c r="AS21" s="125">
        <v>0</v>
      </c>
      <c r="AT21" s="124">
        <v>0.98445595850000001</v>
      </c>
      <c r="AU21" s="126">
        <v>0</v>
      </c>
      <c r="AV21" s="126">
        <v>0</v>
      </c>
      <c r="AW21" s="126">
        <v>1.5544041499999999E-2</v>
      </c>
      <c r="AX21" s="126">
        <v>0</v>
      </c>
      <c r="AY21" s="124">
        <v>0</v>
      </c>
      <c r="AZ21" s="125">
        <v>0</v>
      </c>
      <c r="BA21" s="125">
        <v>0</v>
      </c>
      <c r="BB21" s="125">
        <v>0</v>
      </c>
      <c r="BC21" s="125">
        <v>0</v>
      </c>
      <c r="BD21" s="129">
        <f t="shared" si="2"/>
        <v>1</v>
      </c>
      <c r="BE21" s="129">
        <f t="shared" si="3"/>
        <v>5.9999999997</v>
      </c>
      <c r="BG21" s="60">
        <f t="shared" si="4"/>
        <v>0.16019570814628958</v>
      </c>
      <c r="BH21" s="60">
        <f t="shared" si="0"/>
        <v>0.22548558513381961</v>
      </c>
      <c r="BI21" s="60">
        <f t="shared" si="0"/>
        <v>0.2757744441918018</v>
      </c>
      <c r="BJ21" s="60">
        <f t="shared" si="0"/>
        <v>0.26221947676045643</v>
      </c>
      <c r="BK21" s="60">
        <f t="shared" si="0"/>
        <v>7.6324785669021053E-2</v>
      </c>
      <c r="BL21" s="57">
        <f t="shared" si="1"/>
        <v>0.99999999990138844</v>
      </c>
    </row>
    <row r="22" spans="1:64" x14ac:dyDescent="0.2">
      <c r="A22" s="79">
        <v>2016</v>
      </c>
      <c r="B22" s="95">
        <v>0.9645477764</v>
      </c>
      <c r="C22" s="80">
        <v>1.7060580299999999E-2</v>
      </c>
      <c r="D22" s="80">
        <v>1.31214443E-2</v>
      </c>
      <c r="E22" s="80">
        <v>0</v>
      </c>
      <c r="F22" s="80">
        <v>6.7566700000000005E-5</v>
      </c>
      <c r="G22" s="80">
        <v>6.6215320000000003E-4</v>
      </c>
      <c r="H22" s="80">
        <v>0</v>
      </c>
      <c r="I22" s="80">
        <v>4.5404792000000001E-3</v>
      </c>
      <c r="J22" s="148">
        <v>0</v>
      </c>
      <c r="K22" s="124">
        <v>0.15253406189999999</v>
      </c>
      <c r="L22" s="125">
        <v>0.23821932679999999</v>
      </c>
      <c r="M22" s="125">
        <v>0.2773843298</v>
      </c>
      <c r="N22" s="125">
        <v>0.2565654443</v>
      </c>
      <c r="O22" s="125">
        <v>7.5296837199999994E-2</v>
      </c>
      <c r="P22" s="124">
        <v>3.1683167999999999E-3</v>
      </c>
      <c r="Q22" s="125">
        <v>1.3465346499999999E-2</v>
      </c>
      <c r="R22" s="125">
        <v>0.1227722772</v>
      </c>
      <c r="S22" s="125">
        <v>0.73306930690000005</v>
      </c>
      <c r="T22" s="125">
        <v>0.1275247525</v>
      </c>
      <c r="U22" s="127">
        <v>0.10298661169999999</v>
      </c>
      <c r="V22" s="128">
        <v>0.35427394439999998</v>
      </c>
      <c r="W22" s="128">
        <v>0.42173017509999999</v>
      </c>
      <c r="X22" s="128">
        <v>5.2523172E-2</v>
      </c>
      <c r="Y22" s="128">
        <v>6.8486096799999993E-2</v>
      </c>
      <c r="Z22" s="127">
        <v>0</v>
      </c>
      <c r="AA22" s="128">
        <v>0</v>
      </c>
      <c r="AB22" s="128">
        <v>0</v>
      </c>
      <c r="AC22" s="128">
        <v>0</v>
      </c>
      <c r="AD22" s="128">
        <v>0</v>
      </c>
      <c r="AE22" s="124">
        <v>0.1</v>
      </c>
      <c r="AF22" s="125">
        <v>0.2</v>
      </c>
      <c r="AG22" s="125">
        <v>0.2</v>
      </c>
      <c r="AH22" s="125">
        <v>0.1</v>
      </c>
      <c r="AI22" s="125">
        <v>0.4</v>
      </c>
      <c r="AJ22" s="127">
        <v>0.12244897959999999</v>
      </c>
      <c r="AK22" s="128">
        <v>6.1224489799999997E-2</v>
      </c>
      <c r="AL22" s="128">
        <v>0.79591836729999998</v>
      </c>
      <c r="AM22" s="128">
        <v>1.02040816E-2</v>
      </c>
      <c r="AN22" s="128">
        <v>1.02040816E-2</v>
      </c>
      <c r="AO22" s="124">
        <v>0</v>
      </c>
      <c r="AP22" s="125">
        <v>0</v>
      </c>
      <c r="AQ22" s="125">
        <v>0</v>
      </c>
      <c r="AR22" s="125">
        <v>0</v>
      </c>
      <c r="AS22" s="125">
        <v>0</v>
      </c>
      <c r="AT22" s="127">
        <v>0.99553571429999999</v>
      </c>
      <c r="AU22" s="128">
        <v>1.4880951999999999E-3</v>
      </c>
      <c r="AV22" s="128">
        <v>0</v>
      </c>
      <c r="AW22" s="128">
        <v>1.4880951999999999E-3</v>
      </c>
      <c r="AX22" s="128">
        <v>1.4880951999999999E-3</v>
      </c>
      <c r="AY22" s="127">
        <v>0</v>
      </c>
      <c r="AZ22" s="128">
        <v>0</v>
      </c>
      <c r="BA22" s="128">
        <v>0</v>
      </c>
      <c r="BB22" s="128">
        <v>0</v>
      </c>
      <c r="BC22" s="128">
        <v>0</v>
      </c>
      <c r="BD22" s="129">
        <f t="shared" si="2"/>
        <v>1.0000000000999998</v>
      </c>
      <c r="BE22" s="129">
        <f t="shared" si="3"/>
        <v>5.9999999997000009</v>
      </c>
      <c r="BG22" s="60">
        <f t="shared" si="4"/>
        <v>0.15313982250046965</v>
      </c>
      <c r="BH22" s="60">
        <f t="shared" si="0"/>
        <v>0.23471304441120405</v>
      </c>
      <c r="BI22" s="60">
        <f t="shared" si="0"/>
        <v>0.27571924704662909</v>
      </c>
      <c r="BJ22" s="60">
        <f t="shared" si="0"/>
        <v>0.26068566645292085</v>
      </c>
      <c r="BK22" s="60">
        <f t="shared" si="0"/>
        <v>7.5742219686550011E-2</v>
      </c>
      <c r="BL22" s="57">
        <f t="shared" si="1"/>
        <v>1.0000000000977738</v>
      </c>
    </row>
    <row r="23" spans="1:64" x14ac:dyDescent="0.2">
      <c r="A23" s="79">
        <v>2017</v>
      </c>
      <c r="B23" s="95">
        <v>0.94181599049999998</v>
      </c>
      <c r="C23" s="80">
        <v>2.6041986900000001E-2</v>
      </c>
      <c r="D23" s="80">
        <v>1.7217842600000002E-2</v>
      </c>
      <c r="E23" s="80">
        <v>0</v>
      </c>
      <c r="F23" s="80">
        <v>1.2298499999999999E-5</v>
      </c>
      <c r="G23" s="80">
        <v>2.0169472999999999E-3</v>
      </c>
      <c r="H23" s="80">
        <v>0</v>
      </c>
      <c r="I23" s="80">
        <v>1.2894934300000001E-2</v>
      </c>
      <c r="J23" s="148">
        <v>0</v>
      </c>
      <c r="K23" s="124">
        <v>0.1448550535</v>
      </c>
      <c r="L23" s="126">
        <v>0.2307129799</v>
      </c>
      <c r="M23" s="126">
        <v>0.27795116219999999</v>
      </c>
      <c r="N23" s="126">
        <v>0.26642073649999998</v>
      </c>
      <c r="O23" s="125">
        <v>8.0060067900000004E-2</v>
      </c>
      <c r="P23" s="124">
        <v>3.3057850999999999E-3</v>
      </c>
      <c r="Q23" s="125">
        <v>9.9173553999999994E-3</v>
      </c>
      <c r="R23" s="125">
        <v>9.7992916200000002E-2</v>
      </c>
      <c r="S23" s="125">
        <v>0.78134592680000003</v>
      </c>
      <c r="T23" s="125">
        <v>0.1074380165</v>
      </c>
      <c r="U23" s="127">
        <v>0.1314285714</v>
      </c>
      <c r="V23" s="128">
        <v>0.28035714290000002</v>
      </c>
      <c r="W23" s="128">
        <v>0.4453571429</v>
      </c>
      <c r="X23" s="128">
        <v>8.1428571399999997E-2</v>
      </c>
      <c r="Y23" s="128">
        <v>6.14285714E-2</v>
      </c>
      <c r="Z23" s="127">
        <v>0</v>
      </c>
      <c r="AA23" s="128">
        <v>0</v>
      </c>
      <c r="AB23" s="128">
        <v>0</v>
      </c>
      <c r="AC23" s="128">
        <v>0</v>
      </c>
      <c r="AD23" s="128">
        <v>0</v>
      </c>
      <c r="AE23" s="124">
        <v>0</v>
      </c>
      <c r="AF23" s="125">
        <v>0</v>
      </c>
      <c r="AG23" s="125">
        <v>0</v>
      </c>
      <c r="AH23" s="125">
        <v>0</v>
      </c>
      <c r="AI23" s="125">
        <v>1</v>
      </c>
      <c r="AJ23" s="127">
        <v>0.237804878</v>
      </c>
      <c r="AK23" s="128">
        <v>2.13414634E-2</v>
      </c>
      <c r="AL23" s="128">
        <v>0.73475609760000005</v>
      </c>
      <c r="AM23" s="128">
        <v>0</v>
      </c>
      <c r="AN23" s="128">
        <v>6.0975609999999996E-3</v>
      </c>
      <c r="AO23" s="124">
        <v>0</v>
      </c>
      <c r="AP23" s="125">
        <v>0</v>
      </c>
      <c r="AQ23" s="125">
        <v>0</v>
      </c>
      <c r="AR23" s="125">
        <v>0</v>
      </c>
      <c r="AS23" s="125">
        <v>0</v>
      </c>
      <c r="AT23" s="127">
        <v>0.99809251310000002</v>
      </c>
      <c r="AU23" s="128">
        <v>4.7687169999999999E-4</v>
      </c>
      <c r="AV23" s="128">
        <v>0</v>
      </c>
      <c r="AW23" s="128">
        <v>0</v>
      </c>
      <c r="AX23" s="128">
        <v>1.4306151999999999E-3</v>
      </c>
      <c r="AY23" s="127">
        <v>0</v>
      </c>
      <c r="AZ23" s="128">
        <v>0</v>
      </c>
      <c r="BA23" s="128">
        <v>0</v>
      </c>
      <c r="BB23" s="128">
        <v>0</v>
      </c>
      <c r="BC23" s="128">
        <v>0</v>
      </c>
      <c r="BD23" s="129">
        <f t="shared" si="2"/>
        <v>1.0000000001</v>
      </c>
      <c r="BE23" s="129">
        <f t="shared" si="3"/>
        <v>6</v>
      </c>
      <c r="BG23" s="60">
        <f t="shared" si="4"/>
        <v>0.15212578864716478</v>
      </c>
      <c r="BH23" s="60">
        <f t="shared" si="0"/>
        <v>0.22242378031959614</v>
      </c>
      <c r="BI23" s="60">
        <f t="shared" si="0"/>
        <v>0.27348083289244313</v>
      </c>
      <c r="BJ23" s="60">
        <f t="shared" si="0"/>
        <v>0.27266913455208902</v>
      </c>
      <c r="BK23" s="60">
        <f t="shared" si="0"/>
        <v>7.9300463688706913E-2</v>
      </c>
      <c r="BL23" s="57">
        <f t="shared" si="1"/>
        <v>1.0000000001</v>
      </c>
    </row>
    <row r="24" spans="1:64" x14ac:dyDescent="0.2">
      <c r="A24" s="12">
        <v>2018</v>
      </c>
      <c r="B24" s="182">
        <f>1-SUM(C24:J24)</f>
        <v>0.92502565565894335</v>
      </c>
      <c r="C24" s="173">
        <v>2.1598862816056653E-2</v>
      </c>
      <c r="D24" s="183">
        <v>2.6437481525000001E-2</v>
      </c>
      <c r="E24" s="173">
        <f t="shared" ref="E24:E25" si="5">E23+(E$26-E$22)/4</f>
        <v>0</v>
      </c>
      <c r="F24" s="173">
        <v>0</v>
      </c>
      <c r="G24" s="183">
        <v>3.1930000000000001E-3</v>
      </c>
      <c r="H24" s="183">
        <v>0</v>
      </c>
      <c r="I24" s="183">
        <v>2.3744999999999999E-2</v>
      </c>
      <c r="J24" s="166">
        <v>0</v>
      </c>
      <c r="K24" s="108">
        <f>K23+(K$36-K$23)/13</f>
        <v>0.14678928015384615</v>
      </c>
      <c r="L24" s="109">
        <f t="shared" ref="L24:O24" si="6">L23+(L$36-L$23)/13</f>
        <v>0.23604275067692307</v>
      </c>
      <c r="M24" s="109">
        <f t="shared" si="6"/>
        <v>0.27810876510769228</v>
      </c>
      <c r="N24" s="109">
        <f t="shared" si="6"/>
        <v>0.2628499106153846</v>
      </c>
      <c r="O24" s="109">
        <f t="shared" si="6"/>
        <v>7.6209293446153847E-2</v>
      </c>
      <c r="P24" s="108">
        <f>P23+(P$26-P$23)/3</f>
        <v>2.203856733333333E-3</v>
      </c>
      <c r="Q24" s="109">
        <f t="shared" ref="Q24:T24" si="7">Q23+(Q$26-Q$23)/3</f>
        <v>9.9449035999999991E-3</v>
      </c>
      <c r="R24" s="109">
        <f t="shared" si="7"/>
        <v>0.11199527746666667</v>
      </c>
      <c r="S24" s="109">
        <f t="shared" si="7"/>
        <v>0.77089728453333339</v>
      </c>
      <c r="T24" s="131">
        <f t="shared" si="7"/>
        <v>0.10495867766666667</v>
      </c>
      <c r="U24" s="132">
        <f>U23+(U$26-U$23)/3</f>
        <v>0.12761904760000001</v>
      </c>
      <c r="V24" s="133">
        <f t="shared" ref="V24:Y24" si="8">V23+(V$26-V$23)/3</f>
        <v>0.28023809526666671</v>
      </c>
      <c r="W24" s="133">
        <f t="shared" si="8"/>
        <v>0.44690476193333334</v>
      </c>
      <c r="X24" s="133">
        <f t="shared" si="8"/>
        <v>8.76190476E-2</v>
      </c>
      <c r="Y24" s="134">
        <f t="shared" si="8"/>
        <v>5.761904759999998E-2</v>
      </c>
      <c r="Z24" s="133">
        <f t="shared" ref="Z24:Z46" si="9">P24</f>
        <v>2.203856733333333E-3</v>
      </c>
      <c r="AA24" s="133">
        <f t="shared" ref="AA24:AA46" si="10">Q24</f>
        <v>9.9449035999999991E-3</v>
      </c>
      <c r="AB24" s="133">
        <f t="shared" ref="AB24:AB46" si="11">R24</f>
        <v>0.11199527746666667</v>
      </c>
      <c r="AC24" s="133">
        <f t="shared" ref="AC24:AC46" si="12">S24</f>
        <v>0.77089728453333339</v>
      </c>
      <c r="AD24" s="133">
        <f t="shared" ref="AD24:AD46" si="13">T24</f>
        <v>0.10495867766666667</v>
      </c>
      <c r="AE24" s="108">
        <v>0</v>
      </c>
      <c r="AF24" s="114">
        <v>0</v>
      </c>
      <c r="AG24" s="114">
        <v>0</v>
      </c>
      <c r="AH24" s="114">
        <v>0</v>
      </c>
      <c r="AI24" s="114">
        <v>1</v>
      </c>
      <c r="AJ24" s="132">
        <f>AJ23+(AJ$26-AJ$23)/3</f>
        <v>0.235203252</v>
      </c>
      <c r="AK24" s="133">
        <f t="shared" ref="AK24:AN24" si="14">AK23+(AK$26-AK$23)/3</f>
        <v>4.7560975599999999E-2</v>
      </c>
      <c r="AL24" s="133">
        <f t="shared" si="14"/>
        <v>0.70650406506666674</v>
      </c>
      <c r="AM24" s="133">
        <f t="shared" si="14"/>
        <v>6.6666666666666671E-3</v>
      </c>
      <c r="AN24" s="134">
        <f t="shared" si="14"/>
        <v>4.065040666666667E-3</v>
      </c>
      <c r="AO24" s="109">
        <v>0.1</v>
      </c>
      <c r="AP24" s="114">
        <v>0.35</v>
      </c>
      <c r="AQ24" s="114">
        <v>0.4</v>
      </c>
      <c r="AR24" s="114">
        <v>0.15</v>
      </c>
      <c r="AS24" s="114">
        <v>0</v>
      </c>
      <c r="AT24" s="132">
        <f>AT23+(AT$26-AT$23)/3</f>
        <v>0.89872834206666663</v>
      </c>
      <c r="AU24" s="133">
        <f t="shared" ref="AU24:AX25" si="15">AU23+(AU$26-AU$23)/3</f>
        <v>4.6984581133333342E-2</v>
      </c>
      <c r="AV24" s="133">
        <f t="shared" si="15"/>
        <v>4.1666666666666664E-2</v>
      </c>
      <c r="AW24" s="133">
        <f t="shared" si="15"/>
        <v>8.3333333333333332E-3</v>
      </c>
      <c r="AX24" s="133">
        <f t="shared" si="15"/>
        <v>4.2870768000000028E-3</v>
      </c>
      <c r="AY24" s="132">
        <v>0</v>
      </c>
      <c r="AZ24" s="133">
        <v>0</v>
      </c>
      <c r="BA24" s="133">
        <v>0</v>
      </c>
      <c r="BB24" s="140">
        <v>0.5</v>
      </c>
      <c r="BC24" s="140">
        <v>0.5</v>
      </c>
      <c r="BD24" s="129">
        <f t="shared" si="2"/>
        <v>1</v>
      </c>
      <c r="BE24" s="129">
        <f t="shared" si="3"/>
        <v>9</v>
      </c>
      <c r="BG24" s="60">
        <f t="shared" si="4"/>
        <v>0.16129668559643748</v>
      </c>
      <c r="BH24" s="60">
        <f t="shared" si="0"/>
        <v>0.22723669935735205</v>
      </c>
      <c r="BI24" s="60">
        <f t="shared" si="0"/>
        <v>0.27473699228909571</v>
      </c>
      <c r="BJ24" s="60">
        <f t="shared" si="0"/>
        <v>0.26232900421962668</v>
      </c>
      <c r="BK24" s="60">
        <f t="shared" si="0"/>
        <v>7.4400618537488084E-2</v>
      </c>
      <c r="BL24" s="57">
        <f t="shared" si="1"/>
        <v>1</v>
      </c>
    </row>
    <row r="25" spans="1:64" x14ac:dyDescent="0.2">
      <c r="A25" s="12">
        <v>2019</v>
      </c>
      <c r="B25" s="182">
        <f t="shared" ref="B25:B35" si="16">1-SUM(C25:J25)</f>
        <v>0.91033581168737165</v>
      </c>
      <c r="C25" s="173">
        <v>1.938706786262831E-2</v>
      </c>
      <c r="D25" s="183">
        <v>3.5657120450000003E-2</v>
      </c>
      <c r="E25" s="173">
        <f t="shared" si="5"/>
        <v>0</v>
      </c>
      <c r="F25" s="173">
        <v>0</v>
      </c>
      <c r="G25" s="183">
        <v>4.9199999999999999E-3</v>
      </c>
      <c r="H25" s="183">
        <v>0</v>
      </c>
      <c r="I25" s="183">
        <v>2.9700000000000001E-2</v>
      </c>
      <c r="J25" s="166">
        <v>0</v>
      </c>
      <c r="K25" s="108">
        <f>K24+(K$36-K$23)/13</f>
        <v>0.14872350680769231</v>
      </c>
      <c r="L25" s="109">
        <f t="shared" ref="L25" si="17">L24+(L$36-L$23)/13</f>
        <v>0.24137252145384613</v>
      </c>
      <c r="M25" s="109">
        <f t="shared" ref="M25" si="18">M24+(M$36-M$23)/13</f>
        <v>0.27826636801538457</v>
      </c>
      <c r="N25" s="109">
        <f t="shared" ref="N25" si="19">N24+(N$36-N$23)/13</f>
        <v>0.25927908473076922</v>
      </c>
      <c r="O25" s="109">
        <f t="shared" ref="O25" si="20">O24+(O$36-O$23)/13</f>
        <v>7.2358518992307691E-2</v>
      </c>
      <c r="P25" s="108">
        <f>P24+(P$26-P$23)/3</f>
        <v>1.1019283666666663E-3</v>
      </c>
      <c r="Q25" s="109">
        <f t="shared" ref="Q25" si="21">Q24+(Q$26-Q$23)/3</f>
        <v>9.9724517999999988E-3</v>
      </c>
      <c r="R25" s="109">
        <f t="shared" ref="R25" si="22">R24+(R$26-R$23)/3</f>
        <v>0.12599763873333333</v>
      </c>
      <c r="S25" s="109">
        <f t="shared" ref="S25" si="23">S24+(S$26-S$23)/3</f>
        <v>0.76044864226666675</v>
      </c>
      <c r="T25" s="131">
        <f t="shared" ref="T25" si="24">T24+(T$26-T$23)/3</f>
        <v>0.10247933883333334</v>
      </c>
      <c r="U25" s="132">
        <f>U24+(U$26-U$23)/3</f>
        <v>0.1238095238</v>
      </c>
      <c r="V25" s="133">
        <f t="shared" ref="V25" si="25">V24+(V$26-V$23)/3</f>
        <v>0.2801190476333334</v>
      </c>
      <c r="W25" s="133">
        <f t="shared" ref="W25" si="26">W24+(W$26-W$23)/3</f>
        <v>0.44845238096666667</v>
      </c>
      <c r="X25" s="133">
        <f t="shared" ref="X25" si="27">X24+(X$26-X$23)/3</f>
        <v>9.3809523800000003E-2</v>
      </c>
      <c r="Y25" s="134">
        <f t="shared" ref="Y25" si="28">Y24+(Y$26-Y$23)/3</f>
        <v>5.380952379999996E-2</v>
      </c>
      <c r="Z25" s="133">
        <f t="shared" si="9"/>
        <v>1.1019283666666663E-3</v>
      </c>
      <c r="AA25" s="133">
        <f t="shared" si="10"/>
        <v>9.9724517999999988E-3</v>
      </c>
      <c r="AB25" s="133">
        <f t="shared" si="11"/>
        <v>0.12599763873333333</v>
      </c>
      <c r="AC25" s="133">
        <f t="shared" si="12"/>
        <v>0.76044864226666675</v>
      </c>
      <c r="AD25" s="133">
        <f t="shared" si="13"/>
        <v>0.10247933883333334</v>
      </c>
      <c r="AE25" s="108">
        <v>0</v>
      </c>
      <c r="AF25" s="114">
        <v>0</v>
      </c>
      <c r="AG25" s="114">
        <v>0</v>
      </c>
      <c r="AH25" s="114">
        <v>0</v>
      </c>
      <c r="AI25" s="114">
        <v>1</v>
      </c>
      <c r="AJ25" s="132">
        <f>AJ24+(AJ$26-AJ$23)/3</f>
        <v>0.23260162600000001</v>
      </c>
      <c r="AK25" s="133">
        <f t="shared" ref="AK25" si="29">AK24+(AK$26-AK$23)/3</f>
        <v>7.3780487800000003E-2</v>
      </c>
      <c r="AL25" s="133">
        <f t="shared" ref="AL25" si="30">AL24+(AL$26-AL$23)/3</f>
        <v>0.67825203253333344</v>
      </c>
      <c r="AM25" s="133">
        <f t="shared" ref="AM25" si="31">AM24+(AM$26-AM$23)/3</f>
        <v>1.3333333333333334E-2</v>
      </c>
      <c r="AN25" s="134">
        <f t="shared" ref="AN25" si="32">AN24+(AN$26-AN$23)/3</f>
        <v>2.0325203333333339E-3</v>
      </c>
      <c r="AO25" s="109">
        <v>0.1</v>
      </c>
      <c r="AP25" s="114">
        <v>0.35</v>
      </c>
      <c r="AQ25" s="114">
        <v>0.4</v>
      </c>
      <c r="AR25" s="114">
        <v>0.15</v>
      </c>
      <c r="AS25" s="114">
        <v>0</v>
      </c>
      <c r="AT25" s="132">
        <f>AT24+(AT$26-AT$23)/3</f>
        <v>0.79936417103333324</v>
      </c>
      <c r="AU25" s="133">
        <f t="shared" si="15"/>
        <v>9.3492290566666691E-2</v>
      </c>
      <c r="AV25" s="133">
        <f t="shared" si="15"/>
        <v>8.3333333333333329E-2</v>
      </c>
      <c r="AW25" s="133">
        <f t="shared" si="15"/>
        <v>1.6666666666666666E-2</v>
      </c>
      <c r="AX25" s="133">
        <f t="shared" si="15"/>
        <v>7.143538400000005E-3</v>
      </c>
      <c r="AY25" s="132">
        <v>0</v>
      </c>
      <c r="AZ25" s="133">
        <v>0</v>
      </c>
      <c r="BA25" s="133">
        <v>0</v>
      </c>
      <c r="BB25" s="140">
        <v>0.5</v>
      </c>
      <c r="BC25" s="140">
        <v>0.5</v>
      </c>
      <c r="BD25" s="129">
        <f t="shared" si="2"/>
        <v>1</v>
      </c>
      <c r="BE25" s="129">
        <f t="shared" si="3"/>
        <v>9</v>
      </c>
      <c r="BG25" s="60">
        <f t="shared" si="4"/>
        <v>0.16470990442940098</v>
      </c>
      <c r="BH25" s="60">
        <f t="shared" si="0"/>
        <v>0.23305134648812501</v>
      </c>
      <c r="BI25" s="60">
        <f t="shared" si="0"/>
        <v>0.27756108532951779</v>
      </c>
      <c r="BJ25" s="60">
        <f t="shared" si="0"/>
        <v>0.25467948297510484</v>
      </c>
      <c r="BK25" s="60">
        <f t="shared" si="0"/>
        <v>6.9998180777851374E-2</v>
      </c>
      <c r="BL25" s="57">
        <f t="shared" si="1"/>
        <v>1</v>
      </c>
    </row>
    <row r="26" spans="1:64" s="55" customFormat="1" x14ac:dyDescent="0.2">
      <c r="A26" s="51">
        <v>2020</v>
      </c>
      <c r="B26" s="101">
        <f t="shared" si="16"/>
        <v>0.90430709942943155</v>
      </c>
      <c r="C26" s="74">
        <v>1.7467900570568445E-2</v>
      </c>
      <c r="D26" s="183">
        <v>0.03</v>
      </c>
      <c r="E26" s="74">
        <v>0</v>
      </c>
      <c r="F26" s="74">
        <v>0</v>
      </c>
      <c r="G26" s="183">
        <v>7.3250000000000008E-3</v>
      </c>
      <c r="H26" s="183">
        <v>0</v>
      </c>
      <c r="I26" s="183">
        <v>4.0899999999999999E-2</v>
      </c>
      <c r="J26" s="65">
        <v>0</v>
      </c>
      <c r="K26" s="103">
        <f t="shared" ref="K26:K35" si="33">K25+(K$36-K$23)/13</f>
        <v>0.15065773346153846</v>
      </c>
      <c r="L26" s="105">
        <f t="shared" ref="L26:L35" si="34">L25+(L$36-L$23)/13</f>
        <v>0.2467022922307692</v>
      </c>
      <c r="M26" s="105">
        <f t="shared" ref="M26:M35" si="35">M25+(M$36-M$23)/13</f>
        <v>0.27842397092307686</v>
      </c>
      <c r="N26" s="105">
        <f t="shared" ref="N26:N35" si="36">N25+(N$36-N$23)/13</f>
        <v>0.25570825884615384</v>
      </c>
      <c r="O26" s="105">
        <f t="shared" ref="O26:O35" si="37">O25+(O$36-O$23)/13</f>
        <v>6.8507744538461535E-2</v>
      </c>
      <c r="P26" s="117">
        <v>0</v>
      </c>
      <c r="Q26" s="137">
        <v>0.01</v>
      </c>
      <c r="R26" s="137">
        <v>0.14000000000000001</v>
      </c>
      <c r="S26" s="137">
        <v>0.75</v>
      </c>
      <c r="T26" s="137">
        <v>0.1</v>
      </c>
      <c r="U26" s="103">
        <v>0.12</v>
      </c>
      <c r="V26" s="105">
        <v>0.28000000000000003</v>
      </c>
      <c r="W26" s="105">
        <v>0.45</v>
      </c>
      <c r="X26" s="104">
        <v>0.1</v>
      </c>
      <c r="Y26" s="104">
        <f t="shared" ref="Y26:Y40" si="38">1-SUM(U26:X26)</f>
        <v>4.9999999999999933E-2</v>
      </c>
      <c r="Z26" s="135">
        <f t="shared" si="9"/>
        <v>0</v>
      </c>
      <c r="AA26" s="136">
        <f t="shared" si="10"/>
        <v>0.01</v>
      </c>
      <c r="AB26" s="136">
        <f t="shared" si="11"/>
        <v>0.14000000000000001</v>
      </c>
      <c r="AC26" s="136">
        <f t="shared" si="12"/>
        <v>0.75</v>
      </c>
      <c r="AD26" s="136">
        <f t="shared" si="13"/>
        <v>0.1</v>
      </c>
      <c r="AE26" s="103">
        <v>0</v>
      </c>
      <c r="AF26" s="104">
        <v>0</v>
      </c>
      <c r="AG26" s="104">
        <v>0</v>
      </c>
      <c r="AH26" s="104">
        <v>0</v>
      </c>
      <c r="AI26" s="104">
        <v>1</v>
      </c>
      <c r="AJ26" s="117">
        <v>0.23</v>
      </c>
      <c r="AK26" s="118">
        <v>0.1</v>
      </c>
      <c r="AL26" s="118">
        <v>0.65</v>
      </c>
      <c r="AM26" s="137">
        <v>0.02</v>
      </c>
      <c r="AN26" s="137">
        <f t="shared" ref="AN26:AN46" si="39">1-SUM(AJ26:AM26)</f>
        <v>0</v>
      </c>
      <c r="AO26" s="103">
        <v>0.1</v>
      </c>
      <c r="AP26" s="104">
        <v>0.35</v>
      </c>
      <c r="AQ26" s="104">
        <v>0.4</v>
      </c>
      <c r="AR26" s="104">
        <v>0.15</v>
      </c>
      <c r="AS26" s="104">
        <v>0</v>
      </c>
      <c r="AT26" s="138">
        <v>0.7</v>
      </c>
      <c r="AU26" s="139">
        <v>0.14000000000000001</v>
      </c>
      <c r="AV26" s="139">
        <v>0.125</v>
      </c>
      <c r="AW26" s="139">
        <v>2.5000000000000001E-2</v>
      </c>
      <c r="AX26" s="139">
        <f>1-SUM(AT26:AW26)</f>
        <v>1.0000000000000009E-2</v>
      </c>
      <c r="AY26" s="135">
        <v>0</v>
      </c>
      <c r="AZ26" s="136">
        <v>0</v>
      </c>
      <c r="BA26" s="136">
        <v>0</v>
      </c>
      <c r="BB26" s="139">
        <v>0.5</v>
      </c>
      <c r="BC26" s="139">
        <v>0.5</v>
      </c>
      <c r="BD26" s="130">
        <f t="shared" si="2"/>
        <v>1</v>
      </c>
      <c r="BE26" s="130">
        <f t="shared" si="3"/>
        <v>9</v>
      </c>
      <c r="BG26" s="61">
        <f t="shared" si="4"/>
        <v>0.17015560795321624</v>
      </c>
      <c r="BH26" s="61">
        <f t="shared" si="0"/>
        <v>0.23812781331550456</v>
      </c>
      <c r="BI26" s="61">
        <f t="shared" si="0"/>
        <v>0.27760002963695163</v>
      </c>
      <c r="BJ26" s="61">
        <f t="shared" si="0"/>
        <v>0.24850871928524201</v>
      </c>
      <c r="BK26" s="61">
        <f t="shared" si="0"/>
        <v>6.5607829809085486E-2</v>
      </c>
      <c r="BL26" s="62">
        <f t="shared" si="1"/>
        <v>0.99999999999999989</v>
      </c>
    </row>
    <row r="27" spans="1:64" x14ac:dyDescent="0.2">
      <c r="A27" s="12">
        <v>2021</v>
      </c>
      <c r="B27" s="182">
        <f t="shared" si="16"/>
        <v>0.88000295193370459</v>
      </c>
      <c r="C27" s="66">
        <v>1.64970480662954E-2</v>
      </c>
      <c r="D27" s="183">
        <f>D26+(D$31-D$26)/5</f>
        <v>3.5999999999999997E-2</v>
      </c>
      <c r="E27" s="66">
        <f t="shared" ref="E27:F30" si="40">E26+(E$31-E$26)*0.2</f>
        <v>0</v>
      </c>
      <c r="F27" s="66">
        <f t="shared" si="40"/>
        <v>0</v>
      </c>
      <c r="G27" s="183">
        <v>2.2500000000000003E-2</v>
      </c>
      <c r="H27" s="183">
        <v>0</v>
      </c>
      <c r="I27" s="183">
        <v>4.5000000000000005E-2</v>
      </c>
      <c r="J27" s="166">
        <v>0</v>
      </c>
      <c r="K27" s="108">
        <f t="shared" si="33"/>
        <v>0.15259196011538462</v>
      </c>
      <c r="L27" s="109">
        <f t="shared" si="34"/>
        <v>0.25203206300769226</v>
      </c>
      <c r="M27" s="109">
        <f t="shared" si="35"/>
        <v>0.27858157383076915</v>
      </c>
      <c r="N27" s="109">
        <f t="shared" si="36"/>
        <v>0.25213743296153845</v>
      </c>
      <c r="O27" s="109">
        <f t="shared" si="37"/>
        <v>6.4656970084615378E-2</v>
      </c>
      <c r="P27" s="108">
        <f t="shared" ref="P27:T27" si="41">P26+(P$31-P$26)*0.2</f>
        <v>0</v>
      </c>
      <c r="Q27" s="109">
        <f t="shared" si="41"/>
        <v>8.3999999999999995E-3</v>
      </c>
      <c r="R27" s="109">
        <f t="shared" si="41"/>
        <v>0.14200000000000002</v>
      </c>
      <c r="S27" s="109">
        <f t="shared" si="41"/>
        <v>0.73960000000000004</v>
      </c>
      <c r="T27" s="131">
        <f t="shared" si="41"/>
        <v>0.11</v>
      </c>
      <c r="U27" s="132">
        <f>U26+(U$31-U$26)/5</f>
        <v>0.11599999999999999</v>
      </c>
      <c r="V27" s="133">
        <f t="shared" ref="V27:X27" si="42">V26+(V$31-V$26)/5</f>
        <v>0.29000000000000004</v>
      </c>
      <c r="W27" s="133">
        <f t="shared" si="42"/>
        <v>0.44</v>
      </c>
      <c r="X27" s="133">
        <f t="shared" si="42"/>
        <v>0.10800000000000001</v>
      </c>
      <c r="Y27" s="133">
        <f t="shared" si="38"/>
        <v>4.599999999999993E-2</v>
      </c>
      <c r="Z27" s="132">
        <f t="shared" si="9"/>
        <v>0</v>
      </c>
      <c r="AA27" s="133">
        <f t="shared" si="10"/>
        <v>8.3999999999999995E-3</v>
      </c>
      <c r="AB27" s="133">
        <f t="shared" si="11"/>
        <v>0.14200000000000002</v>
      </c>
      <c r="AC27" s="133">
        <f t="shared" si="12"/>
        <v>0.73960000000000004</v>
      </c>
      <c r="AD27" s="133">
        <f t="shared" si="13"/>
        <v>0.11</v>
      </c>
      <c r="AE27" s="108">
        <v>0</v>
      </c>
      <c r="AF27" s="114">
        <v>0</v>
      </c>
      <c r="AG27" s="114">
        <v>0</v>
      </c>
      <c r="AH27" s="114">
        <v>0</v>
      </c>
      <c r="AI27" s="114">
        <v>1</v>
      </c>
      <c r="AJ27" s="132">
        <f>AJ26+(AJ$31-AJ$26)/5</f>
        <v>0.214</v>
      </c>
      <c r="AK27" s="133">
        <f t="shared" ref="AK27:AM27" si="43">AK26+(AK$31-AK$26)/5</f>
        <v>0.14000000000000001</v>
      </c>
      <c r="AL27" s="133">
        <f t="shared" si="43"/>
        <v>0.62</v>
      </c>
      <c r="AM27" s="133">
        <f t="shared" si="43"/>
        <v>2.6000000000000002E-2</v>
      </c>
      <c r="AN27" s="133">
        <f t="shared" si="39"/>
        <v>0</v>
      </c>
      <c r="AO27" s="108">
        <v>0.1</v>
      </c>
      <c r="AP27" s="114">
        <v>0.35</v>
      </c>
      <c r="AQ27" s="114">
        <v>0.4</v>
      </c>
      <c r="AR27" s="114">
        <v>0.15</v>
      </c>
      <c r="AS27" s="114">
        <v>0</v>
      </c>
      <c r="AT27" s="132">
        <f>AT26+(AT$31-AT$26)/5</f>
        <v>0.64</v>
      </c>
      <c r="AU27" s="133">
        <f t="shared" ref="AU27:AW27" si="44">AU26+(AU$31-AU$26)/5</f>
        <v>0.16200000000000001</v>
      </c>
      <c r="AV27" s="133">
        <f t="shared" si="44"/>
        <v>0.156</v>
      </c>
      <c r="AW27" s="133">
        <f t="shared" si="44"/>
        <v>3.0000000000000002E-2</v>
      </c>
      <c r="AX27" s="133">
        <f t="shared" ref="AX27:AX45" si="45">1-SUM(AT27:AW27)</f>
        <v>1.19999999999999E-2</v>
      </c>
      <c r="AY27" s="132">
        <v>0</v>
      </c>
      <c r="AZ27" s="133">
        <v>0</v>
      </c>
      <c r="BA27" s="133">
        <v>0</v>
      </c>
      <c r="BB27" s="140">
        <v>0.5</v>
      </c>
      <c r="BC27" s="140">
        <v>0.5</v>
      </c>
      <c r="BD27" s="129">
        <f t="shared" si="2"/>
        <v>1</v>
      </c>
      <c r="BE27" s="129">
        <f t="shared" si="3"/>
        <v>9</v>
      </c>
      <c r="BG27" s="60">
        <f t="shared" si="4"/>
        <v>0.17207237534288861</v>
      </c>
      <c r="BH27" s="60">
        <f t="shared" si="0"/>
        <v>0.24280753463246751</v>
      </c>
      <c r="BI27" s="60">
        <f t="shared" si="0"/>
        <v>0.28430518815082811</v>
      </c>
      <c r="BJ27" s="60">
        <f t="shared" si="0"/>
        <v>0.23990590204897247</v>
      </c>
      <c r="BK27" s="60">
        <f t="shared" si="0"/>
        <v>6.0908999824843255E-2</v>
      </c>
      <c r="BL27" s="57">
        <f t="shared" si="1"/>
        <v>0.99999999999999989</v>
      </c>
    </row>
    <row r="28" spans="1:64" x14ac:dyDescent="0.2">
      <c r="A28" s="12">
        <v>2022</v>
      </c>
      <c r="B28" s="182">
        <f t="shared" si="16"/>
        <v>0.86471786869403244</v>
      </c>
      <c r="C28" s="66">
        <v>1.5920709673094273E-2</v>
      </c>
      <c r="D28" s="183">
        <f t="shared" ref="D28:D30" si="46">D27+(D$31-D$26)/5</f>
        <v>4.1999999999999996E-2</v>
      </c>
      <c r="E28" s="66">
        <f t="shared" si="40"/>
        <v>0</v>
      </c>
      <c r="F28" s="66">
        <f t="shared" si="40"/>
        <v>0</v>
      </c>
      <c r="G28" s="183">
        <v>2.5787140544291116E-2</v>
      </c>
      <c r="H28" s="183">
        <v>0</v>
      </c>
      <c r="I28" s="183">
        <v>5.1574281088582231E-2</v>
      </c>
      <c r="J28" s="166">
        <v>0</v>
      </c>
      <c r="K28" s="108">
        <f t="shared" si="33"/>
        <v>0.15452618676923077</v>
      </c>
      <c r="L28" s="109">
        <f t="shared" si="34"/>
        <v>0.25736183378461536</v>
      </c>
      <c r="M28" s="109">
        <f t="shared" si="35"/>
        <v>0.27873917673846144</v>
      </c>
      <c r="N28" s="109">
        <f t="shared" si="36"/>
        <v>0.24856660707692307</v>
      </c>
      <c r="O28" s="109">
        <f t="shared" si="37"/>
        <v>6.0806195630769229E-2</v>
      </c>
      <c r="P28" s="108">
        <f t="shared" ref="P28:T28" si="47">P27+(P$31-P$26)*0.2</f>
        <v>0</v>
      </c>
      <c r="Q28" s="109">
        <f t="shared" si="47"/>
        <v>6.7999999999999996E-3</v>
      </c>
      <c r="R28" s="109">
        <f t="shared" si="47"/>
        <v>0.14400000000000002</v>
      </c>
      <c r="S28" s="109">
        <f t="shared" si="47"/>
        <v>0.72920000000000007</v>
      </c>
      <c r="T28" s="131">
        <f t="shared" si="47"/>
        <v>0.12</v>
      </c>
      <c r="U28" s="132">
        <f t="shared" ref="U28:U30" si="48">U27+(U$31-U$26)/5</f>
        <v>0.11199999999999999</v>
      </c>
      <c r="V28" s="133">
        <f t="shared" ref="V28:V30" si="49">V27+(V$31-V$26)/5</f>
        <v>0.30000000000000004</v>
      </c>
      <c r="W28" s="133">
        <f t="shared" ref="W28:W30" si="50">W27+(W$31-W$26)/5</f>
        <v>0.43</v>
      </c>
      <c r="X28" s="133">
        <f t="shared" ref="X28:X30" si="51">X27+(X$31-X$26)/5</f>
        <v>0.11600000000000002</v>
      </c>
      <c r="Y28" s="133">
        <f t="shared" si="38"/>
        <v>4.1999999999999926E-2</v>
      </c>
      <c r="Z28" s="132">
        <f t="shared" si="9"/>
        <v>0</v>
      </c>
      <c r="AA28" s="133">
        <f t="shared" si="10"/>
        <v>6.7999999999999996E-3</v>
      </c>
      <c r="AB28" s="133">
        <f t="shared" si="11"/>
        <v>0.14400000000000002</v>
      </c>
      <c r="AC28" s="133">
        <f t="shared" si="12"/>
        <v>0.72920000000000007</v>
      </c>
      <c r="AD28" s="133">
        <f t="shared" si="13"/>
        <v>0.12</v>
      </c>
      <c r="AE28" s="108">
        <v>0</v>
      </c>
      <c r="AF28" s="114">
        <v>0</v>
      </c>
      <c r="AG28" s="114">
        <v>0</v>
      </c>
      <c r="AH28" s="114">
        <v>0</v>
      </c>
      <c r="AI28" s="114">
        <v>1</v>
      </c>
      <c r="AJ28" s="132">
        <f t="shared" ref="AJ28:AJ30" si="52">AJ27+(AJ$31-AJ$26)/5</f>
        <v>0.19799999999999998</v>
      </c>
      <c r="AK28" s="133">
        <f t="shared" ref="AK28:AK30" si="53">AK27+(AK$31-AK$26)/5</f>
        <v>0.18</v>
      </c>
      <c r="AL28" s="133">
        <f t="shared" ref="AL28:AL30" si="54">AL27+(AL$31-AL$26)/5</f>
        <v>0.59</v>
      </c>
      <c r="AM28" s="133">
        <f t="shared" ref="AM28:AM30" si="55">AM27+(AM$31-AM$26)/5</f>
        <v>3.2000000000000001E-2</v>
      </c>
      <c r="AN28" s="133">
        <f t="shared" si="39"/>
        <v>0</v>
      </c>
      <c r="AO28" s="108">
        <v>0.1</v>
      </c>
      <c r="AP28" s="114">
        <v>0.35</v>
      </c>
      <c r="AQ28" s="114">
        <v>0.4</v>
      </c>
      <c r="AR28" s="114">
        <v>0.15</v>
      </c>
      <c r="AS28" s="114">
        <v>0</v>
      </c>
      <c r="AT28" s="132">
        <f t="shared" ref="AT28:AT30" si="56">AT27+(AT$31-AT$26)/5</f>
        <v>0.58000000000000007</v>
      </c>
      <c r="AU28" s="133">
        <f t="shared" ref="AU28:AU30" si="57">AU27+(AU$31-AU$26)/5</f>
        <v>0.184</v>
      </c>
      <c r="AV28" s="133">
        <f t="shared" ref="AV28:AV30" si="58">AV27+(AV$31-AV$26)/5</f>
        <v>0.187</v>
      </c>
      <c r="AW28" s="133">
        <f t="shared" ref="AW28:AW30" si="59">AW27+(AW$31-AW$26)/5</f>
        <v>3.5000000000000003E-2</v>
      </c>
      <c r="AX28" s="133">
        <f t="shared" si="45"/>
        <v>1.3999999999999901E-2</v>
      </c>
      <c r="AY28" s="132">
        <v>0</v>
      </c>
      <c r="AZ28" s="133">
        <v>0</v>
      </c>
      <c r="BA28" s="133">
        <v>0</v>
      </c>
      <c r="BB28" s="140">
        <v>0.5</v>
      </c>
      <c r="BC28" s="140">
        <v>0.5</v>
      </c>
      <c r="BD28" s="129">
        <f t="shared" si="2"/>
        <v>1</v>
      </c>
      <c r="BE28" s="129">
        <f t="shared" si="3"/>
        <v>9</v>
      </c>
      <c r="BG28" s="60">
        <f t="shared" si="4"/>
        <v>0.17334449173965255</v>
      </c>
      <c r="BH28" s="60">
        <f t="shared" si="0"/>
        <v>0.24938499023746899</v>
      </c>
      <c r="BI28" s="60">
        <f t="shared" si="0"/>
        <v>0.28624213250843378</v>
      </c>
      <c r="BJ28" s="60">
        <f t="shared" si="0"/>
        <v>0.23405165652920193</v>
      </c>
      <c r="BK28" s="60">
        <f t="shared" si="0"/>
        <v>5.69767289852426E-2</v>
      </c>
      <c r="BL28" s="57">
        <f t="shared" si="1"/>
        <v>0.99999999999999989</v>
      </c>
    </row>
    <row r="29" spans="1:64" x14ac:dyDescent="0.2">
      <c r="A29" s="12">
        <v>2023</v>
      </c>
      <c r="B29" s="182">
        <f t="shared" si="16"/>
        <v>0.85954021473071363</v>
      </c>
      <c r="C29" s="66">
        <v>1.5265716396254543E-2</v>
      </c>
      <c r="D29" s="183">
        <f t="shared" si="46"/>
        <v>4.7999999999999994E-2</v>
      </c>
      <c r="E29" s="66">
        <f t="shared" si="40"/>
        <v>0</v>
      </c>
      <c r="F29" s="66">
        <f t="shared" si="40"/>
        <v>0</v>
      </c>
      <c r="G29" s="183">
        <v>2.503279905934773E-2</v>
      </c>
      <c r="H29" s="183">
        <v>0</v>
      </c>
      <c r="I29" s="183">
        <v>5.2161269813684033E-2</v>
      </c>
      <c r="J29" s="166">
        <v>0</v>
      </c>
      <c r="K29" s="108">
        <f t="shared" si="33"/>
        <v>0.15646041342307693</v>
      </c>
      <c r="L29" s="109">
        <f t="shared" si="34"/>
        <v>0.26269160456153845</v>
      </c>
      <c r="M29" s="109">
        <f t="shared" si="35"/>
        <v>0.27889677964615373</v>
      </c>
      <c r="N29" s="109">
        <f t="shared" si="36"/>
        <v>0.24499578119230769</v>
      </c>
      <c r="O29" s="109">
        <f t="shared" si="37"/>
        <v>5.6955421176923079E-2</v>
      </c>
      <c r="P29" s="108">
        <f t="shared" ref="P29:T29" si="60">P28+(P$31-P$26)*0.2</f>
        <v>0</v>
      </c>
      <c r="Q29" s="109">
        <f t="shared" si="60"/>
        <v>5.1999999999999998E-3</v>
      </c>
      <c r="R29" s="109">
        <f t="shared" si="60"/>
        <v>0.14600000000000002</v>
      </c>
      <c r="S29" s="109">
        <f t="shared" si="60"/>
        <v>0.71880000000000011</v>
      </c>
      <c r="T29" s="131">
        <f t="shared" si="60"/>
        <v>0.13</v>
      </c>
      <c r="U29" s="132">
        <f t="shared" si="48"/>
        <v>0.10799999999999998</v>
      </c>
      <c r="V29" s="133">
        <f t="shared" si="49"/>
        <v>0.31000000000000005</v>
      </c>
      <c r="W29" s="133">
        <f t="shared" si="50"/>
        <v>0.42</v>
      </c>
      <c r="X29" s="133">
        <f t="shared" si="51"/>
        <v>0.12400000000000003</v>
      </c>
      <c r="Y29" s="133">
        <f t="shared" si="38"/>
        <v>3.7999999999999923E-2</v>
      </c>
      <c r="Z29" s="132">
        <f t="shared" si="9"/>
        <v>0</v>
      </c>
      <c r="AA29" s="133">
        <f t="shared" si="10"/>
        <v>5.1999999999999998E-3</v>
      </c>
      <c r="AB29" s="133">
        <f t="shared" si="11"/>
        <v>0.14600000000000002</v>
      </c>
      <c r="AC29" s="133">
        <f t="shared" si="12"/>
        <v>0.71880000000000011</v>
      </c>
      <c r="AD29" s="133">
        <f t="shared" si="13"/>
        <v>0.13</v>
      </c>
      <c r="AE29" s="108">
        <v>0</v>
      </c>
      <c r="AF29" s="114">
        <v>0</v>
      </c>
      <c r="AG29" s="114">
        <v>0</v>
      </c>
      <c r="AH29" s="114">
        <v>0</v>
      </c>
      <c r="AI29" s="114">
        <v>1</v>
      </c>
      <c r="AJ29" s="132">
        <f t="shared" si="52"/>
        <v>0.18199999999999997</v>
      </c>
      <c r="AK29" s="133">
        <f t="shared" si="53"/>
        <v>0.21999999999999997</v>
      </c>
      <c r="AL29" s="133">
        <f t="shared" si="54"/>
        <v>0.55999999999999994</v>
      </c>
      <c r="AM29" s="133">
        <f t="shared" si="55"/>
        <v>3.7999999999999999E-2</v>
      </c>
      <c r="AN29" s="133">
        <f t="shared" si="39"/>
        <v>0</v>
      </c>
      <c r="AO29" s="108">
        <v>0.1</v>
      </c>
      <c r="AP29" s="114">
        <v>0.35</v>
      </c>
      <c r="AQ29" s="114">
        <v>0.4</v>
      </c>
      <c r="AR29" s="114">
        <v>0.15</v>
      </c>
      <c r="AS29" s="114">
        <v>0</v>
      </c>
      <c r="AT29" s="132">
        <f t="shared" si="56"/>
        <v>0.52000000000000013</v>
      </c>
      <c r="AU29" s="133">
        <f t="shared" si="57"/>
        <v>0.20599999999999999</v>
      </c>
      <c r="AV29" s="133">
        <f t="shared" si="58"/>
        <v>0.218</v>
      </c>
      <c r="AW29" s="133">
        <f t="shared" si="59"/>
        <v>0.04</v>
      </c>
      <c r="AX29" s="133">
        <f t="shared" si="45"/>
        <v>1.5999999999999903E-2</v>
      </c>
      <c r="AY29" s="132">
        <v>0</v>
      </c>
      <c r="AZ29" s="133">
        <v>0</v>
      </c>
      <c r="BA29" s="133">
        <v>0</v>
      </c>
      <c r="BB29" s="140">
        <v>0.5</v>
      </c>
      <c r="BC29" s="140">
        <v>0.5</v>
      </c>
      <c r="BD29" s="129">
        <f t="shared" si="2"/>
        <v>1</v>
      </c>
      <c r="BE29" s="129">
        <f t="shared" si="3"/>
        <v>9</v>
      </c>
      <c r="BG29" s="60">
        <f t="shared" si="4"/>
        <v>0.17134784708244474</v>
      </c>
      <c r="BH29" s="60">
        <f t="shared" si="0"/>
        <v>0.25700581729271643</v>
      </c>
      <c r="BI29" s="60">
        <f t="shared" si="0"/>
        <v>0.28750131675123047</v>
      </c>
      <c r="BJ29" s="60">
        <f t="shared" si="0"/>
        <v>0.23054642047658544</v>
      </c>
      <c r="BK29" s="60">
        <f t="shared" si="0"/>
        <v>5.3598598397022724E-2</v>
      </c>
      <c r="BL29" s="57">
        <f t="shared" si="1"/>
        <v>0.99999999999999989</v>
      </c>
    </row>
    <row r="30" spans="1:64" x14ac:dyDescent="0.2">
      <c r="A30" s="12">
        <v>2024</v>
      </c>
      <c r="B30" s="182">
        <f t="shared" si="16"/>
        <v>0.85478984691319781</v>
      </c>
      <c r="C30" s="66">
        <v>1.4723737381171845E-2</v>
      </c>
      <c r="D30" s="183">
        <f t="shared" si="46"/>
        <v>5.3999999999999992E-2</v>
      </c>
      <c r="E30" s="66">
        <f t="shared" si="40"/>
        <v>0</v>
      </c>
      <c r="F30" s="66">
        <f t="shared" si="40"/>
        <v>0</v>
      </c>
      <c r="G30" s="183">
        <v>2.2499999999999999E-2</v>
      </c>
      <c r="H30" s="183">
        <v>0</v>
      </c>
      <c r="I30" s="183">
        <v>5.3986415705630272E-2</v>
      </c>
      <c r="J30" s="166">
        <v>0</v>
      </c>
      <c r="K30" s="108">
        <f t="shared" si="33"/>
        <v>0.15839464007692308</v>
      </c>
      <c r="L30" s="109">
        <f t="shared" si="34"/>
        <v>0.26802137533846154</v>
      </c>
      <c r="M30" s="109">
        <f t="shared" si="35"/>
        <v>0.27905438255384601</v>
      </c>
      <c r="N30" s="109">
        <f t="shared" si="36"/>
        <v>0.24142495530769231</v>
      </c>
      <c r="O30" s="109">
        <f t="shared" si="37"/>
        <v>5.310464672307693E-2</v>
      </c>
      <c r="P30" s="108">
        <f t="shared" ref="P30:T30" si="61">P29+(P$31-P$26)*0.2</f>
        <v>0</v>
      </c>
      <c r="Q30" s="109">
        <f t="shared" si="61"/>
        <v>3.5999999999999999E-3</v>
      </c>
      <c r="R30" s="109">
        <f t="shared" si="61"/>
        <v>0.14800000000000002</v>
      </c>
      <c r="S30" s="109">
        <f t="shared" si="61"/>
        <v>0.70840000000000014</v>
      </c>
      <c r="T30" s="131">
        <f t="shared" si="61"/>
        <v>0.14000000000000001</v>
      </c>
      <c r="U30" s="132">
        <f t="shared" si="48"/>
        <v>0.10399999999999998</v>
      </c>
      <c r="V30" s="133">
        <f t="shared" si="49"/>
        <v>0.32000000000000006</v>
      </c>
      <c r="W30" s="133">
        <f t="shared" si="50"/>
        <v>0.41</v>
      </c>
      <c r="X30" s="133">
        <f t="shared" si="51"/>
        <v>0.13200000000000003</v>
      </c>
      <c r="Y30" s="133">
        <f t="shared" si="38"/>
        <v>3.3999999999999919E-2</v>
      </c>
      <c r="Z30" s="132">
        <f t="shared" si="9"/>
        <v>0</v>
      </c>
      <c r="AA30" s="133">
        <f t="shared" si="10"/>
        <v>3.5999999999999999E-3</v>
      </c>
      <c r="AB30" s="133">
        <f t="shared" si="11"/>
        <v>0.14800000000000002</v>
      </c>
      <c r="AC30" s="133">
        <f t="shared" si="12"/>
        <v>0.70840000000000014</v>
      </c>
      <c r="AD30" s="133">
        <f t="shared" si="13"/>
        <v>0.14000000000000001</v>
      </c>
      <c r="AE30" s="108">
        <v>0</v>
      </c>
      <c r="AF30" s="114">
        <v>0</v>
      </c>
      <c r="AG30" s="114">
        <v>0</v>
      </c>
      <c r="AH30" s="114">
        <v>0</v>
      </c>
      <c r="AI30" s="114">
        <v>1</v>
      </c>
      <c r="AJ30" s="132">
        <f t="shared" si="52"/>
        <v>0.16599999999999995</v>
      </c>
      <c r="AK30" s="133">
        <f t="shared" si="53"/>
        <v>0.25999999999999995</v>
      </c>
      <c r="AL30" s="133">
        <f t="shared" si="54"/>
        <v>0.52999999999999992</v>
      </c>
      <c r="AM30" s="133">
        <f t="shared" si="55"/>
        <v>4.3999999999999997E-2</v>
      </c>
      <c r="AN30" s="133">
        <f t="shared" si="39"/>
        <v>0</v>
      </c>
      <c r="AO30" s="108">
        <v>0.1</v>
      </c>
      <c r="AP30" s="114">
        <v>0.35</v>
      </c>
      <c r="AQ30" s="114">
        <v>0.4</v>
      </c>
      <c r="AR30" s="114">
        <v>0.15</v>
      </c>
      <c r="AS30" s="114">
        <v>0</v>
      </c>
      <c r="AT30" s="132">
        <f t="shared" si="56"/>
        <v>0.46000000000000013</v>
      </c>
      <c r="AU30" s="133">
        <f t="shared" si="57"/>
        <v>0.22799999999999998</v>
      </c>
      <c r="AV30" s="133">
        <f t="shared" si="58"/>
        <v>0.249</v>
      </c>
      <c r="AW30" s="133">
        <f t="shared" si="59"/>
        <v>4.4999999999999998E-2</v>
      </c>
      <c r="AX30" s="133">
        <f t="shared" si="45"/>
        <v>1.7999999999999794E-2</v>
      </c>
      <c r="AY30" s="132">
        <v>0</v>
      </c>
      <c r="AZ30" s="133">
        <v>0</v>
      </c>
      <c r="BA30" s="133">
        <v>0</v>
      </c>
      <c r="BB30" s="140">
        <v>0.5</v>
      </c>
      <c r="BC30" s="140">
        <v>0.5</v>
      </c>
      <c r="BD30" s="129">
        <f t="shared" si="2"/>
        <v>0.99999999999999978</v>
      </c>
      <c r="BE30" s="129">
        <f t="shared" si="3"/>
        <v>9</v>
      </c>
      <c r="BG30" s="60">
        <f t="shared" si="4"/>
        <v>0.16957888136781407</v>
      </c>
      <c r="BH30" s="60">
        <f t="shared" si="0"/>
        <v>0.26459385863048418</v>
      </c>
      <c r="BI30" s="60">
        <f t="shared" si="0"/>
        <v>0.28821958358677435</v>
      </c>
      <c r="BJ30" s="60">
        <f t="shared" si="0"/>
        <v>0.22734528485606342</v>
      </c>
      <c r="BK30" s="60">
        <f t="shared" si="0"/>
        <v>5.0262391558863771E-2</v>
      </c>
      <c r="BL30" s="57">
        <f t="shared" si="1"/>
        <v>0.99999999999999989</v>
      </c>
    </row>
    <row r="31" spans="1:64" s="55" customFormat="1" x14ac:dyDescent="0.2">
      <c r="A31" s="51">
        <v>2025</v>
      </c>
      <c r="B31" s="101">
        <f t="shared" si="16"/>
        <v>0.84624790321758492</v>
      </c>
      <c r="C31" s="74">
        <v>1.4258503371262641E-2</v>
      </c>
      <c r="D31" s="183">
        <v>0.06</v>
      </c>
      <c r="E31" s="74">
        <v>0</v>
      </c>
      <c r="F31" s="74">
        <v>0</v>
      </c>
      <c r="G31" s="183">
        <v>1.7999999999999999E-2</v>
      </c>
      <c r="H31" s="183">
        <v>0</v>
      </c>
      <c r="I31" s="183">
        <v>6.1493593411152417E-2</v>
      </c>
      <c r="J31" s="65">
        <v>0</v>
      </c>
      <c r="K31" s="103">
        <f t="shared" si="33"/>
        <v>0.16032886673076924</v>
      </c>
      <c r="L31" s="105">
        <f t="shared" si="34"/>
        <v>0.27335114611538464</v>
      </c>
      <c r="M31" s="105">
        <f t="shared" si="35"/>
        <v>0.2792119854615383</v>
      </c>
      <c r="N31" s="105">
        <f t="shared" si="36"/>
        <v>0.23785412942307693</v>
      </c>
      <c r="O31" s="105">
        <f t="shared" si="37"/>
        <v>4.9253872269230781E-2</v>
      </c>
      <c r="P31" s="103">
        <v>0</v>
      </c>
      <c r="Q31" s="104">
        <v>2E-3</v>
      </c>
      <c r="R31" s="104">
        <v>0.15</v>
      </c>
      <c r="S31" s="104">
        <v>0.69799999999999995</v>
      </c>
      <c r="T31" s="104">
        <v>0.15</v>
      </c>
      <c r="U31" s="103">
        <v>0.1</v>
      </c>
      <c r="V31" s="105">
        <v>0.33</v>
      </c>
      <c r="W31" s="105">
        <v>0.4</v>
      </c>
      <c r="X31" s="104">
        <v>0.14000000000000001</v>
      </c>
      <c r="Y31" s="104">
        <f t="shared" si="38"/>
        <v>2.9999999999999916E-2</v>
      </c>
      <c r="Z31" s="135">
        <f t="shared" si="9"/>
        <v>0</v>
      </c>
      <c r="AA31" s="136">
        <f t="shared" si="10"/>
        <v>2E-3</v>
      </c>
      <c r="AB31" s="136">
        <f t="shared" si="11"/>
        <v>0.15</v>
      </c>
      <c r="AC31" s="136">
        <f t="shared" si="12"/>
        <v>0.69799999999999995</v>
      </c>
      <c r="AD31" s="136">
        <f t="shared" si="13"/>
        <v>0.15</v>
      </c>
      <c r="AE31" s="103">
        <v>0</v>
      </c>
      <c r="AF31" s="104">
        <v>0</v>
      </c>
      <c r="AG31" s="104">
        <v>0</v>
      </c>
      <c r="AH31" s="104">
        <v>0</v>
      </c>
      <c r="AI31" s="104">
        <v>1</v>
      </c>
      <c r="AJ31" s="117">
        <v>0.15</v>
      </c>
      <c r="AK31" s="118">
        <v>0.3</v>
      </c>
      <c r="AL31" s="118">
        <v>0.5</v>
      </c>
      <c r="AM31" s="137">
        <v>0.05</v>
      </c>
      <c r="AN31" s="137">
        <f t="shared" si="39"/>
        <v>0</v>
      </c>
      <c r="AO31" s="103">
        <v>0.1</v>
      </c>
      <c r="AP31" s="104">
        <v>0.35</v>
      </c>
      <c r="AQ31" s="104">
        <v>0.4</v>
      </c>
      <c r="AR31" s="104">
        <v>0.15</v>
      </c>
      <c r="AS31" s="104">
        <v>0</v>
      </c>
      <c r="AT31" s="138">
        <v>0.4</v>
      </c>
      <c r="AU31" s="139">
        <v>0.25</v>
      </c>
      <c r="AV31" s="139">
        <v>0.28000000000000003</v>
      </c>
      <c r="AW31" s="139">
        <v>0.05</v>
      </c>
      <c r="AX31" s="139">
        <f>1-SUM(AT31:AW31)</f>
        <v>1.9999999999999907E-2</v>
      </c>
      <c r="AY31" s="135">
        <v>0</v>
      </c>
      <c r="AZ31" s="136">
        <v>0</v>
      </c>
      <c r="BA31" s="136">
        <v>0</v>
      </c>
      <c r="BB31" s="139">
        <v>0.5</v>
      </c>
      <c r="BC31" s="139">
        <v>0.5</v>
      </c>
      <c r="BD31" s="130">
        <f t="shared" si="2"/>
        <v>1</v>
      </c>
      <c r="BE31" s="130">
        <f t="shared" si="3"/>
        <v>9</v>
      </c>
      <c r="BG31" s="61">
        <f t="shared" si="4"/>
        <v>0.16897540466062605</v>
      </c>
      <c r="BH31" s="61">
        <f t="shared" si="0"/>
        <v>0.27192474960179858</v>
      </c>
      <c r="BI31" s="61">
        <f t="shared" si="0"/>
        <v>0.2886395389108577</v>
      </c>
      <c r="BJ31" s="61">
        <f t="shared" si="0"/>
        <v>0.22361067331962189</v>
      </c>
      <c r="BK31" s="61">
        <f t="shared" si="0"/>
        <v>4.6849633507095735E-2</v>
      </c>
      <c r="BL31" s="62">
        <f t="shared" si="1"/>
        <v>0.99999999999999989</v>
      </c>
    </row>
    <row r="32" spans="1:64" x14ac:dyDescent="0.2">
      <c r="A32" s="12">
        <v>2026</v>
      </c>
      <c r="B32" s="182">
        <f t="shared" si="16"/>
        <v>0.82365076677203275</v>
      </c>
      <c r="C32" s="66">
        <v>1.3550619048214954E-2</v>
      </c>
      <c r="D32" s="183">
        <f>D31+(D$36-D$31)/5</f>
        <v>6.8000000000000005E-2</v>
      </c>
      <c r="E32" s="66">
        <f t="shared" ref="E32:F35" si="62">E31+(E$36-E$31)*0.2</f>
        <v>0</v>
      </c>
      <c r="F32" s="66">
        <f t="shared" si="62"/>
        <v>0</v>
      </c>
      <c r="G32" s="173">
        <v>1.5151515151515152E-2</v>
      </c>
      <c r="H32" s="66">
        <v>0</v>
      </c>
      <c r="I32" s="173">
        <v>7.9647099028237162E-2</v>
      </c>
      <c r="J32" s="166">
        <v>0</v>
      </c>
      <c r="K32" s="108">
        <f t="shared" si="33"/>
        <v>0.16226309338461539</v>
      </c>
      <c r="L32" s="109">
        <f t="shared" si="34"/>
        <v>0.27868091689230773</v>
      </c>
      <c r="M32" s="109">
        <f t="shared" si="35"/>
        <v>0.27936958836923059</v>
      </c>
      <c r="N32" s="109">
        <f t="shared" si="36"/>
        <v>0.23428330353846155</v>
      </c>
      <c r="O32" s="109">
        <f t="shared" si="37"/>
        <v>4.5403097815384631E-2</v>
      </c>
      <c r="P32" s="108">
        <v>0</v>
      </c>
      <c r="Q32" s="114">
        <v>2E-3</v>
      </c>
      <c r="R32" s="114">
        <v>0.15</v>
      </c>
      <c r="S32" s="114">
        <v>0.69799999999999995</v>
      </c>
      <c r="T32" s="114">
        <v>0.15</v>
      </c>
      <c r="U32" s="132">
        <f>U31+(U$36-U$31)/5</f>
        <v>0.1</v>
      </c>
      <c r="V32" s="133">
        <f t="shared" ref="V32:X32" si="63">V31+(V$36-V$31)/5</f>
        <v>0.32</v>
      </c>
      <c r="W32" s="133">
        <f t="shared" si="63"/>
        <v>0.4</v>
      </c>
      <c r="X32" s="133">
        <f t="shared" si="63"/>
        <v>0.15000000000000002</v>
      </c>
      <c r="Y32" s="133">
        <f t="shared" si="38"/>
        <v>2.9999999999999916E-2</v>
      </c>
      <c r="Z32" s="132">
        <f t="shared" si="9"/>
        <v>0</v>
      </c>
      <c r="AA32" s="133">
        <f t="shared" si="10"/>
        <v>2E-3</v>
      </c>
      <c r="AB32" s="133">
        <f t="shared" si="11"/>
        <v>0.15</v>
      </c>
      <c r="AC32" s="133">
        <f t="shared" si="12"/>
        <v>0.69799999999999995</v>
      </c>
      <c r="AD32" s="133">
        <f t="shared" si="13"/>
        <v>0.15</v>
      </c>
      <c r="AE32" s="108">
        <v>0</v>
      </c>
      <c r="AF32" s="114">
        <v>0</v>
      </c>
      <c r="AG32" s="114">
        <v>0</v>
      </c>
      <c r="AH32" s="114">
        <v>0</v>
      </c>
      <c r="AI32" s="114">
        <v>1</v>
      </c>
      <c r="AJ32" s="132">
        <f>AJ31+(AJ$36-AJ$31)/5</f>
        <v>0.15</v>
      </c>
      <c r="AK32" s="133">
        <f t="shared" ref="AK32:AM32" si="64">AK31+(AK$36-AK$31)/5</f>
        <v>0.31</v>
      </c>
      <c r="AL32" s="133">
        <f t="shared" si="64"/>
        <v>0.49</v>
      </c>
      <c r="AM32" s="133">
        <f t="shared" si="64"/>
        <v>0.05</v>
      </c>
      <c r="AN32" s="133">
        <f t="shared" si="39"/>
        <v>0</v>
      </c>
      <c r="AO32" s="108">
        <v>0.1</v>
      </c>
      <c r="AP32" s="114">
        <v>0.35</v>
      </c>
      <c r="AQ32" s="114">
        <v>0.4</v>
      </c>
      <c r="AR32" s="114">
        <v>0.15</v>
      </c>
      <c r="AS32" s="114">
        <v>0</v>
      </c>
      <c r="AT32" s="132">
        <f>AT31+(AT$36-AT$31)/5</f>
        <v>0.36000000000000004</v>
      </c>
      <c r="AU32" s="133">
        <f t="shared" ref="AU32:AW32" si="65">AU31+(AU$36-AU$31)/5</f>
        <v>0.25</v>
      </c>
      <c r="AV32" s="133">
        <f t="shared" si="65"/>
        <v>0.30400000000000005</v>
      </c>
      <c r="AW32" s="133">
        <f t="shared" si="65"/>
        <v>6.0000000000000005E-2</v>
      </c>
      <c r="AX32" s="133">
        <f t="shared" si="45"/>
        <v>2.5999999999999801E-2</v>
      </c>
      <c r="AY32" s="132">
        <v>0</v>
      </c>
      <c r="AZ32" s="133">
        <v>0</v>
      </c>
      <c r="BA32" s="133">
        <v>0</v>
      </c>
      <c r="BB32" s="140">
        <v>0.5</v>
      </c>
      <c r="BC32" s="140">
        <v>0.5</v>
      </c>
      <c r="BD32" s="129">
        <f t="shared" si="2"/>
        <v>1</v>
      </c>
      <c r="BE32" s="129">
        <f t="shared" si="3"/>
        <v>8.9999999999999982</v>
      </c>
      <c r="BG32" s="60">
        <f t="shared" si="4"/>
        <v>0.17139380420793304</v>
      </c>
      <c r="BH32" s="60">
        <f t="shared" si="0"/>
        <v>0.27593159657520783</v>
      </c>
      <c r="BI32" s="60">
        <f t="shared" si="0"/>
        <v>0.29097252905916271</v>
      </c>
      <c r="BJ32" s="60">
        <f t="shared" si="0"/>
        <v>0.2181623563962628</v>
      </c>
      <c r="BK32" s="60">
        <f t="shared" si="0"/>
        <v>4.3539713761433542E-2</v>
      </c>
      <c r="BL32" s="57">
        <f t="shared" si="1"/>
        <v>0.99999999999999989</v>
      </c>
    </row>
    <row r="33" spans="1:64" x14ac:dyDescent="0.2">
      <c r="A33" s="12">
        <v>2027</v>
      </c>
      <c r="B33" s="182">
        <f t="shared" si="16"/>
        <v>0.78798966036116791</v>
      </c>
      <c r="C33" s="66">
        <v>1.2700190631710134E-2</v>
      </c>
      <c r="D33" s="183">
        <f t="shared" ref="D33:D35" si="66">D32+(D$36-D$31)/5</f>
        <v>7.6000000000000012E-2</v>
      </c>
      <c r="E33" s="66">
        <f t="shared" si="62"/>
        <v>0</v>
      </c>
      <c r="F33" s="66">
        <f t="shared" si="62"/>
        <v>0</v>
      </c>
      <c r="G33" s="173">
        <v>1.5151515151515152E-2</v>
      </c>
      <c r="H33" s="66">
        <v>0</v>
      </c>
      <c r="I33" s="173">
        <v>0.10815863385560678</v>
      </c>
      <c r="J33" s="166">
        <v>0</v>
      </c>
      <c r="K33" s="108">
        <f t="shared" si="33"/>
        <v>0.16419732003846155</v>
      </c>
      <c r="L33" s="109">
        <f t="shared" si="34"/>
        <v>0.28401068766923082</v>
      </c>
      <c r="M33" s="109">
        <f t="shared" si="35"/>
        <v>0.27952719127692288</v>
      </c>
      <c r="N33" s="109">
        <f t="shared" si="36"/>
        <v>0.23071247765384617</v>
      </c>
      <c r="O33" s="109">
        <f t="shared" si="37"/>
        <v>4.1552323361538482E-2</v>
      </c>
      <c r="P33" s="108">
        <v>0</v>
      </c>
      <c r="Q33" s="114">
        <v>2E-3</v>
      </c>
      <c r="R33" s="114">
        <v>0.15</v>
      </c>
      <c r="S33" s="114">
        <v>0.69799999999999995</v>
      </c>
      <c r="T33" s="114">
        <v>0.15</v>
      </c>
      <c r="U33" s="132">
        <f t="shared" ref="U33:U35" si="67">U32+(U$36-U$31)/5</f>
        <v>0.1</v>
      </c>
      <c r="V33" s="133">
        <f t="shared" ref="V33:V35" si="68">V32+(V$36-V$31)/5</f>
        <v>0.31</v>
      </c>
      <c r="W33" s="133">
        <f t="shared" ref="W33:W35" si="69">W32+(W$36-W$31)/5</f>
        <v>0.4</v>
      </c>
      <c r="X33" s="133">
        <f t="shared" ref="X33:X35" si="70">X32+(X$36-X$31)/5</f>
        <v>0.16000000000000003</v>
      </c>
      <c r="Y33" s="133">
        <f t="shared" si="38"/>
        <v>2.9999999999999916E-2</v>
      </c>
      <c r="Z33" s="132">
        <f t="shared" si="9"/>
        <v>0</v>
      </c>
      <c r="AA33" s="133">
        <f t="shared" si="10"/>
        <v>2E-3</v>
      </c>
      <c r="AB33" s="133">
        <f t="shared" si="11"/>
        <v>0.15</v>
      </c>
      <c r="AC33" s="133">
        <f t="shared" si="12"/>
        <v>0.69799999999999995</v>
      </c>
      <c r="AD33" s="133">
        <f t="shared" si="13"/>
        <v>0.15</v>
      </c>
      <c r="AE33" s="108">
        <v>0</v>
      </c>
      <c r="AF33" s="114">
        <v>0</v>
      </c>
      <c r="AG33" s="114">
        <v>0</v>
      </c>
      <c r="AH33" s="114">
        <v>0</v>
      </c>
      <c r="AI33" s="114">
        <v>1</v>
      </c>
      <c r="AJ33" s="132">
        <f t="shared" ref="AJ33:AJ35" si="71">AJ32+(AJ$36-AJ$31)/5</f>
        <v>0.15</v>
      </c>
      <c r="AK33" s="133">
        <f t="shared" ref="AK33:AK35" si="72">AK32+(AK$36-AK$31)/5</f>
        <v>0.32</v>
      </c>
      <c r="AL33" s="133">
        <f t="shared" ref="AL33:AL35" si="73">AL32+(AL$36-AL$31)/5</f>
        <v>0.48</v>
      </c>
      <c r="AM33" s="133">
        <f t="shared" ref="AM33:AM35" si="74">AM32+(AM$36-AM$31)/5</f>
        <v>0.05</v>
      </c>
      <c r="AN33" s="133">
        <f t="shared" si="39"/>
        <v>0</v>
      </c>
      <c r="AO33" s="108">
        <v>0.1</v>
      </c>
      <c r="AP33" s="114">
        <v>0.35</v>
      </c>
      <c r="AQ33" s="114">
        <v>0.4</v>
      </c>
      <c r="AR33" s="114">
        <v>0.15</v>
      </c>
      <c r="AS33" s="114">
        <v>0</v>
      </c>
      <c r="AT33" s="132">
        <f t="shared" ref="AT33:AT35" si="75">AT32+(AT$36-AT$31)/5</f>
        <v>0.32000000000000006</v>
      </c>
      <c r="AU33" s="133">
        <f t="shared" ref="AU33:AU35" si="76">AU32+(AU$36-AU$31)/5</f>
        <v>0.25</v>
      </c>
      <c r="AV33" s="133">
        <f t="shared" ref="AV33:AV35" si="77">AV32+(AV$36-AV$31)/5</f>
        <v>0.32800000000000007</v>
      </c>
      <c r="AW33" s="133">
        <f t="shared" ref="AW33:AW35" si="78">AW32+(AW$36-AW$31)/5</f>
        <v>7.0000000000000007E-2</v>
      </c>
      <c r="AX33" s="133">
        <f t="shared" si="45"/>
        <v>3.1999999999999806E-2</v>
      </c>
      <c r="AY33" s="132">
        <v>0</v>
      </c>
      <c r="AZ33" s="133">
        <v>0</v>
      </c>
      <c r="BA33" s="133">
        <v>0</v>
      </c>
      <c r="BB33" s="140">
        <v>0.5</v>
      </c>
      <c r="BC33" s="140">
        <v>0.5</v>
      </c>
      <c r="BD33" s="129">
        <f t="shared" si="2"/>
        <v>0.99999999999999989</v>
      </c>
      <c r="BE33" s="129">
        <f t="shared" si="3"/>
        <v>9</v>
      </c>
      <c r="BG33" s="60">
        <f t="shared" si="4"/>
        <v>0.17386928055584272</v>
      </c>
      <c r="BH33" s="60">
        <f t="shared" si="0"/>
        <v>0.27927102900906892</v>
      </c>
      <c r="BI33" s="60">
        <f t="shared" si="0"/>
        <v>0.29531832428813654</v>
      </c>
      <c r="BJ33" s="60">
        <f t="shared" si="0"/>
        <v>0.21115246009593969</v>
      </c>
      <c r="BK33" s="60">
        <f t="shared" si="0"/>
        <v>4.0388906051012044E-2</v>
      </c>
      <c r="BL33" s="57">
        <f t="shared" si="1"/>
        <v>0.99999999999999989</v>
      </c>
    </row>
    <row r="34" spans="1:64" x14ac:dyDescent="0.2">
      <c r="A34" s="12">
        <v>2028</v>
      </c>
      <c r="B34" s="182">
        <f t="shared" si="16"/>
        <v>0.74256519806804899</v>
      </c>
      <c r="C34" s="66">
        <v>1.1698546202541293E-2</v>
      </c>
      <c r="D34" s="183">
        <f t="shared" si="66"/>
        <v>8.4000000000000019E-2</v>
      </c>
      <c r="E34" s="66">
        <f t="shared" si="62"/>
        <v>0</v>
      </c>
      <c r="F34" s="66">
        <f t="shared" si="62"/>
        <v>0</v>
      </c>
      <c r="G34" s="173">
        <v>1.5151515151515152E-2</v>
      </c>
      <c r="H34" s="66">
        <v>0</v>
      </c>
      <c r="I34" s="173">
        <v>0.14658474057789447</v>
      </c>
      <c r="J34" s="166">
        <v>0</v>
      </c>
      <c r="K34" s="108">
        <f t="shared" si="33"/>
        <v>0.1661315466923077</v>
      </c>
      <c r="L34" s="109">
        <f t="shared" si="34"/>
        <v>0.28934045844615391</v>
      </c>
      <c r="M34" s="109">
        <f t="shared" si="35"/>
        <v>0.27968479418461517</v>
      </c>
      <c r="N34" s="109">
        <f t="shared" si="36"/>
        <v>0.22714165176923079</v>
      </c>
      <c r="O34" s="109">
        <f t="shared" si="37"/>
        <v>3.7701548907692332E-2</v>
      </c>
      <c r="P34" s="108">
        <v>0</v>
      </c>
      <c r="Q34" s="114">
        <v>2E-3</v>
      </c>
      <c r="R34" s="114">
        <v>0.15</v>
      </c>
      <c r="S34" s="114">
        <v>0.69799999999999995</v>
      </c>
      <c r="T34" s="114">
        <v>0.15</v>
      </c>
      <c r="U34" s="132">
        <f t="shared" si="67"/>
        <v>0.1</v>
      </c>
      <c r="V34" s="133">
        <f t="shared" si="68"/>
        <v>0.3</v>
      </c>
      <c r="W34" s="133">
        <f t="shared" si="69"/>
        <v>0.4</v>
      </c>
      <c r="X34" s="133">
        <f t="shared" si="70"/>
        <v>0.17000000000000004</v>
      </c>
      <c r="Y34" s="133">
        <f t="shared" si="38"/>
        <v>2.9999999999999916E-2</v>
      </c>
      <c r="Z34" s="132">
        <f t="shared" si="9"/>
        <v>0</v>
      </c>
      <c r="AA34" s="133">
        <f t="shared" si="10"/>
        <v>2E-3</v>
      </c>
      <c r="AB34" s="133">
        <f t="shared" si="11"/>
        <v>0.15</v>
      </c>
      <c r="AC34" s="133">
        <f t="shared" si="12"/>
        <v>0.69799999999999995</v>
      </c>
      <c r="AD34" s="133">
        <f t="shared" si="13"/>
        <v>0.15</v>
      </c>
      <c r="AE34" s="108">
        <v>0</v>
      </c>
      <c r="AF34" s="114">
        <v>0</v>
      </c>
      <c r="AG34" s="114">
        <v>0</v>
      </c>
      <c r="AH34" s="114">
        <v>0</v>
      </c>
      <c r="AI34" s="114">
        <v>1</v>
      </c>
      <c r="AJ34" s="132">
        <f t="shared" si="71"/>
        <v>0.15</v>
      </c>
      <c r="AK34" s="133">
        <f t="shared" si="72"/>
        <v>0.33</v>
      </c>
      <c r="AL34" s="133">
        <f t="shared" si="73"/>
        <v>0.47</v>
      </c>
      <c r="AM34" s="133">
        <f t="shared" si="74"/>
        <v>0.05</v>
      </c>
      <c r="AN34" s="133">
        <f t="shared" si="39"/>
        <v>0</v>
      </c>
      <c r="AO34" s="108">
        <v>0.1</v>
      </c>
      <c r="AP34" s="114">
        <v>0.35</v>
      </c>
      <c r="AQ34" s="114">
        <v>0.4</v>
      </c>
      <c r="AR34" s="114">
        <v>0.15</v>
      </c>
      <c r="AS34" s="114">
        <v>0</v>
      </c>
      <c r="AT34" s="132">
        <f t="shared" si="75"/>
        <v>0.28000000000000008</v>
      </c>
      <c r="AU34" s="133">
        <f t="shared" si="76"/>
        <v>0.25</v>
      </c>
      <c r="AV34" s="133">
        <f t="shared" si="77"/>
        <v>0.35200000000000009</v>
      </c>
      <c r="AW34" s="133">
        <f t="shared" si="78"/>
        <v>0.08</v>
      </c>
      <c r="AX34" s="133">
        <f t="shared" si="45"/>
        <v>3.7999999999999923E-2</v>
      </c>
      <c r="AY34" s="132">
        <v>0</v>
      </c>
      <c r="AZ34" s="133">
        <v>0</v>
      </c>
      <c r="BA34" s="133">
        <v>0</v>
      </c>
      <c r="BB34" s="140">
        <v>0.5</v>
      </c>
      <c r="BC34" s="140">
        <v>0.5</v>
      </c>
      <c r="BD34" s="129">
        <f t="shared" si="2"/>
        <v>0.99999999999999989</v>
      </c>
      <c r="BE34" s="129">
        <f t="shared" si="3"/>
        <v>9</v>
      </c>
      <c r="BG34" s="60">
        <f t="shared" si="4"/>
        <v>0.17507995950946253</v>
      </c>
      <c r="BH34" s="60">
        <f t="shared" si="0"/>
        <v>0.28172373707204706</v>
      </c>
      <c r="BI34" s="60">
        <f t="shared" si="0"/>
        <v>0.30175801732533253</v>
      </c>
      <c r="BJ34" s="60">
        <f t="shared" si="0"/>
        <v>0.20359742588870383</v>
      </c>
      <c r="BK34" s="60">
        <f t="shared" si="0"/>
        <v>3.7840860204453958E-2</v>
      </c>
      <c r="BL34" s="57">
        <f t="shared" si="1"/>
        <v>1</v>
      </c>
    </row>
    <row r="35" spans="1:64" x14ac:dyDescent="0.2">
      <c r="A35" s="12">
        <v>2029</v>
      </c>
      <c r="B35" s="182">
        <f t="shared" si="16"/>
        <v>0.68353488326183343</v>
      </c>
      <c r="C35" s="66">
        <v>1.0418484704656471E-2</v>
      </c>
      <c r="D35" s="183">
        <f t="shared" si="66"/>
        <v>9.2000000000000026E-2</v>
      </c>
      <c r="E35" s="66">
        <f t="shared" si="62"/>
        <v>0</v>
      </c>
      <c r="F35" s="66">
        <f t="shared" si="62"/>
        <v>0</v>
      </c>
      <c r="G35" s="173">
        <v>1.5916172308699787E-2</v>
      </c>
      <c r="H35" s="66">
        <v>0</v>
      </c>
      <c r="I35" s="173">
        <v>0.1981304597248103</v>
      </c>
      <c r="J35" s="166">
        <v>0</v>
      </c>
      <c r="K35" s="108">
        <f t="shared" si="33"/>
        <v>0.16806577334615386</v>
      </c>
      <c r="L35" s="109">
        <f t="shared" si="34"/>
        <v>0.29467022922307701</v>
      </c>
      <c r="M35" s="109">
        <f t="shared" si="35"/>
        <v>0.27984239709230746</v>
      </c>
      <c r="N35" s="109">
        <f t="shared" si="36"/>
        <v>0.22357082588461541</v>
      </c>
      <c r="O35" s="109">
        <f t="shared" si="37"/>
        <v>3.3850774453846183E-2</v>
      </c>
      <c r="P35" s="108">
        <v>0</v>
      </c>
      <c r="Q35" s="114">
        <v>2E-3</v>
      </c>
      <c r="R35" s="114">
        <v>0.15</v>
      </c>
      <c r="S35" s="114">
        <v>0.69799999999999995</v>
      </c>
      <c r="T35" s="114">
        <v>0.15</v>
      </c>
      <c r="U35" s="132">
        <f t="shared" si="67"/>
        <v>0.1</v>
      </c>
      <c r="V35" s="133">
        <f t="shared" si="68"/>
        <v>0.28999999999999998</v>
      </c>
      <c r="W35" s="133">
        <f t="shared" si="69"/>
        <v>0.4</v>
      </c>
      <c r="X35" s="133">
        <f t="shared" si="70"/>
        <v>0.18000000000000005</v>
      </c>
      <c r="Y35" s="133">
        <f t="shared" si="38"/>
        <v>2.9999999999999916E-2</v>
      </c>
      <c r="Z35" s="132">
        <f t="shared" si="9"/>
        <v>0</v>
      </c>
      <c r="AA35" s="133">
        <f t="shared" si="10"/>
        <v>2E-3</v>
      </c>
      <c r="AB35" s="133">
        <f t="shared" si="11"/>
        <v>0.15</v>
      </c>
      <c r="AC35" s="133">
        <f t="shared" si="12"/>
        <v>0.69799999999999995</v>
      </c>
      <c r="AD35" s="133">
        <f t="shared" si="13"/>
        <v>0.15</v>
      </c>
      <c r="AE35" s="108">
        <v>0</v>
      </c>
      <c r="AF35" s="114">
        <v>0</v>
      </c>
      <c r="AG35" s="114">
        <v>0</v>
      </c>
      <c r="AH35" s="114">
        <v>0</v>
      </c>
      <c r="AI35" s="114">
        <v>1</v>
      </c>
      <c r="AJ35" s="132">
        <f t="shared" si="71"/>
        <v>0.15</v>
      </c>
      <c r="AK35" s="133">
        <f t="shared" si="72"/>
        <v>0.34</v>
      </c>
      <c r="AL35" s="133">
        <f t="shared" si="73"/>
        <v>0.45999999999999996</v>
      </c>
      <c r="AM35" s="133">
        <f t="shared" si="74"/>
        <v>0.05</v>
      </c>
      <c r="AN35" s="133">
        <f t="shared" si="39"/>
        <v>0</v>
      </c>
      <c r="AO35" s="108">
        <v>0.1</v>
      </c>
      <c r="AP35" s="114">
        <v>0.35</v>
      </c>
      <c r="AQ35" s="114">
        <v>0.4</v>
      </c>
      <c r="AR35" s="114">
        <v>0.15</v>
      </c>
      <c r="AS35" s="114">
        <v>0</v>
      </c>
      <c r="AT35" s="132">
        <f t="shared" si="75"/>
        <v>0.24000000000000007</v>
      </c>
      <c r="AU35" s="133">
        <f t="shared" si="76"/>
        <v>0.25</v>
      </c>
      <c r="AV35" s="133">
        <f t="shared" si="77"/>
        <v>0.37600000000000011</v>
      </c>
      <c r="AW35" s="133">
        <f t="shared" si="78"/>
        <v>0.09</v>
      </c>
      <c r="AX35" s="133">
        <f t="shared" si="45"/>
        <v>4.3999999999999817E-2</v>
      </c>
      <c r="AY35" s="132">
        <v>0</v>
      </c>
      <c r="AZ35" s="133">
        <v>0</v>
      </c>
      <c r="BA35" s="133">
        <v>0</v>
      </c>
      <c r="BB35" s="140">
        <v>0.5</v>
      </c>
      <c r="BC35" s="140">
        <v>0.5</v>
      </c>
      <c r="BD35" s="129">
        <f t="shared" si="2"/>
        <v>1</v>
      </c>
      <c r="BE35" s="129">
        <f t="shared" si="3"/>
        <v>9</v>
      </c>
      <c r="BG35" s="60">
        <f t="shared" si="4"/>
        <v>0.17401755494473248</v>
      </c>
      <c r="BH35" s="60">
        <f t="shared" si="0"/>
        <v>0.28306233121830343</v>
      </c>
      <c r="BI35" s="60">
        <f t="shared" si="0"/>
        <v>0.31146330505243108</v>
      </c>
      <c r="BJ35" s="60">
        <f t="shared" si="0"/>
        <v>0.19527811068631046</v>
      </c>
      <c r="BK35" s="60">
        <f t="shared" si="0"/>
        <v>3.6178698098222481E-2</v>
      </c>
      <c r="BL35" s="57">
        <f t="shared" si="1"/>
        <v>0.99999999999999989</v>
      </c>
    </row>
    <row r="36" spans="1:64" s="55" customFormat="1" x14ac:dyDescent="0.2">
      <c r="A36" s="51">
        <v>2030</v>
      </c>
      <c r="B36" s="101">
        <v>0.60565528772358823</v>
      </c>
      <c r="C36" s="74">
        <v>8.9396210512753121E-3</v>
      </c>
      <c r="D36" s="74">
        <v>0.1</v>
      </c>
      <c r="E36" s="74">
        <v>0</v>
      </c>
      <c r="F36" s="74">
        <v>0</v>
      </c>
      <c r="G36" s="74">
        <v>1.8566357833700715E-2</v>
      </c>
      <c r="H36" s="74">
        <v>0</v>
      </c>
      <c r="I36" s="74">
        <v>0.26683873339143582</v>
      </c>
      <c r="J36" s="65">
        <f t="shared" ref="J36:J61" si="79">1-SUM(B36:I36)</f>
        <v>0</v>
      </c>
      <c r="K36" s="103">
        <v>0.17</v>
      </c>
      <c r="L36" s="104">
        <v>0.3</v>
      </c>
      <c r="M36" s="104">
        <v>0.28000000000000003</v>
      </c>
      <c r="N36" s="104">
        <v>0.22</v>
      </c>
      <c r="O36" s="104">
        <f t="shared" ref="O36" si="80">1-SUM(K36:N36)</f>
        <v>3.0000000000000027E-2</v>
      </c>
      <c r="P36" s="103">
        <v>0</v>
      </c>
      <c r="Q36" s="104">
        <v>2E-3</v>
      </c>
      <c r="R36" s="104">
        <v>0.15</v>
      </c>
      <c r="S36" s="104">
        <v>0.69799999999999995</v>
      </c>
      <c r="T36" s="104">
        <v>0.15</v>
      </c>
      <c r="U36" s="103">
        <v>0.1</v>
      </c>
      <c r="V36" s="105">
        <v>0.28000000000000003</v>
      </c>
      <c r="W36" s="105">
        <v>0.4</v>
      </c>
      <c r="X36" s="104">
        <v>0.19</v>
      </c>
      <c r="Y36" s="104">
        <f t="shared" ref="Y36" si="81">1-SUM(U36:X36)</f>
        <v>3.0000000000000027E-2</v>
      </c>
      <c r="Z36" s="135">
        <f t="shared" si="9"/>
        <v>0</v>
      </c>
      <c r="AA36" s="136">
        <f t="shared" si="10"/>
        <v>2E-3</v>
      </c>
      <c r="AB36" s="136">
        <f t="shared" si="11"/>
        <v>0.15</v>
      </c>
      <c r="AC36" s="136">
        <f t="shared" si="12"/>
        <v>0.69799999999999995</v>
      </c>
      <c r="AD36" s="136">
        <f t="shared" si="13"/>
        <v>0.15</v>
      </c>
      <c r="AE36" s="103">
        <v>0</v>
      </c>
      <c r="AF36" s="104">
        <v>0</v>
      </c>
      <c r="AG36" s="104">
        <v>0</v>
      </c>
      <c r="AH36" s="104">
        <v>0</v>
      </c>
      <c r="AI36" s="104">
        <v>1</v>
      </c>
      <c r="AJ36" s="103">
        <v>0.15</v>
      </c>
      <c r="AK36" s="105">
        <v>0.35</v>
      </c>
      <c r="AL36" s="105">
        <v>0.45</v>
      </c>
      <c r="AM36" s="104">
        <v>0.05</v>
      </c>
      <c r="AN36" s="104">
        <f t="shared" si="39"/>
        <v>0</v>
      </c>
      <c r="AO36" s="103">
        <v>0.1</v>
      </c>
      <c r="AP36" s="104">
        <v>0.35</v>
      </c>
      <c r="AQ36" s="104">
        <v>0.4</v>
      </c>
      <c r="AR36" s="104">
        <v>0.15</v>
      </c>
      <c r="AS36" s="104">
        <v>0</v>
      </c>
      <c r="AT36" s="138">
        <v>0.2</v>
      </c>
      <c r="AU36" s="139">
        <v>0.25</v>
      </c>
      <c r="AV36" s="139">
        <v>0.4</v>
      </c>
      <c r="AW36" s="139">
        <v>0.1</v>
      </c>
      <c r="AX36" s="139">
        <f t="shared" si="45"/>
        <v>4.9999999999999933E-2</v>
      </c>
      <c r="AY36" s="135">
        <v>0</v>
      </c>
      <c r="AZ36" s="136">
        <v>0</v>
      </c>
      <c r="BA36" s="136">
        <v>0</v>
      </c>
      <c r="BB36" s="139">
        <v>0.5</v>
      </c>
      <c r="BC36" s="139">
        <v>0.5</v>
      </c>
      <c r="BD36" s="130">
        <f t="shared" si="2"/>
        <v>1</v>
      </c>
      <c r="BE36" s="130">
        <f t="shared" si="3"/>
        <v>9</v>
      </c>
      <c r="BG36" s="61">
        <f t="shared" si="4"/>
        <v>0.16911409926635229</v>
      </c>
      <c r="BH36" s="61">
        <f t="shared" si="0"/>
        <v>0.28292237414883326</v>
      </c>
      <c r="BI36" s="61">
        <f t="shared" si="0"/>
        <v>0.32601477810203572</v>
      </c>
      <c r="BJ36" s="61">
        <f t="shared" si="0"/>
        <v>0.18609621002380822</v>
      </c>
      <c r="BK36" s="61">
        <f t="shared" si="0"/>
        <v>3.585253845897074E-2</v>
      </c>
      <c r="BL36" s="62">
        <f t="shared" si="1"/>
        <v>1.0000000000000002</v>
      </c>
    </row>
    <row r="37" spans="1:64" x14ac:dyDescent="0.2">
      <c r="A37" s="12">
        <v>2031</v>
      </c>
      <c r="B37" s="69">
        <v>0.52341155136423045</v>
      </c>
      <c r="C37" s="66">
        <v>7.3317156936519136E-3</v>
      </c>
      <c r="D37" s="66">
        <f>D36+(D$41-D$36)/5</f>
        <v>9.0000000000000011E-2</v>
      </c>
      <c r="E37" s="66">
        <f t="shared" ref="E37:F40" si="82">E36+(E$41-E$36)*0.2</f>
        <v>0</v>
      </c>
      <c r="F37" s="66">
        <f t="shared" si="82"/>
        <v>0</v>
      </c>
      <c r="G37" s="66">
        <v>2.160772302386248E-2</v>
      </c>
      <c r="H37" s="66">
        <v>0</v>
      </c>
      <c r="I37" s="66">
        <v>0.35764900991825516</v>
      </c>
      <c r="J37" s="166">
        <f t="shared" si="79"/>
        <v>0</v>
      </c>
      <c r="K37" s="108">
        <v>0.17</v>
      </c>
      <c r="L37" s="114">
        <v>0.3</v>
      </c>
      <c r="M37" s="114">
        <v>0.28000000000000003</v>
      </c>
      <c r="N37" s="114">
        <v>0.22</v>
      </c>
      <c r="O37" s="114">
        <v>3.0000000000000027E-2</v>
      </c>
      <c r="P37" s="108">
        <v>0</v>
      </c>
      <c r="Q37" s="114">
        <v>2E-3</v>
      </c>
      <c r="R37" s="114">
        <v>0.15</v>
      </c>
      <c r="S37" s="114">
        <v>0.69799999999999995</v>
      </c>
      <c r="T37" s="114">
        <v>0.15</v>
      </c>
      <c r="U37" s="132">
        <f>U36+(U$41-U$36)/5</f>
        <v>0.1</v>
      </c>
      <c r="V37" s="133">
        <f t="shared" ref="V37:X37" si="83">V36+(V$41-V$36)/5</f>
        <v>0.28000000000000003</v>
      </c>
      <c r="W37" s="133">
        <f t="shared" si="83"/>
        <v>0.4</v>
      </c>
      <c r="X37" s="133">
        <f t="shared" si="83"/>
        <v>0.19</v>
      </c>
      <c r="Y37" s="133">
        <f t="shared" si="38"/>
        <v>3.0000000000000027E-2</v>
      </c>
      <c r="Z37" s="132">
        <f t="shared" si="9"/>
        <v>0</v>
      </c>
      <c r="AA37" s="133">
        <f t="shared" si="10"/>
        <v>2E-3</v>
      </c>
      <c r="AB37" s="133">
        <f t="shared" si="11"/>
        <v>0.15</v>
      </c>
      <c r="AC37" s="133">
        <f t="shared" si="12"/>
        <v>0.69799999999999995</v>
      </c>
      <c r="AD37" s="133">
        <f t="shared" si="13"/>
        <v>0.15</v>
      </c>
      <c r="AE37" s="108">
        <v>0</v>
      </c>
      <c r="AF37" s="114">
        <v>0</v>
      </c>
      <c r="AG37" s="114">
        <v>0</v>
      </c>
      <c r="AH37" s="114">
        <v>0</v>
      </c>
      <c r="AI37" s="114">
        <v>1</v>
      </c>
      <c r="AJ37" s="132">
        <f>AJ36+(AJ$41-AJ$36)/5</f>
        <v>0.15</v>
      </c>
      <c r="AK37" s="133">
        <f t="shared" ref="AK37:AM37" si="84">AK36+(AK$41-AK$36)/5</f>
        <v>0.35499999999999998</v>
      </c>
      <c r="AL37" s="133">
        <f t="shared" si="84"/>
        <v>0.44500000000000001</v>
      </c>
      <c r="AM37" s="133">
        <f t="shared" si="84"/>
        <v>0.05</v>
      </c>
      <c r="AN37" s="133">
        <f t="shared" si="39"/>
        <v>0</v>
      </c>
      <c r="AO37" s="108">
        <v>0.1</v>
      </c>
      <c r="AP37" s="114">
        <v>0.35</v>
      </c>
      <c r="AQ37" s="114">
        <v>0.4</v>
      </c>
      <c r="AR37" s="114">
        <v>0.15</v>
      </c>
      <c r="AS37" s="114">
        <v>0</v>
      </c>
      <c r="AT37" s="132">
        <f>AT36+(AT$41-AT$36)/5</f>
        <v>0.2</v>
      </c>
      <c r="AU37" s="133">
        <f t="shared" ref="AU37:AW37" si="85">AU36+(AU$41-AU$36)/5</f>
        <v>0.25</v>
      </c>
      <c r="AV37" s="133">
        <f t="shared" si="85"/>
        <v>0.4</v>
      </c>
      <c r="AW37" s="133">
        <f t="shared" si="85"/>
        <v>0.1</v>
      </c>
      <c r="AX37" s="133">
        <f t="shared" si="45"/>
        <v>4.9999999999999933E-2</v>
      </c>
      <c r="AY37" s="132">
        <v>0</v>
      </c>
      <c r="AZ37" s="133">
        <v>0</v>
      </c>
      <c r="BA37" s="133">
        <v>0</v>
      </c>
      <c r="BB37" s="140">
        <v>0.5</v>
      </c>
      <c r="BC37" s="140">
        <v>0.5</v>
      </c>
      <c r="BD37" s="129">
        <f t="shared" si="2"/>
        <v>1</v>
      </c>
      <c r="BE37" s="129">
        <f t="shared" si="3"/>
        <v>9.0000000000000018</v>
      </c>
      <c r="BG37" s="60">
        <f t="shared" si="4"/>
        <v>0.17275092416914961</v>
      </c>
      <c r="BH37" s="60">
        <f t="shared" si="0"/>
        <v>0.27932112299369138</v>
      </c>
      <c r="BI37" s="60">
        <f t="shared" si="0"/>
        <v>0.33633003244895321</v>
      </c>
      <c r="BJ37" s="60">
        <f t="shared" si="0"/>
        <v>0.1742133659973184</v>
      </c>
      <c r="BK37" s="60">
        <f t="shared" si="0"/>
        <v>3.7384554390887455E-2</v>
      </c>
      <c r="BL37" s="57">
        <f t="shared" si="1"/>
        <v>1</v>
      </c>
    </row>
    <row r="38" spans="1:64" x14ac:dyDescent="0.2">
      <c r="A38" s="12">
        <v>2032</v>
      </c>
      <c r="B38" s="69">
        <v>0.41300258538632484</v>
      </c>
      <c r="C38" s="66">
        <v>5.598705311863115E-3</v>
      </c>
      <c r="D38" s="66">
        <f t="shared" ref="D38:D40" si="86">D37+(D$41-D$36)/5</f>
        <v>8.0000000000000016E-2</v>
      </c>
      <c r="E38" s="66">
        <f t="shared" si="82"/>
        <v>0</v>
      </c>
      <c r="F38" s="66">
        <f t="shared" si="82"/>
        <v>0</v>
      </c>
      <c r="G38" s="66">
        <v>2.5080441700028766E-2</v>
      </c>
      <c r="H38" s="66">
        <v>0</v>
      </c>
      <c r="I38" s="66">
        <v>0.4763182676017832</v>
      </c>
      <c r="J38" s="166">
        <f t="shared" si="79"/>
        <v>0</v>
      </c>
      <c r="K38" s="108">
        <v>0.17</v>
      </c>
      <c r="L38" s="114">
        <v>0.3</v>
      </c>
      <c r="M38" s="114">
        <v>0.28000000000000003</v>
      </c>
      <c r="N38" s="114">
        <v>0.22</v>
      </c>
      <c r="O38" s="114">
        <v>3.0000000000000027E-2</v>
      </c>
      <c r="P38" s="108">
        <v>0</v>
      </c>
      <c r="Q38" s="114">
        <v>2E-3</v>
      </c>
      <c r="R38" s="114">
        <v>0.15</v>
      </c>
      <c r="S38" s="114">
        <v>0.69799999999999995</v>
      </c>
      <c r="T38" s="114">
        <v>0.15</v>
      </c>
      <c r="U38" s="132">
        <f t="shared" ref="U38:U40" si="87">U37+(U$41-U$36)/5</f>
        <v>0.1</v>
      </c>
      <c r="V38" s="133">
        <f t="shared" ref="V38:V40" si="88">V37+(V$41-V$36)/5</f>
        <v>0.28000000000000003</v>
      </c>
      <c r="W38" s="133">
        <f t="shared" ref="W38:W40" si="89">W37+(W$41-W$36)/5</f>
        <v>0.4</v>
      </c>
      <c r="X38" s="133">
        <f t="shared" ref="X38:X40" si="90">X37+(X$41-X$36)/5</f>
        <v>0.19</v>
      </c>
      <c r="Y38" s="133">
        <f t="shared" si="38"/>
        <v>3.0000000000000027E-2</v>
      </c>
      <c r="Z38" s="132">
        <f t="shared" si="9"/>
        <v>0</v>
      </c>
      <c r="AA38" s="133">
        <f t="shared" si="10"/>
        <v>2E-3</v>
      </c>
      <c r="AB38" s="133">
        <f t="shared" si="11"/>
        <v>0.15</v>
      </c>
      <c r="AC38" s="133">
        <f t="shared" si="12"/>
        <v>0.69799999999999995</v>
      </c>
      <c r="AD38" s="133">
        <f t="shared" si="13"/>
        <v>0.15</v>
      </c>
      <c r="AE38" s="108">
        <v>0</v>
      </c>
      <c r="AF38" s="114">
        <v>0</v>
      </c>
      <c r="AG38" s="114">
        <v>0</v>
      </c>
      <c r="AH38" s="114">
        <v>0</v>
      </c>
      <c r="AI38" s="114">
        <v>1</v>
      </c>
      <c r="AJ38" s="132">
        <f t="shared" ref="AJ38:AJ40" si="91">AJ37+(AJ$41-AJ$36)/5</f>
        <v>0.15</v>
      </c>
      <c r="AK38" s="133">
        <f t="shared" ref="AK38:AK40" si="92">AK37+(AK$41-AK$36)/5</f>
        <v>0.36</v>
      </c>
      <c r="AL38" s="133">
        <f t="shared" ref="AL38:AL40" si="93">AL37+(AL$41-AL$36)/5</f>
        <v>0.44</v>
      </c>
      <c r="AM38" s="133">
        <f t="shared" ref="AM38:AM40" si="94">AM37+(AM$41-AM$36)/5</f>
        <v>0.05</v>
      </c>
      <c r="AN38" s="133">
        <f t="shared" si="39"/>
        <v>0</v>
      </c>
      <c r="AO38" s="108">
        <v>0.1</v>
      </c>
      <c r="AP38" s="114">
        <v>0.35</v>
      </c>
      <c r="AQ38" s="114">
        <v>0.4</v>
      </c>
      <c r="AR38" s="114">
        <v>0.15</v>
      </c>
      <c r="AS38" s="114">
        <v>0</v>
      </c>
      <c r="AT38" s="132">
        <f t="shared" ref="AT38:AT40" si="95">AT37+(AT$41-AT$36)/5</f>
        <v>0.2</v>
      </c>
      <c r="AU38" s="133">
        <f t="shared" ref="AU38:AU40" si="96">AU37+(AU$41-AU$36)/5</f>
        <v>0.25</v>
      </c>
      <c r="AV38" s="133">
        <f t="shared" ref="AV38:AV40" si="97">AV37+(AV$41-AV$36)/5</f>
        <v>0.4</v>
      </c>
      <c r="AW38" s="133">
        <f t="shared" ref="AW38:AW40" si="98">AW37+(AW$41-AW$36)/5</f>
        <v>0.1</v>
      </c>
      <c r="AX38" s="133">
        <f t="shared" si="45"/>
        <v>4.9999999999999933E-2</v>
      </c>
      <c r="AY38" s="132">
        <v>0</v>
      </c>
      <c r="AZ38" s="133">
        <v>0</v>
      </c>
      <c r="BA38" s="133">
        <v>0</v>
      </c>
      <c r="BB38" s="140">
        <v>0.5</v>
      </c>
      <c r="BC38" s="140">
        <v>0.5</v>
      </c>
      <c r="BD38" s="129">
        <f t="shared" si="2"/>
        <v>1</v>
      </c>
      <c r="BE38" s="129">
        <f t="shared" si="3"/>
        <v>9.0000000000000018</v>
      </c>
      <c r="BG38" s="60">
        <f t="shared" si="4"/>
        <v>0.1772361592910362</v>
      </c>
      <c r="BH38" s="60">
        <f t="shared" si="0"/>
        <v>0.27442049893897735</v>
      </c>
      <c r="BI38" s="60">
        <f t="shared" si="0"/>
        <v>0.35004323109367641</v>
      </c>
      <c r="BJ38" s="60">
        <f t="shared" si="0"/>
        <v>0.15885431393785171</v>
      </c>
      <c r="BK38" s="60">
        <f t="shared" si="0"/>
        <v>3.9445796738458355E-2</v>
      </c>
      <c r="BL38" s="57">
        <f t="shared" si="1"/>
        <v>1</v>
      </c>
    </row>
    <row r="39" spans="1:64" x14ac:dyDescent="0.2">
      <c r="A39" s="12">
        <v>2033</v>
      </c>
      <c r="B39" s="69">
        <v>0.2682422820175282</v>
      </c>
      <c r="C39" s="66">
        <v>3.6500371658505612E-3</v>
      </c>
      <c r="D39" s="66">
        <f t="shared" si="86"/>
        <v>7.0000000000000021E-2</v>
      </c>
      <c r="E39" s="66">
        <f t="shared" si="82"/>
        <v>0</v>
      </c>
      <c r="F39" s="66">
        <f t="shared" si="82"/>
        <v>0</v>
      </c>
      <c r="G39" s="66">
        <v>2.9022767260760449E-2</v>
      </c>
      <c r="H39" s="66">
        <v>0</v>
      </c>
      <c r="I39" s="66">
        <v>0.62908491355586083</v>
      </c>
      <c r="J39" s="166">
        <f t="shared" si="79"/>
        <v>0</v>
      </c>
      <c r="K39" s="108">
        <v>0.17</v>
      </c>
      <c r="L39" s="114">
        <v>0.3</v>
      </c>
      <c r="M39" s="114">
        <v>0.28000000000000003</v>
      </c>
      <c r="N39" s="114">
        <v>0.22</v>
      </c>
      <c r="O39" s="114">
        <v>3.0000000000000027E-2</v>
      </c>
      <c r="P39" s="108">
        <v>0</v>
      </c>
      <c r="Q39" s="114">
        <v>2E-3</v>
      </c>
      <c r="R39" s="114">
        <v>0.15</v>
      </c>
      <c r="S39" s="114">
        <v>0.69799999999999995</v>
      </c>
      <c r="T39" s="114">
        <v>0.15</v>
      </c>
      <c r="U39" s="132">
        <f t="shared" si="87"/>
        <v>0.1</v>
      </c>
      <c r="V39" s="133">
        <f t="shared" si="88"/>
        <v>0.28000000000000003</v>
      </c>
      <c r="W39" s="133">
        <f t="shared" si="89"/>
        <v>0.4</v>
      </c>
      <c r="X39" s="133">
        <f t="shared" si="90"/>
        <v>0.19</v>
      </c>
      <c r="Y39" s="133">
        <f t="shared" si="38"/>
        <v>3.0000000000000027E-2</v>
      </c>
      <c r="Z39" s="132">
        <f t="shared" si="9"/>
        <v>0</v>
      </c>
      <c r="AA39" s="133">
        <f t="shared" si="10"/>
        <v>2E-3</v>
      </c>
      <c r="AB39" s="133">
        <f t="shared" si="11"/>
        <v>0.15</v>
      </c>
      <c r="AC39" s="133">
        <f t="shared" si="12"/>
        <v>0.69799999999999995</v>
      </c>
      <c r="AD39" s="133">
        <f t="shared" si="13"/>
        <v>0.15</v>
      </c>
      <c r="AE39" s="108">
        <v>0</v>
      </c>
      <c r="AF39" s="114">
        <v>0</v>
      </c>
      <c r="AG39" s="114">
        <v>0</v>
      </c>
      <c r="AH39" s="114">
        <v>0</v>
      </c>
      <c r="AI39" s="114">
        <v>1</v>
      </c>
      <c r="AJ39" s="132">
        <f t="shared" si="91"/>
        <v>0.15</v>
      </c>
      <c r="AK39" s="133">
        <f t="shared" si="92"/>
        <v>0.36499999999999999</v>
      </c>
      <c r="AL39" s="133">
        <f t="shared" si="93"/>
        <v>0.435</v>
      </c>
      <c r="AM39" s="133">
        <f t="shared" si="94"/>
        <v>0.05</v>
      </c>
      <c r="AN39" s="133">
        <f t="shared" si="39"/>
        <v>0</v>
      </c>
      <c r="AO39" s="108">
        <v>0.1</v>
      </c>
      <c r="AP39" s="114">
        <v>0.35</v>
      </c>
      <c r="AQ39" s="114">
        <v>0.4</v>
      </c>
      <c r="AR39" s="114">
        <v>0.15</v>
      </c>
      <c r="AS39" s="114">
        <v>0</v>
      </c>
      <c r="AT39" s="132">
        <f t="shared" si="95"/>
        <v>0.2</v>
      </c>
      <c r="AU39" s="133">
        <f t="shared" si="96"/>
        <v>0.25</v>
      </c>
      <c r="AV39" s="133">
        <f t="shared" si="97"/>
        <v>0.4</v>
      </c>
      <c r="AW39" s="133">
        <f t="shared" si="98"/>
        <v>0.1</v>
      </c>
      <c r="AX39" s="133">
        <f t="shared" si="45"/>
        <v>4.9999999999999933E-2</v>
      </c>
      <c r="AY39" s="132">
        <v>0</v>
      </c>
      <c r="AZ39" s="133">
        <v>0</v>
      </c>
      <c r="BA39" s="133">
        <v>0</v>
      </c>
      <c r="BB39" s="140">
        <v>0.5</v>
      </c>
      <c r="BC39" s="140">
        <v>0.5</v>
      </c>
      <c r="BD39" s="129">
        <f t="shared" si="2"/>
        <v>1</v>
      </c>
      <c r="BE39" s="129">
        <f t="shared" si="3"/>
        <v>9</v>
      </c>
      <c r="BG39" s="60">
        <f t="shared" si="4"/>
        <v>0.18277158574326605</v>
      </c>
      <c r="BH39" s="60">
        <f t="shared" si="0"/>
        <v>0.26794452311873296</v>
      </c>
      <c r="BI39" s="60">
        <f t="shared" si="0"/>
        <v>0.36791421372056066</v>
      </c>
      <c r="BJ39" s="60">
        <f t="shared" si="0"/>
        <v>0.13922065770424402</v>
      </c>
      <c r="BK39" s="60">
        <f t="shared" si="0"/>
        <v>4.2149019713196442E-2</v>
      </c>
      <c r="BL39" s="57">
        <f t="shared" si="1"/>
        <v>1</v>
      </c>
    </row>
    <row r="40" spans="1:64" x14ac:dyDescent="0.2">
      <c r="A40" s="12">
        <v>2034</v>
      </c>
      <c r="B40" s="69">
        <v>8.3139383974627806E-2</v>
      </c>
      <c r="C40" s="66">
        <v>1.4679240687889184E-3</v>
      </c>
      <c r="D40" s="66">
        <f t="shared" si="86"/>
        <v>6.0000000000000019E-2</v>
      </c>
      <c r="E40" s="66">
        <f t="shared" si="82"/>
        <v>0</v>
      </c>
      <c r="F40" s="66">
        <f t="shared" si="82"/>
        <v>0</v>
      </c>
      <c r="G40" s="66">
        <v>3.3468623526695815E-2</v>
      </c>
      <c r="H40" s="66">
        <v>0</v>
      </c>
      <c r="I40" s="66">
        <v>0.82192406842988741</v>
      </c>
      <c r="J40" s="166">
        <f t="shared" si="79"/>
        <v>0</v>
      </c>
      <c r="K40" s="108">
        <v>0.17</v>
      </c>
      <c r="L40" s="114">
        <v>0.3</v>
      </c>
      <c r="M40" s="114">
        <v>0.28000000000000003</v>
      </c>
      <c r="N40" s="114">
        <v>0.22</v>
      </c>
      <c r="O40" s="114">
        <v>3.0000000000000027E-2</v>
      </c>
      <c r="P40" s="108">
        <v>0</v>
      </c>
      <c r="Q40" s="114">
        <v>2E-3</v>
      </c>
      <c r="R40" s="114">
        <v>0.15</v>
      </c>
      <c r="S40" s="114">
        <v>0.69799999999999995</v>
      </c>
      <c r="T40" s="114">
        <v>0.15</v>
      </c>
      <c r="U40" s="132">
        <f t="shared" si="87"/>
        <v>0.1</v>
      </c>
      <c r="V40" s="133">
        <f t="shared" si="88"/>
        <v>0.28000000000000003</v>
      </c>
      <c r="W40" s="133">
        <f t="shared" si="89"/>
        <v>0.4</v>
      </c>
      <c r="X40" s="133">
        <f t="shared" si="90"/>
        <v>0.19</v>
      </c>
      <c r="Y40" s="133">
        <f t="shared" si="38"/>
        <v>3.0000000000000027E-2</v>
      </c>
      <c r="Z40" s="132">
        <f t="shared" si="9"/>
        <v>0</v>
      </c>
      <c r="AA40" s="133">
        <f t="shared" si="10"/>
        <v>2E-3</v>
      </c>
      <c r="AB40" s="133">
        <f t="shared" si="11"/>
        <v>0.15</v>
      </c>
      <c r="AC40" s="133">
        <f t="shared" si="12"/>
        <v>0.69799999999999995</v>
      </c>
      <c r="AD40" s="133">
        <f t="shared" si="13"/>
        <v>0.15</v>
      </c>
      <c r="AE40" s="108">
        <v>0</v>
      </c>
      <c r="AF40" s="114">
        <v>0</v>
      </c>
      <c r="AG40" s="114">
        <v>0</v>
      </c>
      <c r="AH40" s="114">
        <v>0</v>
      </c>
      <c r="AI40" s="114">
        <v>1</v>
      </c>
      <c r="AJ40" s="132">
        <f t="shared" si="91"/>
        <v>0.15</v>
      </c>
      <c r="AK40" s="133">
        <f t="shared" si="92"/>
        <v>0.37</v>
      </c>
      <c r="AL40" s="133">
        <f t="shared" si="93"/>
        <v>0.43</v>
      </c>
      <c r="AM40" s="133">
        <f t="shared" si="94"/>
        <v>0.05</v>
      </c>
      <c r="AN40" s="133">
        <f t="shared" si="39"/>
        <v>0</v>
      </c>
      <c r="AO40" s="108">
        <v>0.1</v>
      </c>
      <c r="AP40" s="114">
        <v>0.35</v>
      </c>
      <c r="AQ40" s="114">
        <v>0.4</v>
      </c>
      <c r="AR40" s="114">
        <v>0.15</v>
      </c>
      <c r="AS40" s="114">
        <v>0</v>
      </c>
      <c r="AT40" s="132">
        <f t="shared" si="95"/>
        <v>0.2</v>
      </c>
      <c r="AU40" s="133">
        <f t="shared" si="96"/>
        <v>0.25</v>
      </c>
      <c r="AV40" s="133">
        <f t="shared" si="97"/>
        <v>0.4</v>
      </c>
      <c r="AW40" s="133">
        <f t="shared" si="98"/>
        <v>0.1</v>
      </c>
      <c r="AX40" s="133">
        <f t="shared" si="45"/>
        <v>4.9999999999999933E-2</v>
      </c>
      <c r="AY40" s="132">
        <v>0</v>
      </c>
      <c r="AZ40" s="133">
        <v>0</v>
      </c>
      <c r="BA40" s="133">
        <v>0</v>
      </c>
      <c r="BB40" s="140">
        <v>0.5</v>
      </c>
      <c r="BC40" s="140">
        <v>0.5</v>
      </c>
      <c r="BD40" s="129">
        <f t="shared" si="2"/>
        <v>1</v>
      </c>
      <c r="BE40" s="129">
        <f t="shared" si="3"/>
        <v>9</v>
      </c>
      <c r="BG40" s="60">
        <f t="shared" si="4"/>
        <v>0.1895388024906686</v>
      </c>
      <c r="BH40" s="60">
        <f t="shared" si="0"/>
        <v>0.25960915885287522</v>
      </c>
      <c r="BI40" s="60">
        <f t="shared" si="0"/>
        <v>0.3906603516116483</v>
      </c>
      <c r="BJ40" s="60">
        <f t="shared" si="0"/>
        <v>0.11458111349375633</v>
      </c>
      <c r="BK40" s="60">
        <f t="shared" si="0"/>
        <v>4.5610573551051491E-2</v>
      </c>
      <c r="BL40" s="57">
        <f t="shared" si="1"/>
        <v>0.99999999999999989</v>
      </c>
    </row>
    <row r="41" spans="1:64" s="55" customFormat="1" x14ac:dyDescent="0.2">
      <c r="A41" s="51">
        <v>2035</v>
      </c>
      <c r="B41" s="101">
        <v>1.1527328911938597E-2</v>
      </c>
      <c r="C41" s="74">
        <v>6.0008269084778885E-4</v>
      </c>
      <c r="D41" s="74">
        <v>0.05</v>
      </c>
      <c r="E41" s="74">
        <v>0</v>
      </c>
      <c r="F41" s="74">
        <v>0</v>
      </c>
      <c r="G41" s="74">
        <v>5.210618173932854E-4</v>
      </c>
      <c r="H41" s="74">
        <v>0</v>
      </c>
      <c r="I41" s="74">
        <v>0.93735152657982035</v>
      </c>
      <c r="J41" s="65">
        <f t="shared" si="79"/>
        <v>0</v>
      </c>
      <c r="K41" s="103">
        <v>0.17</v>
      </c>
      <c r="L41" s="104">
        <v>0.3</v>
      </c>
      <c r="M41" s="104">
        <v>0.28000000000000003</v>
      </c>
      <c r="N41" s="104">
        <v>0.22</v>
      </c>
      <c r="O41" s="104">
        <v>3.0000000000000027E-2</v>
      </c>
      <c r="P41" s="103">
        <v>0</v>
      </c>
      <c r="Q41" s="104">
        <v>2E-3</v>
      </c>
      <c r="R41" s="104">
        <v>0.15</v>
      </c>
      <c r="S41" s="104">
        <v>0.69799999999999995</v>
      </c>
      <c r="T41" s="104">
        <v>0.15</v>
      </c>
      <c r="U41" s="103">
        <v>0.1</v>
      </c>
      <c r="V41" s="105">
        <v>0.28000000000000003</v>
      </c>
      <c r="W41" s="105">
        <v>0.4</v>
      </c>
      <c r="X41" s="104">
        <v>0.19</v>
      </c>
      <c r="Y41" s="104">
        <f t="shared" ref="Y41" si="99">1-SUM(U41:X41)</f>
        <v>3.0000000000000027E-2</v>
      </c>
      <c r="Z41" s="135">
        <f t="shared" si="9"/>
        <v>0</v>
      </c>
      <c r="AA41" s="136">
        <f t="shared" si="10"/>
        <v>2E-3</v>
      </c>
      <c r="AB41" s="136">
        <f t="shared" si="11"/>
        <v>0.15</v>
      </c>
      <c r="AC41" s="136">
        <f t="shared" si="12"/>
        <v>0.69799999999999995</v>
      </c>
      <c r="AD41" s="136">
        <f t="shared" si="13"/>
        <v>0.15</v>
      </c>
      <c r="AE41" s="103">
        <v>0</v>
      </c>
      <c r="AF41" s="104">
        <v>0</v>
      </c>
      <c r="AG41" s="104">
        <v>0</v>
      </c>
      <c r="AH41" s="104">
        <v>0</v>
      </c>
      <c r="AI41" s="104">
        <v>1</v>
      </c>
      <c r="AJ41" s="103">
        <v>0.15</v>
      </c>
      <c r="AK41" s="105">
        <v>0.375</v>
      </c>
      <c r="AL41" s="105">
        <v>0.42499999999999999</v>
      </c>
      <c r="AM41" s="104">
        <v>0.05</v>
      </c>
      <c r="AN41" s="104">
        <f t="shared" si="39"/>
        <v>0</v>
      </c>
      <c r="AO41" s="103">
        <v>0.1</v>
      </c>
      <c r="AP41" s="104">
        <v>0.35</v>
      </c>
      <c r="AQ41" s="104">
        <v>0.4</v>
      </c>
      <c r="AR41" s="104">
        <v>0.15</v>
      </c>
      <c r="AS41" s="104">
        <v>0</v>
      </c>
      <c r="AT41" s="138">
        <v>0.2</v>
      </c>
      <c r="AU41" s="139">
        <v>0.25</v>
      </c>
      <c r="AV41" s="139">
        <v>0.4</v>
      </c>
      <c r="AW41" s="139">
        <v>0.1</v>
      </c>
      <c r="AX41" s="139">
        <f t="shared" ref="AX41" si="100">1-SUM(AT41:AW41)</f>
        <v>4.9999999999999933E-2</v>
      </c>
      <c r="AY41" s="135">
        <v>0</v>
      </c>
      <c r="AZ41" s="136">
        <v>0</v>
      </c>
      <c r="BA41" s="136">
        <v>0</v>
      </c>
      <c r="BB41" s="139">
        <v>0.5</v>
      </c>
      <c r="BC41" s="139">
        <v>0.5</v>
      </c>
      <c r="BD41" s="130">
        <f t="shared" si="2"/>
        <v>1</v>
      </c>
      <c r="BE41" s="130">
        <f t="shared" si="3"/>
        <v>9</v>
      </c>
      <c r="BG41" s="61">
        <f t="shared" si="4"/>
        <v>0.19450811050360264</v>
      </c>
      <c r="BH41" s="61">
        <f t="shared" si="0"/>
        <v>0.25199267866544084</v>
      </c>
      <c r="BI41" s="61">
        <f t="shared" si="0"/>
        <v>0.39847972640329032</v>
      </c>
      <c r="BJ41" s="61">
        <f t="shared" si="0"/>
        <v>0.10621607582768997</v>
      </c>
      <c r="BK41" s="61">
        <f t="shared" si="0"/>
        <v>4.8803408599976283E-2</v>
      </c>
      <c r="BL41" s="62">
        <f t="shared" si="1"/>
        <v>1</v>
      </c>
    </row>
    <row r="42" spans="1:64" x14ac:dyDescent="0.2">
      <c r="A42" s="12">
        <v>2036</v>
      </c>
      <c r="B42" s="100">
        <v>3.1052056640830016E-2</v>
      </c>
      <c r="C42" s="66">
        <v>4.3685260922842037E-4</v>
      </c>
      <c r="D42" s="66">
        <v>1.6E-2</v>
      </c>
      <c r="E42" s="66">
        <f t="shared" ref="E42:F45" si="101">E41+(E$46-E$41)*0.2</f>
        <v>0</v>
      </c>
      <c r="F42" s="66">
        <f t="shared" si="101"/>
        <v>0</v>
      </c>
      <c r="G42" s="66">
        <v>4.2330508131593832E-4</v>
      </c>
      <c r="H42" s="66">
        <v>0</v>
      </c>
      <c r="I42" s="66">
        <v>0.95208778566862562</v>
      </c>
      <c r="J42" s="166">
        <f t="shared" si="79"/>
        <v>0</v>
      </c>
      <c r="K42" s="108">
        <v>0.17</v>
      </c>
      <c r="L42" s="114">
        <v>0.3</v>
      </c>
      <c r="M42" s="114">
        <v>0.28000000000000003</v>
      </c>
      <c r="N42" s="114">
        <v>0.22</v>
      </c>
      <c r="O42" s="114">
        <v>3.0000000000000027E-2</v>
      </c>
      <c r="P42" s="108">
        <v>0</v>
      </c>
      <c r="Q42" s="114">
        <v>2E-3</v>
      </c>
      <c r="R42" s="114">
        <v>0.15</v>
      </c>
      <c r="S42" s="114">
        <v>0.69799999999999995</v>
      </c>
      <c r="T42" s="114">
        <v>0.15</v>
      </c>
      <c r="U42" s="132">
        <f>U41+(U$46-U$41)/5</f>
        <v>0.1</v>
      </c>
      <c r="V42" s="133">
        <f t="shared" ref="V42:X42" si="102">V41+(V$46-V$41)/5</f>
        <v>0.28000000000000003</v>
      </c>
      <c r="W42" s="133">
        <f t="shared" si="102"/>
        <v>0.40200000000000002</v>
      </c>
      <c r="X42" s="133">
        <f t="shared" si="102"/>
        <v>0.19</v>
      </c>
      <c r="Y42" s="133">
        <f t="shared" ref="Y42:Y46" si="103">1-SUM(U42:X42)</f>
        <v>2.8000000000000025E-2</v>
      </c>
      <c r="Z42" s="132">
        <f t="shared" si="9"/>
        <v>0</v>
      </c>
      <c r="AA42" s="133">
        <f t="shared" si="10"/>
        <v>2E-3</v>
      </c>
      <c r="AB42" s="133">
        <f t="shared" si="11"/>
        <v>0.15</v>
      </c>
      <c r="AC42" s="133">
        <f t="shared" si="12"/>
        <v>0.69799999999999995</v>
      </c>
      <c r="AD42" s="133">
        <f t="shared" si="13"/>
        <v>0.15</v>
      </c>
      <c r="AE42" s="108">
        <v>0</v>
      </c>
      <c r="AF42" s="114">
        <v>0</v>
      </c>
      <c r="AG42" s="114">
        <v>0</v>
      </c>
      <c r="AH42" s="114">
        <v>0</v>
      </c>
      <c r="AI42" s="114">
        <v>1</v>
      </c>
      <c r="AJ42" s="132">
        <f>AJ41+(AJ$46-AJ$41)/5</f>
        <v>0.15</v>
      </c>
      <c r="AK42" s="133">
        <f t="shared" ref="AK42:AM42" si="104">AK41+(AK$46-AK$41)/5</f>
        <v>0.375</v>
      </c>
      <c r="AL42" s="133">
        <f t="shared" si="104"/>
        <v>0.42499999999999999</v>
      </c>
      <c r="AM42" s="133">
        <f t="shared" si="104"/>
        <v>0.05</v>
      </c>
      <c r="AN42" s="133">
        <f t="shared" si="39"/>
        <v>0</v>
      </c>
      <c r="AO42" s="108">
        <v>0.1</v>
      </c>
      <c r="AP42" s="114">
        <v>0.35</v>
      </c>
      <c r="AQ42" s="114">
        <v>0.4</v>
      </c>
      <c r="AR42" s="114">
        <v>0.15</v>
      </c>
      <c r="AS42" s="114">
        <v>0</v>
      </c>
      <c r="AT42" s="132">
        <f>AT41+(AT$46-AT$41)/5</f>
        <v>0.2</v>
      </c>
      <c r="AU42" s="133">
        <f t="shared" ref="AU42:AW42" si="105">AU41+(AU$46-AU$41)/5</f>
        <v>0.25</v>
      </c>
      <c r="AV42" s="133">
        <f t="shared" si="105"/>
        <v>0.4</v>
      </c>
      <c r="AW42" s="133">
        <f t="shared" si="105"/>
        <v>0.1</v>
      </c>
      <c r="AX42" s="133">
        <f t="shared" si="45"/>
        <v>4.9999999999999933E-2</v>
      </c>
      <c r="AY42" s="132">
        <v>0</v>
      </c>
      <c r="AZ42" s="133">
        <v>0</v>
      </c>
      <c r="BA42" s="133">
        <v>0</v>
      </c>
      <c r="BB42" s="140">
        <v>0.5</v>
      </c>
      <c r="BC42" s="140">
        <v>0.5</v>
      </c>
      <c r="BD42" s="129">
        <f t="shared" si="2"/>
        <v>1</v>
      </c>
      <c r="BE42" s="129">
        <f t="shared" si="3"/>
        <v>9</v>
      </c>
      <c r="BG42" s="60">
        <f t="shared" si="4"/>
        <v>0.19735990252486363</v>
      </c>
      <c r="BH42" s="60">
        <f t="shared" si="0"/>
        <v>0.25197717652011736</v>
      </c>
      <c r="BI42" s="60">
        <f t="shared" si="0"/>
        <v>0.39620712267782621</v>
      </c>
      <c r="BJ42" s="60">
        <f t="shared" si="0"/>
        <v>0.1054063194031524</v>
      </c>
      <c r="BK42" s="60">
        <f t="shared" si="0"/>
        <v>4.9049478874040382E-2</v>
      </c>
      <c r="BL42" s="57">
        <f t="shared" si="1"/>
        <v>1</v>
      </c>
    </row>
    <row r="43" spans="1:64" x14ac:dyDescent="0.2">
      <c r="A43" s="12">
        <v>2037</v>
      </c>
      <c r="B43" s="100">
        <v>2.3899506957155831E-2</v>
      </c>
      <c r="C43" s="66">
        <v>3.1786948931640475E-4</v>
      </c>
      <c r="D43" s="66">
        <v>1.2E-2</v>
      </c>
      <c r="E43" s="66">
        <f t="shared" si="101"/>
        <v>0</v>
      </c>
      <c r="F43" s="66">
        <f t="shared" si="101"/>
        <v>0</v>
      </c>
      <c r="G43" s="66">
        <v>3.4298998758454358E-4</v>
      </c>
      <c r="H43" s="66">
        <v>0</v>
      </c>
      <c r="I43" s="66">
        <v>0.9634396335659432</v>
      </c>
      <c r="J43" s="166">
        <f t="shared" si="79"/>
        <v>0</v>
      </c>
      <c r="K43" s="108">
        <v>0.17</v>
      </c>
      <c r="L43" s="114">
        <v>0.3</v>
      </c>
      <c r="M43" s="114">
        <v>0.28000000000000003</v>
      </c>
      <c r="N43" s="114">
        <v>0.22</v>
      </c>
      <c r="O43" s="114">
        <v>3.0000000000000027E-2</v>
      </c>
      <c r="P43" s="108">
        <v>0</v>
      </c>
      <c r="Q43" s="114">
        <v>2E-3</v>
      </c>
      <c r="R43" s="114">
        <v>0.15</v>
      </c>
      <c r="S43" s="114">
        <v>0.69799999999999995</v>
      </c>
      <c r="T43" s="114">
        <v>0.15</v>
      </c>
      <c r="U43" s="132">
        <f t="shared" ref="U43:U45" si="106">U42+(U$46-U$41)/5</f>
        <v>0.1</v>
      </c>
      <c r="V43" s="133">
        <f t="shared" ref="V43:V45" si="107">V42+(V$46-V$41)/5</f>
        <v>0.28000000000000003</v>
      </c>
      <c r="W43" s="133">
        <f t="shared" ref="W43:W45" si="108">W42+(W$46-W$41)/5</f>
        <v>0.40400000000000003</v>
      </c>
      <c r="X43" s="133">
        <f t="shared" ref="X43:X45" si="109">X42+(X$46-X$41)/5</f>
        <v>0.19</v>
      </c>
      <c r="Y43" s="133">
        <f t="shared" si="103"/>
        <v>2.6000000000000023E-2</v>
      </c>
      <c r="Z43" s="132">
        <f t="shared" si="9"/>
        <v>0</v>
      </c>
      <c r="AA43" s="133">
        <f t="shared" si="10"/>
        <v>2E-3</v>
      </c>
      <c r="AB43" s="133">
        <f t="shared" si="11"/>
        <v>0.15</v>
      </c>
      <c r="AC43" s="133">
        <f t="shared" si="12"/>
        <v>0.69799999999999995</v>
      </c>
      <c r="AD43" s="133">
        <f t="shared" si="13"/>
        <v>0.15</v>
      </c>
      <c r="AE43" s="108">
        <v>0</v>
      </c>
      <c r="AF43" s="114">
        <v>0</v>
      </c>
      <c r="AG43" s="114">
        <v>0</v>
      </c>
      <c r="AH43" s="114">
        <v>0</v>
      </c>
      <c r="AI43" s="114">
        <v>1</v>
      </c>
      <c r="AJ43" s="132">
        <f t="shared" ref="AJ43:AJ45" si="110">AJ42+(AJ$46-AJ$41)/5</f>
        <v>0.15</v>
      </c>
      <c r="AK43" s="133">
        <f t="shared" ref="AK43:AK45" si="111">AK42+(AK$46-AK$41)/5</f>
        <v>0.375</v>
      </c>
      <c r="AL43" s="133">
        <f t="shared" ref="AL43:AL45" si="112">AL42+(AL$46-AL$41)/5</f>
        <v>0.42499999999999999</v>
      </c>
      <c r="AM43" s="133">
        <f t="shared" ref="AM43:AM45" si="113">AM42+(AM$46-AM$41)/5</f>
        <v>0.05</v>
      </c>
      <c r="AN43" s="133">
        <f t="shared" si="39"/>
        <v>0</v>
      </c>
      <c r="AO43" s="108">
        <v>0.1</v>
      </c>
      <c r="AP43" s="114">
        <v>0.35</v>
      </c>
      <c r="AQ43" s="114">
        <v>0.4</v>
      </c>
      <c r="AR43" s="114">
        <v>0.15</v>
      </c>
      <c r="AS43" s="114">
        <v>0</v>
      </c>
      <c r="AT43" s="132">
        <f t="shared" ref="AT43:AT45" si="114">AT42+(AT$46-AT$41)/5</f>
        <v>0.2</v>
      </c>
      <c r="AU43" s="133">
        <f t="shared" ref="AU43:AU45" si="115">AU42+(AU$46-AU$41)/5</f>
        <v>0.25</v>
      </c>
      <c r="AV43" s="133">
        <f t="shared" ref="AV43:AV45" si="116">AV42+(AV$46-AV$41)/5</f>
        <v>0.4</v>
      </c>
      <c r="AW43" s="133">
        <f t="shared" ref="AW43:AW45" si="117">AW42+(AW$46-AW$41)/5</f>
        <v>0.1</v>
      </c>
      <c r="AX43" s="133">
        <f t="shared" si="45"/>
        <v>4.9999999999999933E-2</v>
      </c>
      <c r="AY43" s="132">
        <v>0</v>
      </c>
      <c r="AZ43" s="133">
        <v>0</v>
      </c>
      <c r="BA43" s="133">
        <v>0</v>
      </c>
      <c r="BB43" s="140">
        <v>0.5</v>
      </c>
      <c r="BC43" s="140">
        <v>0.5</v>
      </c>
      <c r="BD43" s="129">
        <f t="shared" si="2"/>
        <v>1</v>
      </c>
      <c r="BE43" s="129">
        <f t="shared" si="3"/>
        <v>9</v>
      </c>
      <c r="BG43" s="60">
        <f t="shared" si="4"/>
        <v>0.19800229139404282</v>
      </c>
      <c r="BH43" s="60">
        <f t="shared" si="0"/>
        <v>0.25151901746295541</v>
      </c>
      <c r="BI43" s="60">
        <f t="shared" si="0"/>
        <v>0.39710916654250183</v>
      </c>
      <c r="BJ43" s="60">
        <f t="shared" si="0"/>
        <v>0.10412087729009069</v>
      </c>
      <c r="BK43" s="60">
        <f t="shared" si="0"/>
        <v>4.9248647310409233E-2</v>
      </c>
      <c r="BL43" s="57">
        <f t="shared" si="1"/>
        <v>1</v>
      </c>
    </row>
    <row r="44" spans="1:64" x14ac:dyDescent="0.2">
      <c r="A44" s="12">
        <v>2038</v>
      </c>
      <c r="B44" s="100">
        <v>2.7387950259249477E-2</v>
      </c>
      <c r="C44" s="66">
        <v>2.3185729786026499E-4</v>
      </c>
      <c r="D44" s="66">
        <v>0</v>
      </c>
      <c r="E44" s="66">
        <f t="shared" si="101"/>
        <v>0</v>
      </c>
      <c r="F44" s="66">
        <f t="shared" si="101"/>
        <v>0</v>
      </c>
      <c r="G44" s="66">
        <v>2.7789579247209159E-4</v>
      </c>
      <c r="H44" s="66">
        <v>0</v>
      </c>
      <c r="I44" s="66">
        <v>0.97210229665041814</v>
      </c>
      <c r="J44" s="166">
        <f t="shared" si="79"/>
        <v>0</v>
      </c>
      <c r="K44" s="108">
        <v>0.17</v>
      </c>
      <c r="L44" s="114">
        <v>0.3</v>
      </c>
      <c r="M44" s="114">
        <v>0.28000000000000003</v>
      </c>
      <c r="N44" s="114">
        <v>0.22</v>
      </c>
      <c r="O44" s="114">
        <v>3.0000000000000027E-2</v>
      </c>
      <c r="P44" s="108">
        <v>0</v>
      </c>
      <c r="Q44" s="114">
        <v>2E-3</v>
      </c>
      <c r="R44" s="114">
        <v>0.15</v>
      </c>
      <c r="S44" s="114">
        <v>0.69799999999999995</v>
      </c>
      <c r="T44" s="114">
        <v>0.15</v>
      </c>
      <c r="U44" s="132">
        <f t="shared" si="106"/>
        <v>0.1</v>
      </c>
      <c r="V44" s="133">
        <f t="shared" si="107"/>
        <v>0.28000000000000003</v>
      </c>
      <c r="W44" s="133">
        <f t="shared" si="108"/>
        <v>0.40600000000000003</v>
      </c>
      <c r="X44" s="133">
        <f t="shared" si="109"/>
        <v>0.19</v>
      </c>
      <c r="Y44" s="133">
        <f t="shared" si="103"/>
        <v>2.4000000000000021E-2</v>
      </c>
      <c r="Z44" s="132">
        <f t="shared" si="9"/>
        <v>0</v>
      </c>
      <c r="AA44" s="133">
        <f t="shared" si="10"/>
        <v>2E-3</v>
      </c>
      <c r="AB44" s="133">
        <f t="shared" si="11"/>
        <v>0.15</v>
      </c>
      <c r="AC44" s="133">
        <f t="shared" si="12"/>
        <v>0.69799999999999995</v>
      </c>
      <c r="AD44" s="133">
        <f t="shared" si="13"/>
        <v>0.15</v>
      </c>
      <c r="AE44" s="108">
        <v>0</v>
      </c>
      <c r="AF44" s="114">
        <v>0</v>
      </c>
      <c r="AG44" s="114">
        <v>0</v>
      </c>
      <c r="AH44" s="114">
        <v>0</v>
      </c>
      <c r="AI44" s="114">
        <v>1</v>
      </c>
      <c r="AJ44" s="132">
        <f t="shared" si="110"/>
        <v>0.15</v>
      </c>
      <c r="AK44" s="133">
        <f t="shared" si="111"/>
        <v>0.375</v>
      </c>
      <c r="AL44" s="133">
        <f t="shared" si="112"/>
        <v>0.42499999999999999</v>
      </c>
      <c r="AM44" s="133">
        <f t="shared" si="113"/>
        <v>0.05</v>
      </c>
      <c r="AN44" s="133">
        <f t="shared" si="39"/>
        <v>0</v>
      </c>
      <c r="AO44" s="108">
        <v>0.1</v>
      </c>
      <c r="AP44" s="114">
        <v>0.35</v>
      </c>
      <c r="AQ44" s="114">
        <v>0.4</v>
      </c>
      <c r="AR44" s="114">
        <v>0.15</v>
      </c>
      <c r="AS44" s="114">
        <v>0</v>
      </c>
      <c r="AT44" s="132">
        <f t="shared" si="114"/>
        <v>0.2</v>
      </c>
      <c r="AU44" s="133">
        <f t="shared" si="115"/>
        <v>0.25</v>
      </c>
      <c r="AV44" s="133">
        <f t="shared" si="116"/>
        <v>0.4</v>
      </c>
      <c r="AW44" s="133">
        <f t="shared" si="117"/>
        <v>0.1</v>
      </c>
      <c r="AX44" s="133">
        <f t="shared" si="45"/>
        <v>4.9999999999999933E-2</v>
      </c>
      <c r="AY44" s="132">
        <v>0</v>
      </c>
      <c r="AZ44" s="133">
        <v>0</v>
      </c>
      <c r="BA44" s="133">
        <v>0</v>
      </c>
      <c r="BB44" s="140">
        <v>0.5</v>
      </c>
      <c r="BC44" s="140">
        <v>0.5</v>
      </c>
      <c r="BD44" s="129">
        <f t="shared" si="2"/>
        <v>1</v>
      </c>
      <c r="BE44" s="129">
        <f t="shared" si="3"/>
        <v>9</v>
      </c>
      <c r="BG44" s="60">
        <f t="shared" si="4"/>
        <v>0.19911809524302687</v>
      </c>
      <c r="BH44" s="60">
        <f t="shared" si="0"/>
        <v>0.25134663387715211</v>
      </c>
      <c r="BI44" s="60">
        <f t="shared" si="0"/>
        <v>0.39666242903923682</v>
      </c>
      <c r="BJ44" s="60">
        <f t="shared" si="0"/>
        <v>0.10341130990560678</v>
      </c>
      <c r="BK44" s="60">
        <f t="shared" si="0"/>
        <v>4.9461531934977369E-2</v>
      </c>
      <c r="BL44" s="57">
        <f t="shared" si="1"/>
        <v>0.99999999999999989</v>
      </c>
    </row>
    <row r="45" spans="1:64" x14ac:dyDescent="0.2">
      <c r="A45" s="12">
        <v>2039</v>
      </c>
      <c r="B45" s="100">
        <v>2.1453786855115741E-2</v>
      </c>
      <c r="C45" s="66">
        <v>1.7646873856069623E-4</v>
      </c>
      <c r="D45" s="66">
        <v>0</v>
      </c>
      <c r="E45" s="66">
        <f t="shared" si="101"/>
        <v>0</v>
      </c>
      <c r="F45" s="66">
        <f t="shared" si="101"/>
        <v>0</v>
      </c>
      <c r="G45" s="66">
        <v>2.282210749274148E-4</v>
      </c>
      <c r="H45" s="66">
        <v>0</v>
      </c>
      <c r="I45" s="66">
        <v>0.97814152333139615</v>
      </c>
      <c r="J45" s="166">
        <f t="shared" si="79"/>
        <v>0</v>
      </c>
      <c r="K45" s="108">
        <v>0.17</v>
      </c>
      <c r="L45" s="114">
        <v>0.3</v>
      </c>
      <c r="M45" s="114">
        <v>0.28000000000000003</v>
      </c>
      <c r="N45" s="114">
        <v>0.22</v>
      </c>
      <c r="O45" s="114">
        <v>3.0000000000000027E-2</v>
      </c>
      <c r="P45" s="108">
        <v>0</v>
      </c>
      <c r="Q45" s="114">
        <v>2E-3</v>
      </c>
      <c r="R45" s="114">
        <v>0.15</v>
      </c>
      <c r="S45" s="114">
        <v>0.69799999999999995</v>
      </c>
      <c r="T45" s="114">
        <v>0.15</v>
      </c>
      <c r="U45" s="132">
        <f t="shared" si="106"/>
        <v>0.1</v>
      </c>
      <c r="V45" s="133">
        <f t="shared" si="107"/>
        <v>0.28000000000000003</v>
      </c>
      <c r="W45" s="133">
        <f t="shared" si="108"/>
        <v>0.40800000000000003</v>
      </c>
      <c r="X45" s="133">
        <f t="shared" si="109"/>
        <v>0.19</v>
      </c>
      <c r="Y45" s="133">
        <f t="shared" si="103"/>
        <v>2.200000000000002E-2</v>
      </c>
      <c r="Z45" s="132">
        <f t="shared" si="9"/>
        <v>0</v>
      </c>
      <c r="AA45" s="133">
        <f t="shared" si="10"/>
        <v>2E-3</v>
      </c>
      <c r="AB45" s="133">
        <f t="shared" si="11"/>
        <v>0.15</v>
      </c>
      <c r="AC45" s="133">
        <f t="shared" si="12"/>
        <v>0.69799999999999995</v>
      </c>
      <c r="AD45" s="133">
        <f t="shared" si="13"/>
        <v>0.15</v>
      </c>
      <c r="AE45" s="108">
        <v>0</v>
      </c>
      <c r="AF45" s="114">
        <v>0</v>
      </c>
      <c r="AG45" s="114">
        <v>0</v>
      </c>
      <c r="AH45" s="114">
        <v>0</v>
      </c>
      <c r="AI45" s="114">
        <v>1</v>
      </c>
      <c r="AJ45" s="132">
        <f t="shared" si="110"/>
        <v>0.15</v>
      </c>
      <c r="AK45" s="133">
        <f t="shared" si="111"/>
        <v>0.375</v>
      </c>
      <c r="AL45" s="133">
        <f t="shared" si="112"/>
        <v>0.42499999999999999</v>
      </c>
      <c r="AM45" s="133">
        <f t="shared" si="113"/>
        <v>0.05</v>
      </c>
      <c r="AN45" s="133">
        <f t="shared" si="39"/>
        <v>0</v>
      </c>
      <c r="AO45" s="108">
        <v>0.1</v>
      </c>
      <c r="AP45" s="114">
        <v>0.35</v>
      </c>
      <c r="AQ45" s="114">
        <v>0.4</v>
      </c>
      <c r="AR45" s="114">
        <v>0.15</v>
      </c>
      <c r="AS45" s="114">
        <v>0</v>
      </c>
      <c r="AT45" s="132">
        <f t="shared" si="114"/>
        <v>0.2</v>
      </c>
      <c r="AU45" s="133">
        <f t="shared" si="115"/>
        <v>0.25</v>
      </c>
      <c r="AV45" s="133">
        <f t="shared" si="116"/>
        <v>0.4</v>
      </c>
      <c r="AW45" s="133">
        <f t="shared" si="117"/>
        <v>0.1</v>
      </c>
      <c r="AX45" s="133">
        <f t="shared" si="45"/>
        <v>4.9999999999999933E-2</v>
      </c>
      <c r="AY45" s="132">
        <v>0</v>
      </c>
      <c r="AZ45" s="133">
        <v>0</v>
      </c>
      <c r="BA45" s="133">
        <v>0</v>
      </c>
      <c r="BB45" s="140">
        <v>0.5</v>
      </c>
      <c r="BC45" s="140">
        <v>0.5</v>
      </c>
      <c r="BD45" s="129">
        <f t="shared" si="2"/>
        <v>1</v>
      </c>
      <c r="BE45" s="129">
        <f t="shared" si="3"/>
        <v>9</v>
      </c>
      <c r="BG45" s="60">
        <f t="shared" si="4"/>
        <v>0.19930968159288801</v>
      </c>
      <c r="BH45" s="60">
        <f t="shared" si="0"/>
        <v>0.25105745272995866</v>
      </c>
      <c r="BI45" s="60">
        <f t="shared" si="0"/>
        <v>0.39738713391961911</v>
      </c>
      <c r="BJ45" s="60">
        <f t="shared" si="0"/>
        <v>0.10266857167452681</v>
      </c>
      <c r="BK45" s="60">
        <f t="shared" si="0"/>
        <v>4.9577160083007325E-2</v>
      </c>
      <c r="BL45" s="57">
        <f t="shared" si="1"/>
        <v>0.99999999999999989</v>
      </c>
    </row>
    <row r="46" spans="1:64" s="55" customFormat="1" x14ac:dyDescent="0.2">
      <c r="A46" s="51">
        <v>2040</v>
      </c>
      <c r="B46" s="101">
        <v>1.9077417884180069E-2</v>
      </c>
      <c r="C46" s="65">
        <v>1.6153808062872209E-4</v>
      </c>
      <c r="D46" s="65">
        <v>0</v>
      </c>
      <c r="E46" s="65">
        <v>0</v>
      </c>
      <c r="F46" s="65">
        <v>0</v>
      </c>
      <c r="G46" s="65">
        <v>2.1431698563233526E-4</v>
      </c>
      <c r="H46" s="74">
        <v>0</v>
      </c>
      <c r="I46" s="65">
        <v>0.98054672704955892</v>
      </c>
      <c r="J46" s="65">
        <f t="shared" si="79"/>
        <v>0</v>
      </c>
      <c r="K46" s="103">
        <v>0.17</v>
      </c>
      <c r="L46" s="104">
        <v>0.3</v>
      </c>
      <c r="M46" s="104">
        <v>0.28000000000000003</v>
      </c>
      <c r="N46" s="104">
        <v>0.22</v>
      </c>
      <c r="O46" s="104">
        <v>3.0000000000000027E-2</v>
      </c>
      <c r="P46" s="103">
        <v>0</v>
      </c>
      <c r="Q46" s="104">
        <v>2E-3</v>
      </c>
      <c r="R46" s="104">
        <v>0.15</v>
      </c>
      <c r="S46" s="104">
        <v>0.69799999999999995</v>
      </c>
      <c r="T46" s="104">
        <v>0.15</v>
      </c>
      <c r="U46" s="103">
        <v>0.1</v>
      </c>
      <c r="V46" s="104">
        <v>0.28000000000000003</v>
      </c>
      <c r="W46" s="104">
        <v>0.41</v>
      </c>
      <c r="X46" s="104">
        <v>0.19</v>
      </c>
      <c r="Y46" s="104">
        <f t="shared" si="103"/>
        <v>2.0000000000000018E-2</v>
      </c>
      <c r="Z46" s="135">
        <f t="shared" si="9"/>
        <v>0</v>
      </c>
      <c r="AA46" s="136">
        <f t="shared" si="10"/>
        <v>2E-3</v>
      </c>
      <c r="AB46" s="136">
        <f t="shared" si="11"/>
        <v>0.15</v>
      </c>
      <c r="AC46" s="136">
        <f t="shared" si="12"/>
        <v>0.69799999999999995</v>
      </c>
      <c r="AD46" s="136">
        <f t="shared" si="13"/>
        <v>0.15</v>
      </c>
      <c r="AE46" s="103">
        <v>0</v>
      </c>
      <c r="AF46" s="104">
        <v>0</v>
      </c>
      <c r="AG46" s="104">
        <v>0</v>
      </c>
      <c r="AH46" s="104">
        <v>0</v>
      </c>
      <c r="AI46" s="104">
        <v>1</v>
      </c>
      <c r="AJ46" s="103">
        <v>0.15</v>
      </c>
      <c r="AK46" s="104">
        <v>0.375</v>
      </c>
      <c r="AL46" s="104">
        <v>0.42499999999999999</v>
      </c>
      <c r="AM46" s="104">
        <v>0.05</v>
      </c>
      <c r="AN46" s="104">
        <f t="shared" si="39"/>
        <v>0</v>
      </c>
      <c r="AO46" s="103">
        <v>0.1</v>
      </c>
      <c r="AP46" s="104">
        <v>0.35</v>
      </c>
      <c r="AQ46" s="104">
        <v>0.4</v>
      </c>
      <c r="AR46" s="104">
        <v>0.15</v>
      </c>
      <c r="AS46" s="104">
        <v>0</v>
      </c>
      <c r="AT46" s="138">
        <v>0.2</v>
      </c>
      <c r="AU46" s="139">
        <v>0.25</v>
      </c>
      <c r="AV46" s="139">
        <v>0.4</v>
      </c>
      <c r="AW46" s="139">
        <v>0.1</v>
      </c>
      <c r="AX46" s="139">
        <f t="shared" ref="AX46" si="118">1-SUM(AT46:AW46)</f>
        <v>4.9999999999999933E-2</v>
      </c>
      <c r="AY46" s="135">
        <v>0</v>
      </c>
      <c r="AZ46" s="136">
        <v>0</v>
      </c>
      <c r="BA46" s="136">
        <v>0</v>
      </c>
      <c r="BB46" s="139">
        <v>0.5</v>
      </c>
      <c r="BC46" s="139">
        <v>0.5</v>
      </c>
      <c r="BD46" s="130">
        <f t="shared" si="2"/>
        <v>1</v>
      </c>
      <c r="BE46" s="130">
        <f t="shared" si="3"/>
        <v>9</v>
      </c>
      <c r="BG46" s="61">
        <f t="shared" si="4"/>
        <v>0.19938465399806726</v>
      </c>
      <c r="BH46" s="61">
        <f t="shared" si="0"/>
        <v>0.25094059907341715</v>
      </c>
      <c r="BI46" s="61">
        <f t="shared" si="0"/>
        <v>0.39767568325838204</v>
      </c>
      <c r="BJ46" s="61">
        <f t="shared" si="0"/>
        <v>0.10237517406903597</v>
      </c>
      <c r="BK46" s="61">
        <f t="shared" si="0"/>
        <v>4.9623889601097586E-2</v>
      </c>
      <c r="BL46" s="62">
        <f t="shared" si="1"/>
        <v>0.99999999999999989</v>
      </c>
    </row>
    <row r="47" spans="1:64" x14ac:dyDescent="0.2">
      <c r="A47" s="12">
        <v>2041</v>
      </c>
      <c r="B47" s="100">
        <v>1.8424561132336682E-2</v>
      </c>
      <c r="C47" s="66">
        <v>1.603066784124773E-4</v>
      </c>
      <c r="D47" s="66">
        <v>0</v>
      </c>
      <c r="E47" s="66">
        <f t="shared" ref="E47:Q61" si="119">MAX(E46+(E$46-E$41)*0.2,0)</f>
        <v>0</v>
      </c>
      <c r="F47" s="66">
        <f t="shared" si="119"/>
        <v>0</v>
      </c>
      <c r="G47" s="66">
        <v>2.123170053678085E-4</v>
      </c>
      <c r="H47" s="66">
        <v>0</v>
      </c>
      <c r="I47" s="66">
        <v>0.98120281518388308</v>
      </c>
      <c r="J47" s="166">
        <f t="shared" si="79"/>
        <v>0</v>
      </c>
      <c r="K47" s="108">
        <f t="shared" si="119"/>
        <v>0.17</v>
      </c>
      <c r="L47" s="109">
        <f t="shared" si="119"/>
        <v>0.3</v>
      </c>
      <c r="M47" s="109">
        <f t="shared" si="119"/>
        <v>0.28000000000000003</v>
      </c>
      <c r="N47" s="109">
        <f t="shared" si="119"/>
        <v>0.22</v>
      </c>
      <c r="O47" s="109">
        <f t="shared" si="119"/>
        <v>3.0000000000000027E-2</v>
      </c>
      <c r="P47" s="108">
        <f t="shared" si="119"/>
        <v>0</v>
      </c>
      <c r="Q47" s="109">
        <f t="shared" si="119"/>
        <v>2E-3</v>
      </c>
      <c r="R47" s="109">
        <f t="shared" ref="R47:AG61" si="120">MAX(R46+(R$46-R$41)*0.2,0)</f>
        <v>0.15</v>
      </c>
      <c r="S47" s="109">
        <f t="shared" si="120"/>
        <v>0.69799999999999995</v>
      </c>
      <c r="T47" s="109">
        <f t="shared" si="120"/>
        <v>0.15</v>
      </c>
      <c r="U47" s="108">
        <f>MAX(U46+(U$51-U$46)*0.2,0)</f>
        <v>0.1</v>
      </c>
      <c r="V47" s="109">
        <f t="shared" ref="V47:Y47" si="121">MAX(V46+(V$51-V$46)*0.2,0)</f>
        <v>0.28000000000000003</v>
      </c>
      <c r="W47" s="109">
        <f t="shared" si="121"/>
        <v>0.41</v>
      </c>
      <c r="X47" s="109">
        <f t="shared" si="121"/>
        <v>0.19</v>
      </c>
      <c r="Y47" s="109">
        <f t="shared" si="121"/>
        <v>2.0000000000000018E-2</v>
      </c>
      <c r="Z47" s="169">
        <f t="shared" ref="Z47:Z61" si="122">P47</f>
        <v>0</v>
      </c>
      <c r="AA47" s="170">
        <f t="shared" ref="AA47:AA61" si="123">Q47</f>
        <v>2E-3</v>
      </c>
      <c r="AB47" s="170">
        <f t="shared" ref="AB47:AB61" si="124">R47</f>
        <v>0.15</v>
      </c>
      <c r="AC47" s="170">
        <f t="shared" ref="AC47:AC61" si="125">S47</f>
        <v>0.69799999999999995</v>
      </c>
      <c r="AD47" s="170">
        <f t="shared" ref="AD47:AD61" si="126">T47</f>
        <v>0.15</v>
      </c>
      <c r="AE47" s="108">
        <f t="shared" si="120"/>
        <v>0</v>
      </c>
      <c r="AF47" s="109">
        <f t="shared" si="120"/>
        <v>0</v>
      </c>
      <c r="AG47" s="109">
        <f t="shared" si="120"/>
        <v>0</v>
      </c>
      <c r="AH47" s="109">
        <f t="shared" ref="AH47:AW61" si="127">MAX(AH46+(AH$46-AH$41)*0.2,0)</f>
        <v>0</v>
      </c>
      <c r="AI47" s="109">
        <f t="shared" si="127"/>
        <v>1</v>
      </c>
      <c r="AJ47" s="108">
        <f t="shared" si="127"/>
        <v>0.15</v>
      </c>
      <c r="AK47" s="109">
        <f t="shared" si="127"/>
        <v>0.375</v>
      </c>
      <c r="AL47" s="109">
        <f t="shared" si="127"/>
        <v>0.42499999999999999</v>
      </c>
      <c r="AM47" s="109">
        <f t="shared" si="127"/>
        <v>0.05</v>
      </c>
      <c r="AN47" s="109">
        <f t="shared" si="127"/>
        <v>0</v>
      </c>
      <c r="AO47" s="108">
        <f t="shared" si="127"/>
        <v>0.1</v>
      </c>
      <c r="AP47" s="109">
        <f t="shared" si="127"/>
        <v>0.35</v>
      </c>
      <c r="AQ47" s="109">
        <f t="shared" si="127"/>
        <v>0.4</v>
      </c>
      <c r="AR47" s="109">
        <f t="shared" si="127"/>
        <v>0.15</v>
      </c>
      <c r="AS47" s="109">
        <f t="shared" si="127"/>
        <v>0</v>
      </c>
      <c r="AT47" s="108">
        <f t="shared" si="127"/>
        <v>0.2</v>
      </c>
      <c r="AU47" s="109">
        <f t="shared" si="127"/>
        <v>0.25</v>
      </c>
      <c r="AV47" s="109">
        <f t="shared" si="127"/>
        <v>0.4</v>
      </c>
      <c r="AW47" s="109">
        <f t="shared" si="127"/>
        <v>0.1</v>
      </c>
      <c r="AX47" s="109">
        <f t="shared" ref="AX47:BC61" si="128">MAX(AX46+(AX$46-AX$41)*0.2,0)</f>
        <v>4.9999999999999933E-2</v>
      </c>
      <c r="AY47" s="108">
        <f t="shared" si="128"/>
        <v>0</v>
      </c>
      <c r="AZ47" s="109">
        <f t="shared" si="128"/>
        <v>0</v>
      </c>
      <c r="BA47" s="109">
        <f t="shared" si="128"/>
        <v>0</v>
      </c>
      <c r="BB47" s="140">
        <v>0.5</v>
      </c>
      <c r="BC47" s="140">
        <v>0.5</v>
      </c>
      <c r="BD47" s="129">
        <f t="shared" si="2"/>
        <v>1</v>
      </c>
      <c r="BE47" s="129">
        <f t="shared" si="3"/>
        <v>9</v>
      </c>
    </row>
    <row r="48" spans="1:64" x14ac:dyDescent="0.2">
      <c r="A48" s="12">
        <v>2042</v>
      </c>
      <c r="B48" s="100">
        <v>1.7992741772147828E-2</v>
      </c>
      <c r="C48" s="66">
        <v>1.5935004220697617E-4</v>
      </c>
      <c r="D48" s="66">
        <v>0</v>
      </c>
      <c r="E48" s="66">
        <f t="shared" si="119"/>
        <v>0</v>
      </c>
      <c r="F48" s="66">
        <f t="shared" si="119"/>
        <v>0</v>
      </c>
      <c r="G48" s="66">
        <v>2.1292962423194144E-4</v>
      </c>
      <c r="H48" s="66">
        <v>0</v>
      </c>
      <c r="I48" s="66">
        <v>0.98163497856141324</v>
      </c>
      <c r="J48" s="166">
        <f t="shared" si="79"/>
        <v>0</v>
      </c>
      <c r="K48" s="108">
        <f t="shared" si="119"/>
        <v>0.17</v>
      </c>
      <c r="L48" s="109">
        <f t="shared" si="119"/>
        <v>0.3</v>
      </c>
      <c r="M48" s="109">
        <f t="shared" si="119"/>
        <v>0.28000000000000003</v>
      </c>
      <c r="N48" s="109">
        <f t="shared" si="119"/>
        <v>0.22</v>
      </c>
      <c r="O48" s="109">
        <f t="shared" si="119"/>
        <v>3.0000000000000027E-2</v>
      </c>
      <c r="P48" s="108">
        <f t="shared" si="119"/>
        <v>0</v>
      </c>
      <c r="Q48" s="109">
        <f t="shared" si="119"/>
        <v>2E-3</v>
      </c>
      <c r="R48" s="109">
        <f t="shared" si="120"/>
        <v>0.15</v>
      </c>
      <c r="S48" s="109">
        <f t="shared" si="120"/>
        <v>0.69799999999999995</v>
      </c>
      <c r="T48" s="109">
        <f t="shared" si="120"/>
        <v>0.15</v>
      </c>
      <c r="U48" s="108">
        <f t="shared" ref="U48:U50" si="129">MAX(U47+(U$51-U$46)*0.2,0)</f>
        <v>0.1</v>
      </c>
      <c r="V48" s="109">
        <f t="shared" ref="V48:V50" si="130">MAX(V47+(V$51-V$46)*0.2,0)</f>
        <v>0.28000000000000003</v>
      </c>
      <c r="W48" s="109">
        <f t="shared" ref="W48:W50" si="131">MAX(W47+(W$51-W$46)*0.2,0)</f>
        <v>0.41</v>
      </c>
      <c r="X48" s="109">
        <f t="shared" ref="X48:X50" si="132">MAX(X47+(X$51-X$46)*0.2,0)</f>
        <v>0.19</v>
      </c>
      <c r="Y48" s="109">
        <f t="shared" ref="Y48:Y50" si="133">MAX(Y47+(Y$51-Y$46)*0.2,0)</f>
        <v>2.0000000000000018E-2</v>
      </c>
      <c r="Z48" s="169">
        <f t="shared" si="122"/>
        <v>0</v>
      </c>
      <c r="AA48" s="170">
        <f t="shared" si="123"/>
        <v>2E-3</v>
      </c>
      <c r="AB48" s="170">
        <f t="shared" si="124"/>
        <v>0.15</v>
      </c>
      <c r="AC48" s="170">
        <f t="shared" si="125"/>
        <v>0.69799999999999995</v>
      </c>
      <c r="AD48" s="170">
        <f t="shared" si="126"/>
        <v>0.15</v>
      </c>
      <c r="AE48" s="108">
        <f t="shared" si="120"/>
        <v>0</v>
      </c>
      <c r="AF48" s="109">
        <f t="shared" si="120"/>
        <v>0</v>
      </c>
      <c r="AG48" s="109">
        <f t="shared" si="120"/>
        <v>0</v>
      </c>
      <c r="AH48" s="109">
        <f t="shared" si="127"/>
        <v>0</v>
      </c>
      <c r="AI48" s="109">
        <f t="shared" si="127"/>
        <v>1</v>
      </c>
      <c r="AJ48" s="108">
        <f t="shared" si="127"/>
        <v>0.15</v>
      </c>
      <c r="AK48" s="109">
        <f t="shared" si="127"/>
        <v>0.375</v>
      </c>
      <c r="AL48" s="109">
        <f t="shared" si="127"/>
        <v>0.42499999999999999</v>
      </c>
      <c r="AM48" s="109">
        <f t="shared" si="127"/>
        <v>0.05</v>
      </c>
      <c r="AN48" s="109">
        <f t="shared" si="127"/>
        <v>0</v>
      </c>
      <c r="AO48" s="108">
        <f t="shared" si="127"/>
        <v>0.1</v>
      </c>
      <c r="AP48" s="109">
        <f t="shared" si="127"/>
        <v>0.35</v>
      </c>
      <c r="AQ48" s="109">
        <f t="shared" si="127"/>
        <v>0.4</v>
      </c>
      <c r="AR48" s="109">
        <f t="shared" si="127"/>
        <v>0.15</v>
      </c>
      <c r="AS48" s="109">
        <f t="shared" si="127"/>
        <v>0</v>
      </c>
      <c r="AT48" s="108">
        <f t="shared" si="127"/>
        <v>0.2</v>
      </c>
      <c r="AU48" s="109">
        <f t="shared" si="127"/>
        <v>0.25</v>
      </c>
      <c r="AV48" s="109">
        <f t="shared" si="127"/>
        <v>0.4</v>
      </c>
      <c r="AW48" s="109">
        <f t="shared" si="127"/>
        <v>0.1</v>
      </c>
      <c r="AX48" s="109">
        <f t="shared" si="128"/>
        <v>4.9999999999999933E-2</v>
      </c>
      <c r="AY48" s="108">
        <f t="shared" si="128"/>
        <v>0</v>
      </c>
      <c r="AZ48" s="109">
        <f t="shared" si="128"/>
        <v>0</v>
      </c>
      <c r="BA48" s="109">
        <f t="shared" si="128"/>
        <v>0</v>
      </c>
      <c r="BB48" s="140">
        <v>0.5</v>
      </c>
      <c r="BC48" s="140">
        <v>0.5</v>
      </c>
      <c r="BD48" s="129">
        <f t="shared" si="2"/>
        <v>1</v>
      </c>
      <c r="BE48" s="129">
        <f t="shared" si="3"/>
        <v>9</v>
      </c>
    </row>
    <row r="49" spans="1:64" x14ac:dyDescent="0.2">
      <c r="A49" s="12">
        <v>2043</v>
      </c>
      <c r="B49" s="100">
        <v>1.8316528328527478E-2</v>
      </c>
      <c r="C49" s="66">
        <v>1.5874929341236401E-4</v>
      </c>
      <c r="D49" s="66">
        <v>0</v>
      </c>
      <c r="E49" s="66">
        <f t="shared" si="119"/>
        <v>0</v>
      </c>
      <c r="F49" s="66">
        <f t="shared" si="119"/>
        <v>0</v>
      </c>
      <c r="G49" s="66">
        <v>2.2219861733081581E-4</v>
      </c>
      <c r="H49" s="66">
        <v>0</v>
      </c>
      <c r="I49" s="66">
        <v>0.98130252376072935</v>
      </c>
      <c r="J49" s="166">
        <f t="shared" si="79"/>
        <v>0</v>
      </c>
      <c r="K49" s="108">
        <f t="shared" si="119"/>
        <v>0.17</v>
      </c>
      <c r="L49" s="109">
        <f t="shared" si="119"/>
        <v>0.3</v>
      </c>
      <c r="M49" s="109">
        <f t="shared" si="119"/>
        <v>0.28000000000000003</v>
      </c>
      <c r="N49" s="109">
        <f t="shared" si="119"/>
        <v>0.22</v>
      </c>
      <c r="O49" s="109">
        <f t="shared" si="119"/>
        <v>3.0000000000000027E-2</v>
      </c>
      <c r="P49" s="108">
        <f t="shared" si="119"/>
        <v>0</v>
      </c>
      <c r="Q49" s="109">
        <f t="shared" si="119"/>
        <v>2E-3</v>
      </c>
      <c r="R49" s="109">
        <f t="shared" si="120"/>
        <v>0.15</v>
      </c>
      <c r="S49" s="109">
        <f t="shared" si="120"/>
        <v>0.69799999999999995</v>
      </c>
      <c r="T49" s="109">
        <f t="shared" si="120"/>
        <v>0.15</v>
      </c>
      <c r="U49" s="108">
        <f t="shared" si="129"/>
        <v>0.1</v>
      </c>
      <c r="V49" s="109">
        <f t="shared" si="130"/>
        <v>0.28000000000000003</v>
      </c>
      <c r="W49" s="109">
        <f t="shared" si="131"/>
        <v>0.41</v>
      </c>
      <c r="X49" s="109">
        <f t="shared" si="132"/>
        <v>0.19</v>
      </c>
      <c r="Y49" s="109">
        <f t="shared" si="133"/>
        <v>2.0000000000000018E-2</v>
      </c>
      <c r="Z49" s="169">
        <f t="shared" si="122"/>
        <v>0</v>
      </c>
      <c r="AA49" s="170">
        <f t="shared" si="123"/>
        <v>2E-3</v>
      </c>
      <c r="AB49" s="170">
        <f t="shared" si="124"/>
        <v>0.15</v>
      </c>
      <c r="AC49" s="170">
        <f t="shared" si="125"/>
        <v>0.69799999999999995</v>
      </c>
      <c r="AD49" s="170">
        <f t="shared" si="126"/>
        <v>0.15</v>
      </c>
      <c r="AE49" s="108">
        <f t="shared" si="120"/>
        <v>0</v>
      </c>
      <c r="AF49" s="109">
        <f t="shared" si="120"/>
        <v>0</v>
      </c>
      <c r="AG49" s="109">
        <f t="shared" si="120"/>
        <v>0</v>
      </c>
      <c r="AH49" s="109">
        <f t="shared" si="127"/>
        <v>0</v>
      </c>
      <c r="AI49" s="109">
        <f t="shared" si="127"/>
        <v>1</v>
      </c>
      <c r="AJ49" s="108">
        <f t="shared" si="127"/>
        <v>0.15</v>
      </c>
      <c r="AK49" s="109">
        <f t="shared" si="127"/>
        <v>0.375</v>
      </c>
      <c r="AL49" s="109">
        <f t="shared" si="127"/>
        <v>0.42499999999999999</v>
      </c>
      <c r="AM49" s="109">
        <f t="shared" si="127"/>
        <v>0.05</v>
      </c>
      <c r="AN49" s="109">
        <f t="shared" si="127"/>
        <v>0</v>
      </c>
      <c r="AO49" s="108">
        <f t="shared" si="127"/>
        <v>0.1</v>
      </c>
      <c r="AP49" s="109">
        <f t="shared" si="127"/>
        <v>0.35</v>
      </c>
      <c r="AQ49" s="109">
        <f t="shared" si="127"/>
        <v>0.4</v>
      </c>
      <c r="AR49" s="109">
        <f t="shared" si="127"/>
        <v>0.15</v>
      </c>
      <c r="AS49" s="109">
        <f t="shared" si="127"/>
        <v>0</v>
      </c>
      <c r="AT49" s="108">
        <f t="shared" si="127"/>
        <v>0.2</v>
      </c>
      <c r="AU49" s="109">
        <f t="shared" si="127"/>
        <v>0.25</v>
      </c>
      <c r="AV49" s="109">
        <f t="shared" si="127"/>
        <v>0.4</v>
      </c>
      <c r="AW49" s="109">
        <f t="shared" si="127"/>
        <v>0.1</v>
      </c>
      <c r="AX49" s="109">
        <f t="shared" si="128"/>
        <v>4.9999999999999933E-2</v>
      </c>
      <c r="AY49" s="108">
        <f t="shared" si="128"/>
        <v>0</v>
      </c>
      <c r="AZ49" s="109">
        <f t="shared" si="128"/>
        <v>0</v>
      </c>
      <c r="BA49" s="109">
        <f t="shared" si="128"/>
        <v>0</v>
      </c>
      <c r="BB49" s="140">
        <v>0.5</v>
      </c>
      <c r="BC49" s="140">
        <v>0.5</v>
      </c>
      <c r="BD49" s="129">
        <f t="shared" si="2"/>
        <v>1</v>
      </c>
      <c r="BE49" s="129">
        <f t="shared" si="3"/>
        <v>9</v>
      </c>
    </row>
    <row r="50" spans="1:64" x14ac:dyDescent="0.2">
      <c r="A50" s="12">
        <v>2044</v>
      </c>
      <c r="B50" s="100">
        <v>1.8920495476320288E-2</v>
      </c>
      <c r="C50" s="66">
        <v>1.583854012921041E-4</v>
      </c>
      <c r="D50" s="66">
        <v>0</v>
      </c>
      <c r="E50" s="66">
        <f t="shared" si="119"/>
        <v>0</v>
      </c>
      <c r="F50" s="66">
        <f t="shared" si="119"/>
        <v>0</v>
      </c>
      <c r="G50" s="66">
        <v>2.3520709367003291E-4</v>
      </c>
      <c r="H50" s="66">
        <v>0</v>
      </c>
      <c r="I50" s="66">
        <v>0.98068591202871758</v>
      </c>
      <c r="J50" s="166">
        <f t="shared" si="79"/>
        <v>0</v>
      </c>
      <c r="K50" s="108">
        <f t="shared" si="119"/>
        <v>0.17</v>
      </c>
      <c r="L50" s="109">
        <f t="shared" si="119"/>
        <v>0.3</v>
      </c>
      <c r="M50" s="109">
        <f t="shared" si="119"/>
        <v>0.28000000000000003</v>
      </c>
      <c r="N50" s="109">
        <f t="shared" si="119"/>
        <v>0.22</v>
      </c>
      <c r="O50" s="109">
        <f t="shared" si="119"/>
        <v>3.0000000000000027E-2</v>
      </c>
      <c r="P50" s="108">
        <f t="shared" si="119"/>
        <v>0</v>
      </c>
      <c r="Q50" s="109">
        <f t="shared" si="119"/>
        <v>2E-3</v>
      </c>
      <c r="R50" s="109">
        <f t="shared" si="120"/>
        <v>0.15</v>
      </c>
      <c r="S50" s="109">
        <f t="shared" si="120"/>
        <v>0.69799999999999995</v>
      </c>
      <c r="T50" s="109">
        <f t="shared" si="120"/>
        <v>0.15</v>
      </c>
      <c r="U50" s="108">
        <f t="shared" si="129"/>
        <v>0.1</v>
      </c>
      <c r="V50" s="109">
        <f t="shared" si="130"/>
        <v>0.28000000000000003</v>
      </c>
      <c r="W50" s="109">
        <f t="shared" si="131"/>
        <v>0.41</v>
      </c>
      <c r="X50" s="109">
        <f t="shared" si="132"/>
        <v>0.19</v>
      </c>
      <c r="Y50" s="109">
        <f t="shared" si="133"/>
        <v>2.0000000000000018E-2</v>
      </c>
      <c r="Z50" s="169">
        <f t="shared" si="122"/>
        <v>0</v>
      </c>
      <c r="AA50" s="170">
        <f t="shared" si="123"/>
        <v>2E-3</v>
      </c>
      <c r="AB50" s="170">
        <f t="shared" si="124"/>
        <v>0.15</v>
      </c>
      <c r="AC50" s="170">
        <f t="shared" si="125"/>
        <v>0.69799999999999995</v>
      </c>
      <c r="AD50" s="170">
        <f t="shared" si="126"/>
        <v>0.15</v>
      </c>
      <c r="AE50" s="108">
        <f t="shared" si="120"/>
        <v>0</v>
      </c>
      <c r="AF50" s="109">
        <f t="shared" si="120"/>
        <v>0</v>
      </c>
      <c r="AG50" s="109">
        <f t="shared" si="120"/>
        <v>0</v>
      </c>
      <c r="AH50" s="109">
        <f t="shared" si="127"/>
        <v>0</v>
      </c>
      <c r="AI50" s="109">
        <f t="shared" si="127"/>
        <v>1</v>
      </c>
      <c r="AJ50" s="108">
        <f t="shared" si="127"/>
        <v>0.15</v>
      </c>
      <c r="AK50" s="109">
        <f t="shared" si="127"/>
        <v>0.375</v>
      </c>
      <c r="AL50" s="109">
        <f t="shared" si="127"/>
        <v>0.42499999999999999</v>
      </c>
      <c r="AM50" s="109">
        <f t="shared" si="127"/>
        <v>0.05</v>
      </c>
      <c r="AN50" s="109">
        <f t="shared" si="127"/>
        <v>0</v>
      </c>
      <c r="AO50" s="108">
        <f t="shared" si="127"/>
        <v>0.1</v>
      </c>
      <c r="AP50" s="109">
        <f t="shared" si="127"/>
        <v>0.35</v>
      </c>
      <c r="AQ50" s="109">
        <f t="shared" si="127"/>
        <v>0.4</v>
      </c>
      <c r="AR50" s="109">
        <f t="shared" si="127"/>
        <v>0.15</v>
      </c>
      <c r="AS50" s="109">
        <f t="shared" si="127"/>
        <v>0</v>
      </c>
      <c r="AT50" s="108">
        <f t="shared" si="127"/>
        <v>0.2</v>
      </c>
      <c r="AU50" s="109">
        <f t="shared" si="127"/>
        <v>0.25</v>
      </c>
      <c r="AV50" s="109">
        <f t="shared" si="127"/>
        <v>0.4</v>
      </c>
      <c r="AW50" s="109">
        <f t="shared" si="127"/>
        <v>0.1</v>
      </c>
      <c r="AX50" s="109">
        <f t="shared" si="128"/>
        <v>4.9999999999999933E-2</v>
      </c>
      <c r="AY50" s="108">
        <f t="shared" si="128"/>
        <v>0</v>
      </c>
      <c r="AZ50" s="109">
        <f t="shared" si="128"/>
        <v>0</v>
      </c>
      <c r="BA50" s="109">
        <f t="shared" si="128"/>
        <v>0</v>
      </c>
      <c r="BB50" s="140">
        <v>0.5</v>
      </c>
      <c r="BC50" s="140">
        <v>0.5</v>
      </c>
      <c r="BD50" s="129">
        <f t="shared" si="2"/>
        <v>1</v>
      </c>
      <c r="BE50" s="129">
        <f t="shared" si="3"/>
        <v>9</v>
      </c>
    </row>
    <row r="51" spans="1:64" x14ac:dyDescent="0.2">
      <c r="A51" s="51">
        <v>2045</v>
      </c>
      <c r="B51" s="101">
        <v>1.9544559151424962E-2</v>
      </c>
      <c r="C51" s="74">
        <v>1.580578917921092E-4</v>
      </c>
      <c r="D51" s="74">
        <v>0</v>
      </c>
      <c r="E51" s="74">
        <f t="shared" si="119"/>
        <v>0</v>
      </c>
      <c r="F51" s="74">
        <f t="shared" si="119"/>
        <v>0</v>
      </c>
      <c r="G51" s="74">
        <v>2.4918406572401044E-4</v>
      </c>
      <c r="H51" s="74">
        <v>0</v>
      </c>
      <c r="I51" s="74">
        <v>0.98004819889105887</v>
      </c>
      <c r="J51" s="65">
        <f t="shared" si="79"/>
        <v>0</v>
      </c>
      <c r="K51" s="103">
        <f t="shared" si="119"/>
        <v>0.17</v>
      </c>
      <c r="L51" s="105">
        <f t="shared" si="119"/>
        <v>0.3</v>
      </c>
      <c r="M51" s="105">
        <f t="shared" si="119"/>
        <v>0.28000000000000003</v>
      </c>
      <c r="N51" s="105">
        <f t="shared" si="119"/>
        <v>0.22</v>
      </c>
      <c r="O51" s="105">
        <f t="shared" si="119"/>
        <v>3.0000000000000027E-2</v>
      </c>
      <c r="P51" s="103">
        <f t="shared" si="119"/>
        <v>0</v>
      </c>
      <c r="Q51" s="105">
        <f t="shared" si="119"/>
        <v>2E-3</v>
      </c>
      <c r="R51" s="105">
        <f t="shared" si="120"/>
        <v>0.15</v>
      </c>
      <c r="S51" s="105">
        <f t="shared" si="120"/>
        <v>0.69799999999999995</v>
      </c>
      <c r="T51" s="105">
        <f t="shared" si="120"/>
        <v>0.15</v>
      </c>
      <c r="U51" s="117">
        <v>0.1</v>
      </c>
      <c r="V51" s="118">
        <v>0.28000000000000003</v>
      </c>
      <c r="W51" s="118">
        <v>0.41</v>
      </c>
      <c r="X51" s="118">
        <v>0.19</v>
      </c>
      <c r="Y51" s="137">
        <f t="shared" ref="Y51" si="134">1-SUM(U51:X51)</f>
        <v>2.0000000000000018E-2</v>
      </c>
      <c r="Z51" s="135">
        <f t="shared" si="122"/>
        <v>0</v>
      </c>
      <c r="AA51" s="136">
        <f t="shared" si="123"/>
        <v>2E-3</v>
      </c>
      <c r="AB51" s="136">
        <f t="shared" si="124"/>
        <v>0.15</v>
      </c>
      <c r="AC51" s="136">
        <f t="shared" si="125"/>
        <v>0.69799999999999995</v>
      </c>
      <c r="AD51" s="136">
        <f t="shared" si="126"/>
        <v>0.15</v>
      </c>
      <c r="AE51" s="103">
        <f t="shared" si="120"/>
        <v>0</v>
      </c>
      <c r="AF51" s="105">
        <f t="shared" si="120"/>
        <v>0</v>
      </c>
      <c r="AG51" s="105">
        <f t="shared" si="120"/>
        <v>0</v>
      </c>
      <c r="AH51" s="105">
        <f t="shared" si="127"/>
        <v>0</v>
      </c>
      <c r="AI51" s="105">
        <f t="shared" si="127"/>
        <v>1</v>
      </c>
      <c r="AJ51" s="103">
        <f t="shared" si="127"/>
        <v>0.15</v>
      </c>
      <c r="AK51" s="105">
        <f t="shared" si="127"/>
        <v>0.375</v>
      </c>
      <c r="AL51" s="105">
        <f t="shared" si="127"/>
        <v>0.42499999999999999</v>
      </c>
      <c r="AM51" s="105">
        <f t="shared" si="127"/>
        <v>0.05</v>
      </c>
      <c r="AN51" s="105">
        <f t="shared" si="127"/>
        <v>0</v>
      </c>
      <c r="AO51" s="103">
        <f t="shared" si="127"/>
        <v>0.1</v>
      </c>
      <c r="AP51" s="105">
        <f t="shared" si="127"/>
        <v>0.35</v>
      </c>
      <c r="AQ51" s="105">
        <f t="shared" si="127"/>
        <v>0.4</v>
      </c>
      <c r="AR51" s="105">
        <f t="shared" si="127"/>
        <v>0.15</v>
      </c>
      <c r="AS51" s="105">
        <f t="shared" si="127"/>
        <v>0</v>
      </c>
      <c r="AT51" s="138">
        <v>0.2</v>
      </c>
      <c r="AU51" s="139">
        <v>0.25</v>
      </c>
      <c r="AV51" s="139">
        <v>0.4</v>
      </c>
      <c r="AW51" s="139">
        <v>0.1</v>
      </c>
      <c r="AX51" s="139">
        <f t="shared" ref="AX51" si="135">1-SUM(AT51:AW51)</f>
        <v>4.9999999999999933E-2</v>
      </c>
      <c r="AY51" s="103">
        <f t="shared" si="128"/>
        <v>0</v>
      </c>
      <c r="AZ51" s="105">
        <f t="shared" si="128"/>
        <v>0</v>
      </c>
      <c r="BA51" s="105">
        <f t="shared" si="128"/>
        <v>0</v>
      </c>
      <c r="BB51" s="139">
        <v>0.5</v>
      </c>
      <c r="BC51" s="139">
        <v>0.5</v>
      </c>
      <c r="BD51" s="130">
        <f t="shared" si="2"/>
        <v>1</v>
      </c>
      <c r="BE51" s="130">
        <f t="shared" si="3"/>
        <v>9</v>
      </c>
    </row>
    <row r="52" spans="1:64" x14ac:dyDescent="0.2">
      <c r="A52" s="12">
        <v>2046</v>
      </c>
      <c r="B52" s="100">
        <v>2.0816952030330075E-2</v>
      </c>
      <c r="C52" s="66">
        <v>1.6257480327738614E-4</v>
      </c>
      <c r="D52" s="66">
        <v>0</v>
      </c>
      <c r="E52" s="66">
        <f t="shared" si="119"/>
        <v>0</v>
      </c>
      <c r="F52" s="66">
        <f t="shared" si="119"/>
        <v>0</v>
      </c>
      <c r="G52" s="66">
        <v>2.6818889852817817E-4</v>
      </c>
      <c r="H52" s="66">
        <v>0</v>
      </c>
      <c r="I52" s="66">
        <v>0.97875228426786431</v>
      </c>
      <c r="J52" s="166">
        <f t="shared" si="79"/>
        <v>0</v>
      </c>
      <c r="K52" s="108">
        <f>MAX(K51+(K$46-K$41)*0.2,0)</f>
        <v>0.17</v>
      </c>
      <c r="L52" s="109">
        <f t="shared" si="119"/>
        <v>0.3</v>
      </c>
      <c r="M52" s="109">
        <f t="shared" si="119"/>
        <v>0.28000000000000003</v>
      </c>
      <c r="N52" s="109">
        <f t="shared" si="119"/>
        <v>0.22</v>
      </c>
      <c r="O52" s="109">
        <f t="shared" si="119"/>
        <v>3.0000000000000027E-2</v>
      </c>
      <c r="P52" s="108">
        <f t="shared" si="119"/>
        <v>0</v>
      </c>
      <c r="Q52" s="109">
        <f t="shared" si="119"/>
        <v>2E-3</v>
      </c>
      <c r="R52" s="109">
        <f t="shared" si="120"/>
        <v>0.15</v>
      </c>
      <c r="S52" s="109">
        <f t="shared" si="120"/>
        <v>0.69799999999999995</v>
      </c>
      <c r="T52" s="109">
        <f t="shared" si="120"/>
        <v>0.15</v>
      </c>
      <c r="U52" s="108">
        <f>MAX(U51+(U$56-U$51)*0.2,0)</f>
        <v>0.1</v>
      </c>
      <c r="V52" s="109">
        <f t="shared" ref="V52:Y52" si="136">MAX(V51+(V$56-V$51)*0.2,0)</f>
        <v>0.28000000000000003</v>
      </c>
      <c r="W52" s="109">
        <f t="shared" si="136"/>
        <v>0.41</v>
      </c>
      <c r="X52" s="109">
        <f t="shared" si="136"/>
        <v>0.19</v>
      </c>
      <c r="Y52" s="109">
        <f t="shared" si="136"/>
        <v>2.0000000000000018E-2</v>
      </c>
      <c r="Z52" s="169">
        <f t="shared" si="122"/>
        <v>0</v>
      </c>
      <c r="AA52" s="170">
        <f t="shared" si="123"/>
        <v>2E-3</v>
      </c>
      <c r="AB52" s="170">
        <f t="shared" si="124"/>
        <v>0.15</v>
      </c>
      <c r="AC52" s="170">
        <f t="shared" si="125"/>
        <v>0.69799999999999995</v>
      </c>
      <c r="AD52" s="170">
        <f t="shared" si="126"/>
        <v>0.15</v>
      </c>
      <c r="AE52" s="108">
        <f t="shared" si="120"/>
        <v>0</v>
      </c>
      <c r="AF52" s="109">
        <f t="shared" si="120"/>
        <v>0</v>
      </c>
      <c r="AG52" s="109">
        <f t="shared" si="120"/>
        <v>0</v>
      </c>
      <c r="AH52" s="109">
        <f t="shared" si="127"/>
        <v>0</v>
      </c>
      <c r="AI52" s="109">
        <f t="shared" si="127"/>
        <v>1</v>
      </c>
      <c r="AJ52" s="108">
        <f t="shared" si="127"/>
        <v>0.15</v>
      </c>
      <c r="AK52" s="109">
        <f t="shared" si="127"/>
        <v>0.375</v>
      </c>
      <c r="AL52" s="109">
        <f t="shared" si="127"/>
        <v>0.42499999999999999</v>
      </c>
      <c r="AM52" s="109">
        <f t="shared" si="127"/>
        <v>0.05</v>
      </c>
      <c r="AN52" s="109">
        <f t="shared" si="127"/>
        <v>0</v>
      </c>
      <c r="AO52" s="108">
        <f t="shared" si="127"/>
        <v>0.1</v>
      </c>
      <c r="AP52" s="109">
        <f t="shared" si="127"/>
        <v>0.35</v>
      </c>
      <c r="AQ52" s="109">
        <f t="shared" si="127"/>
        <v>0.4</v>
      </c>
      <c r="AR52" s="109">
        <f t="shared" si="127"/>
        <v>0.15</v>
      </c>
      <c r="AS52" s="109">
        <f t="shared" si="127"/>
        <v>0</v>
      </c>
      <c r="AT52" s="108">
        <f t="shared" si="127"/>
        <v>0.2</v>
      </c>
      <c r="AU52" s="109">
        <f t="shared" si="127"/>
        <v>0.25</v>
      </c>
      <c r="AV52" s="109">
        <f t="shared" si="127"/>
        <v>0.4</v>
      </c>
      <c r="AW52" s="109">
        <f t="shared" si="127"/>
        <v>0.1</v>
      </c>
      <c r="AX52" s="109">
        <f t="shared" si="128"/>
        <v>4.9999999999999933E-2</v>
      </c>
      <c r="AY52" s="108">
        <f t="shared" si="128"/>
        <v>0</v>
      </c>
      <c r="AZ52" s="109">
        <f t="shared" si="128"/>
        <v>0</v>
      </c>
      <c r="BA52" s="109">
        <f t="shared" si="128"/>
        <v>0</v>
      </c>
      <c r="BB52" s="140">
        <v>0.5</v>
      </c>
      <c r="BC52" s="140">
        <v>0.5</v>
      </c>
      <c r="BD52" s="129">
        <f t="shared" si="2"/>
        <v>1</v>
      </c>
      <c r="BE52" s="129">
        <f t="shared" si="3"/>
        <v>9</v>
      </c>
    </row>
    <row r="53" spans="1:64" x14ac:dyDescent="0.2">
      <c r="A53" s="12">
        <v>2047</v>
      </c>
      <c r="B53" s="100">
        <v>2.2395916481695342E-2</v>
      </c>
      <c r="C53" s="66">
        <v>1.6890828232278706E-4</v>
      </c>
      <c r="D53" s="66">
        <v>0</v>
      </c>
      <c r="E53" s="66">
        <f t="shared" si="119"/>
        <v>0</v>
      </c>
      <c r="F53" s="66">
        <f t="shared" si="119"/>
        <v>0</v>
      </c>
      <c r="G53" s="66">
        <v>2.9026084270515254E-4</v>
      </c>
      <c r="H53" s="66">
        <v>0</v>
      </c>
      <c r="I53" s="66">
        <v>0.97714491439327666</v>
      </c>
      <c r="J53" s="166">
        <f t="shared" si="79"/>
        <v>0</v>
      </c>
      <c r="K53" s="108">
        <f t="shared" si="119"/>
        <v>0.17</v>
      </c>
      <c r="L53" s="109">
        <f t="shared" si="119"/>
        <v>0.3</v>
      </c>
      <c r="M53" s="109">
        <f t="shared" si="119"/>
        <v>0.28000000000000003</v>
      </c>
      <c r="N53" s="109">
        <f t="shared" si="119"/>
        <v>0.22</v>
      </c>
      <c r="O53" s="109">
        <f t="shared" si="119"/>
        <v>3.0000000000000027E-2</v>
      </c>
      <c r="P53" s="108">
        <f t="shared" si="119"/>
        <v>0</v>
      </c>
      <c r="Q53" s="109">
        <f t="shared" si="119"/>
        <v>2E-3</v>
      </c>
      <c r="R53" s="109">
        <f t="shared" si="120"/>
        <v>0.15</v>
      </c>
      <c r="S53" s="109">
        <f t="shared" si="120"/>
        <v>0.69799999999999995</v>
      </c>
      <c r="T53" s="109">
        <f t="shared" si="120"/>
        <v>0.15</v>
      </c>
      <c r="U53" s="108">
        <f t="shared" ref="U53:U55" si="137">MAX(U52+(U$56-U$51)*0.2,0)</f>
        <v>0.1</v>
      </c>
      <c r="V53" s="109">
        <f t="shared" ref="V53:V55" si="138">MAX(V52+(V$56-V$51)*0.2,0)</f>
        <v>0.28000000000000003</v>
      </c>
      <c r="W53" s="109">
        <f t="shared" ref="W53:W55" si="139">MAX(W52+(W$56-W$51)*0.2,0)</f>
        <v>0.41</v>
      </c>
      <c r="X53" s="109">
        <f t="shared" ref="X53:X55" si="140">MAX(X52+(X$56-X$51)*0.2,0)</f>
        <v>0.19</v>
      </c>
      <c r="Y53" s="109">
        <f t="shared" ref="Y53:Y55" si="141">MAX(Y52+(Y$56-Y$51)*0.2,0)</f>
        <v>2.0000000000000018E-2</v>
      </c>
      <c r="Z53" s="169">
        <f t="shared" si="122"/>
        <v>0</v>
      </c>
      <c r="AA53" s="170">
        <f t="shared" si="123"/>
        <v>2E-3</v>
      </c>
      <c r="AB53" s="170">
        <f t="shared" si="124"/>
        <v>0.15</v>
      </c>
      <c r="AC53" s="170">
        <f t="shared" si="125"/>
        <v>0.69799999999999995</v>
      </c>
      <c r="AD53" s="170">
        <f t="shared" si="126"/>
        <v>0.15</v>
      </c>
      <c r="AE53" s="108">
        <f t="shared" si="120"/>
        <v>0</v>
      </c>
      <c r="AF53" s="109">
        <f t="shared" si="120"/>
        <v>0</v>
      </c>
      <c r="AG53" s="109">
        <f t="shared" si="120"/>
        <v>0</v>
      </c>
      <c r="AH53" s="109">
        <f t="shared" si="127"/>
        <v>0</v>
      </c>
      <c r="AI53" s="109">
        <f t="shared" si="127"/>
        <v>1</v>
      </c>
      <c r="AJ53" s="108">
        <f t="shared" si="127"/>
        <v>0.15</v>
      </c>
      <c r="AK53" s="109">
        <f t="shared" si="127"/>
        <v>0.375</v>
      </c>
      <c r="AL53" s="109">
        <f t="shared" si="127"/>
        <v>0.42499999999999999</v>
      </c>
      <c r="AM53" s="109">
        <f t="shared" si="127"/>
        <v>0.05</v>
      </c>
      <c r="AN53" s="109">
        <f t="shared" si="127"/>
        <v>0</v>
      </c>
      <c r="AO53" s="108">
        <f t="shared" si="127"/>
        <v>0.1</v>
      </c>
      <c r="AP53" s="109">
        <f t="shared" si="127"/>
        <v>0.35</v>
      </c>
      <c r="AQ53" s="109">
        <f t="shared" si="127"/>
        <v>0.4</v>
      </c>
      <c r="AR53" s="109">
        <f t="shared" si="127"/>
        <v>0.15</v>
      </c>
      <c r="AS53" s="109">
        <f t="shared" si="127"/>
        <v>0</v>
      </c>
      <c r="AT53" s="108">
        <f t="shared" si="127"/>
        <v>0.2</v>
      </c>
      <c r="AU53" s="109">
        <f t="shared" si="127"/>
        <v>0.25</v>
      </c>
      <c r="AV53" s="109">
        <f t="shared" si="127"/>
        <v>0.4</v>
      </c>
      <c r="AW53" s="109">
        <f t="shared" si="127"/>
        <v>0.1</v>
      </c>
      <c r="AX53" s="109">
        <f t="shared" si="128"/>
        <v>4.9999999999999933E-2</v>
      </c>
      <c r="AY53" s="108">
        <f t="shared" si="128"/>
        <v>0</v>
      </c>
      <c r="AZ53" s="109">
        <f t="shared" si="128"/>
        <v>0</v>
      </c>
      <c r="BA53" s="109">
        <f t="shared" si="128"/>
        <v>0</v>
      </c>
      <c r="BB53" s="140">
        <v>0.5</v>
      </c>
      <c r="BC53" s="140">
        <v>0.5</v>
      </c>
      <c r="BD53" s="129">
        <f t="shared" si="2"/>
        <v>1</v>
      </c>
      <c r="BE53" s="129">
        <f t="shared" si="3"/>
        <v>9</v>
      </c>
    </row>
    <row r="54" spans="1:64" x14ac:dyDescent="0.2">
      <c r="A54" s="12">
        <v>2048</v>
      </c>
      <c r="B54" s="100">
        <v>2.3178170967908432E-2</v>
      </c>
      <c r="C54" s="66">
        <v>1.6897284360590923E-4</v>
      </c>
      <c r="D54" s="66">
        <v>0</v>
      </c>
      <c r="E54" s="66">
        <f t="shared" si="119"/>
        <v>0</v>
      </c>
      <c r="F54" s="66">
        <f t="shared" si="119"/>
        <v>0</v>
      </c>
      <c r="G54" s="66">
        <v>3.0885191221358111E-4</v>
      </c>
      <c r="H54" s="66">
        <v>0</v>
      </c>
      <c r="I54" s="66">
        <v>0.9763440042762721</v>
      </c>
      <c r="J54" s="166">
        <f t="shared" si="79"/>
        <v>0</v>
      </c>
      <c r="K54" s="108">
        <f t="shared" si="119"/>
        <v>0.17</v>
      </c>
      <c r="L54" s="109">
        <f t="shared" si="119"/>
        <v>0.3</v>
      </c>
      <c r="M54" s="109">
        <f t="shared" si="119"/>
        <v>0.28000000000000003</v>
      </c>
      <c r="N54" s="109">
        <f t="shared" si="119"/>
        <v>0.22</v>
      </c>
      <c r="O54" s="109">
        <f t="shared" si="119"/>
        <v>3.0000000000000027E-2</v>
      </c>
      <c r="P54" s="108">
        <f t="shared" si="119"/>
        <v>0</v>
      </c>
      <c r="Q54" s="109">
        <f t="shared" si="119"/>
        <v>2E-3</v>
      </c>
      <c r="R54" s="109">
        <f t="shared" si="120"/>
        <v>0.15</v>
      </c>
      <c r="S54" s="109">
        <f t="shared" si="120"/>
        <v>0.69799999999999995</v>
      </c>
      <c r="T54" s="109">
        <f t="shared" si="120"/>
        <v>0.15</v>
      </c>
      <c r="U54" s="108">
        <f t="shared" si="137"/>
        <v>0.1</v>
      </c>
      <c r="V54" s="109">
        <f t="shared" si="138"/>
        <v>0.28000000000000003</v>
      </c>
      <c r="W54" s="109">
        <f t="shared" si="139"/>
        <v>0.41</v>
      </c>
      <c r="X54" s="109">
        <f t="shared" si="140"/>
        <v>0.19</v>
      </c>
      <c r="Y54" s="109">
        <f t="shared" si="141"/>
        <v>2.0000000000000018E-2</v>
      </c>
      <c r="Z54" s="169">
        <f t="shared" si="122"/>
        <v>0</v>
      </c>
      <c r="AA54" s="170">
        <f t="shared" si="123"/>
        <v>2E-3</v>
      </c>
      <c r="AB54" s="170">
        <f t="shared" si="124"/>
        <v>0.15</v>
      </c>
      <c r="AC54" s="170">
        <f t="shared" si="125"/>
        <v>0.69799999999999995</v>
      </c>
      <c r="AD54" s="170">
        <f t="shared" si="126"/>
        <v>0.15</v>
      </c>
      <c r="AE54" s="108">
        <f t="shared" si="120"/>
        <v>0</v>
      </c>
      <c r="AF54" s="109">
        <f t="shared" si="120"/>
        <v>0</v>
      </c>
      <c r="AG54" s="109">
        <f t="shared" si="120"/>
        <v>0</v>
      </c>
      <c r="AH54" s="109">
        <f t="shared" si="127"/>
        <v>0</v>
      </c>
      <c r="AI54" s="109">
        <f t="shared" si="127"/>
        <v>1</v>
      </c>
      <c r="AJ54" s="108">
        <f t="shared" si="127"/>
        <v>0.15</v>
      </c>
      <c r="AK54" s="109">
        <f t="shared" si="127"/>
        <v>0.375</v>
      </c>
      <c r="AL54" s="109">
        <f t="shared" si="127"/>
        <v>0.42499999999999999</v>
      </c>
      <c r="AM54" s="109">
        <f t="shared" si="127"/>
        <v>0.05</v>
      </c>
      <c r="AN54" s="109">
        <f t="shared" si="127"/>
        <v>0</v>
      </c>
      <c r="AO54" s="108">
        <f t="shared" si="127"/>
        <v>0.1</v>
      </c>
      <c r="AP54" s="109">
        <f t="shared" si="127"/>
        <v>0.35</v>
      </c>
      <c r="AQ54" s="109">
        <f t="shared" si="127"/>
        <v>0.4</v>
      </c>
      <c r="AR54" s="109">
        <f t="shared" si="127"/>
        <v>0.15</v>
      </c>
      <c r="AS54" s="109">
        <f t="shared" si="127"/>
        <v>0</v>
      </c>
      <c r="AT54" s="108">
        <f t="shared" si="127"/>
        <v>0.2</v>
      </c>
      <c r="AU54" s="109">
        <f t="shared" si="127"/>
        <v>0.25</v>
      </c>
      <c r="AV54" s="109">
        <f t="shared" si="127"/>
        <v>0.4</v>
      </c>
      <c r="AW54" s="109">
        <f t="shared" si="127"/>
        <v>0.1</v>
      </c>
      <c r="AX54" s="109">
        <f t="shared" si="128"/>
        <v>4.9999999999999933E-2</v>
      </c>
      <c r="AY54" s="108">
        <f t="shared" si="128"/>
        <v>0</v>
      </c>
      <c r="AZ54" s="109">
        <f t="shared" si="128"/>
        <v>0</v>
      </c>
      <c r="BA54" s="109">
        <f t="shared" si="128"/>
        <v>0</v>
      </c>
      <c r="BB54" s="140">
        <v>0.5</v>
      </c>
      <c r="BC54" s="140">
        <v>0.5</v>
      </c>
      <c r="BD54" s="129">
        <f t="shared" si="2"/>
        <v>1</v>
      </c>
      <c r="BE54" s="129">
        <f t="shared" si="3"/>
        <v>9</v>
      </c>
    </row>
    <row r="55" spans="1:64" x14ac:dyDescent="0.2">
      <c r="A55" s="12">
        <v>2049</v>
      </c>
      <c r="B55" s="100">
        <v>2.3924921753889664E-2</v>
      </c>
      <c r="C55" s="66">
        <v>1.6914142332567336E-4</v>
      </c>
      <c r="D55" s="66">
        <v>0</v>
      </c>
      <c r="E55" s="66">
        <f t="shared" si="119"/>
        <v>0</v>
      </c>
      <c r="F55" s="66">
        <f t="shared" si="119"/>
        <v>0</v>
      </c>
      <c r="G55" s="66">
        <v>3.2938160894343377E-4</v>
      </c>
      <c r="H55" s="66">
        <v>0</v>
      </c>
      <c r="I55" s="66">
        <v>0.97557655521384123</v>
      </c>
      <c r="J55" s="166">
        <f t="shared" si="79"/>
        <v>0</v>
      </c>
      <c r="K55" s="108">
        <f t="shared" si="119"/>
        <v>0.17</v>
      </c>
      <c r="L55" s="109">
        <f t="shared" si="119"/>
        <v>0.3</v>
      </c>
      <c r="M55" s="109">
        <f t="shared" si="119"/>
        <v>0.28000000000000003</v>
      </c>
      <c r="N55" s="109">
        <f t="shared" si="119"/>
        <v>0.22</v>
      </c>
      <c r="O55" s="109">
        <f t="shared" si="119"/>
        <v>3.0000000000000027E-2</v>
      </c>
      <c r="P55" s="108">
        <f t="shared" si="119"/>
        <v>0</v>
      </c>
      <c r="Q55" s="109">
        <f t="shared" si="119"/>
        <v>2E-3</v>
      </c>
      <c r="R55" s="109">
        <f t="shared" si="120"/>
        <v>0.15</v>
      </c>
      <c r="S55" s="109">
        <f t="shared" si="120"/>
        <v>0.69799999999999995</v>
      </c>
      <c r="T55" s="109">
        <f t="shared" si="120"/>
        <v>0.15</v>
      </c>
      <c r="U55" s="108">
        <f t="shared" si="137"/>
        <v>0.1</v>
      </c>
      <c r="V55" s="109">
        <f t="shared" si="138"/>
        <v>0.28000000000000003</v>
      </c>
      <c r="W55" s="109">
        <f t="shared" si="139"/>
        <v>0.41</v>
      </c>
      <c r="X55" s="109">
        <f t="shared" si="140"/>
        <v>0.19</v>
      </c>
      <c r="Y55" s="109">
        <f t="shared" si="141"/>
        <v>2.0000000000000018E-2</v>
      </c>
      <c r="Z55" s="169">
        <f t="shared" si="122"/>
        <v>0</v>
      </c>
      <c r="AA55" s="170">
        <f t="shared" si="123"/>
        <v>2E-3</v>
      </c>
      <c r="AB55" s="170">
        <f t="shared" si="124"/>
        <v>0.15</v>
      </c>
      <c r="AC55" s="170">
        <f t="shared" si="125"/>
        <v>0.69799999999999995</v>
      </c>
      <c r="AD55" s="170">
        <f t="shared" si="126"/>
        <v>0.15</v>
      </c>
      <c r="AE55" s="108">
        <f t="shared" si="120"/>
        <v>0</v>
      </c>
      <c r="AF55" s="109">
        <f t="shared" si="120"/>
        <v>0</v>
      </c>
      <c r="AG55" s="109">
        <f t="shared" si="120"/>
        <v>0</v>
      </c>
      <c r="AH55" s="109">
        <f t="shared" si="127"/>
        <v>0</v>
      </c>
      <c r="AI55" s="109">
        <f t="shared" si="127"/>
        <v>1</v>
      </c>
      <c r="AJ55" s="108">
        <f t="shared" si="127"/>
        <v>0.15</v>
      </c>
      <c r="AK55" s="109">
        <f t="shared" si="127"/>
        <v>0.375</v>
      </c>
      <c r="AL55" s="109">
        <f t="shared" si="127"/>
        <v>0.42499999999999999</v>
      </c>
      <c r="AM55" s="109">
        <f t="shared" si="127"/>
        <v>0.05</v>
      </c>
      <c r="AN55" s="109">
        <f t="shared" si="127"/>
        <v>0</v>
      </c>
      <c r="AO55" s="108">
        <f t="shared" si="127"/>
        <v>0.1</v>
      </c>
      <c r="AP55" s="109">
        <f t="shared" si="127"/>
        <v>0.35</v>
      </c>
      <c r="AQ55" s="109">
        <f t="shared" si="127"/>
        <v>0.4</v>
      </c>
      <c r="AR55" s="109">
        <f t="shared" si="127"/>
        <v>0.15</v>
      </c>
      <c r="AS55" s="109">
        <f t="shared" si="127"/>
        <v>0</v>
      </c>
      <c r="AT55" s="108">
        <f t="shared" si="127"/>
        <v>0.2</v>
      </c>
      <c r="AU55" s="109">
        <f t="shared" si="127"/>
        <v>0.25</v>
      </c>
      <c r="AV55" s="109">
        <f t="shared" si="127"/>
        <v>0.4</v>
      </c>
      <c r="AW55" s="109">
        <f t="shared" si="127"/>
        <v>0.1</v>
      </c>
      <c r="AX55" s="109">
        <f t="shared" si="128"/>
        <v>4.9999999999999933E-2</v>
      </c>
      <c r="AY55" s="108">
        <f t="shared" si="128"/>
        <v>0</v>
      </c>
      <c r="AZ55" s="109">
        <f t="shared" si="128"/>
        <v>0</v>
      </c>
      <c r="BA55" s="109">
        <f t="shared" si="128"/>
        <v>0</v>
      </c>
      <c r="BB55" s="140">
        <v>0.5</v>
      </c>
      <c r="BC55" s="140">
        <v>0.5</v>
      </c>
      <c r="BD55" s="129">
        <f t="shared" si="2"/>
        <v>1</v>
      </c>
      <c r="BE55" s="129">
        <f t="shared" si="3"/>
        <v>9</v>
      </c>
    </row>
    <row r="56" spans="1:64" x14ac:dyDescent="0.2">
      <c r="A56" s="51">
        <v>2050</v>
      </c>
      <c r="B56" s="101">
        <v>2.4710008421852038E-2</v>
      </c>
      <c r="C56" s="74">
        <v>1.6943676894675677E-4</v>
      </c>
      <c r="D56" s="74">
        <v>0</v>
      </c>
      <c r="E56" s="74">
        <f t="shared" si="119"/>
        <v>0</v>
      </c>
      <c r="F56" s="74">
        <f t="shared" si="119"/>
        <v>0</v>
      </c>
      <c r="G56" s="74">
        <v>3.5181249884542814E-4</v>
      </c>
      <c r="H56" s="74">
        <v>0</v>
      </c>
      <c r="I56" s="74">
        <v>0.97476874231035582</v>
      </c>
      <c r="J56" s="65">
        <f t="shared" si="79"/>
        <v>0</v>
      </c>
      <c r="K56" s="103">
        <f t="shared" si="119"/>
        <v>0.17</v>
      </c>
      <c r="L56" s="105">
        <f t="shared" si="119"/>
        <v>0.3</v>
      </c>
      <c r="M56" s="105">
        <f t="shared" si="119"/>
        <v>0.28000000000000003</v>
      </c>
      <c r="N56" s="105">
        <f t="shared" si="119"/>
        <v>0.22</v>
      </c>
      <c r="O56" s="105">
        <f t="shared" si="119"/>
        <v>3.0000000000000027E-2</v>
      </c>
      <c r="P56" s="103">
        <f t="shared" si="119"/>
        <v>0</v>
      </c>
      <c r="Q56" s="105">
        <f t="shared" si="119"/>
        <v>2E-3</v>
      </c>
      <c r="R56" s="105">
        <f t="shared" si="120"/>
        <v>0.15</v>
      </c>
      <c r="S56" s="105">
        <f t="shared" si="120"/>
        <v>0.69799999999999995</v>
      </c>
      <c r="T56" s="105">
        <f t="shared" si="120"/>
        <v>0.15</v>
      </c>
      <c r="U56" s="117">
        <v>0.1</v>
      </c>
      <c r="V56" s="118">
        <v>0.28000000000000003</v>
      </c>
      <c r="W56" s="118">
        <v>0.41</v>
      </c>
      <c r="X56" s="118">
        <v>0.19</v>
      </c>
      <c r="Y56" s="137">
        <f t="shared" ref="Y56" si="142">1-SUM(U56:X56)</f>
        <v>2.0000000000000018E-2</v>
      </c>
      <c r="Z56" s="135">
        <f t="shared" si="122"/>
        <v>0</v>
      </c>
      <c r="AA56" s="136">
        <f t="shared" si="123"/>
        <v>2E-3</v>
      </c>
      <c r="AB56" s="136">
        <f t="shared" si="124"/>
        <v>0.15</v>
      </c>
      <c r="AC56" s="136">
        <f t="shared" si="125"/>
        <v>0.69799999999999995</v>
      </c>
      <c r="AD56" s="136">
        <f t="shared" si="126"/>
        <v>0.15</v>
      </c>
      <c r="AE56" s="103">
        <f t="shared" si="120"/>
        <v>0</v>
      </c>
      <c r="AF56" s="105">
        <f t="shared" si="120"/>
        <v>0</v>
      </c>
      <c r="AG56" s="105">
        <f t="shared" si="120"/>
        <v>0</v>
      </c>
      <c r="AH56" s="105">
        <f t="shared" si="127"/>
        <v>0</v>
      </c>
      <c r="AI56" s="105">
        <f t="shared" si="127"/>
        <v>1</v>
      </c>
      <c r="AJ56" s="103">
        <f t="shared" si="127"/>
        <v>0.15</v>
      </c>
      <c r="AK56" s="105">
        <f t="shared" si="127"/>
        <v>0.375</v>
      </c>
      <c r="AL56" s="105">
        <f t="shared" si="127"/>
        <v>0.42499999999999999</v>
      </c>
      <c r="AM56" s="105">
        <f t="shared" si="127"/>
        <v>0.05</v>
      </c>
      <c r="AN56" s="105">
        <f t="shared" si="127"/>
        <v>0</v>
      </c>
      <c r="AO56" s="103">
        <f t="shared" si="127"/>
        <v>0.1</v>
      </c>
      <c r="AP56" s="105">
        <f t="shared" si="127"/>
        <v>0.35</v>
      </c>
      <c r="AQ56" s="105">
        <f t="shared" si="127"/>
        <v>0.4</v>
      </c>
      <c r="AR56" s="105">
        <f t="shared" si="127"/>
        <v>0.15</v>
      </c>
      <c r="AS56" s="105">
        <f t="shared" si="127"/>
        <v>0</v>
      </c>
      <c r="AT56" s="138">
        <v>0.2</v>
      </c>
      <c r="AU56" s="139">
        <v>0.25</v>
      </c>
      <c r="AV56" s="139">
        <v>0.4</v>
      </c>
      <c r="AW56" s="139">
        <v>0.1</v>
      </c>
      <c r="AX56" s="139">
        <f t="shared" ref="AX56" si="143">1-SUM(AT56:AW56)</f>
        <v>4.9999999999999933E-2</v>
      </c>
      <c r="AY56" s="103">
        <f t="shared" si="128"/>
        <v>0</v>
      </c>
      <c r="AZ56" s="105">
        <f t="shared" si="128"/>
        <v>0</v>
      </c>
      <c r="BA56" s="105">
        <f t="shared" si="128"/>
        <v>0</v>
      </c>
      <c r="BB56" s="139">
        <v>0.5</v>
      </c>
      <c r="BC56" s="139">
        <v>0.5</v>
      </c>
      <c r="BD56" s="130">
        <f t="shared" si="2"/>
        <v>1</v>
      </c>
      <c r="BE56" s="130">
        <f t="shared" si="3"/>
        <v>9</v>
      </c>
    </row>
    <row r="57" spans="1:64" x14ac:dyDescent="0.2">
      <c r="A57" s="12">
        <v>2051</v>
      </c>
      <c r="B57" s="100">
        <v>2.5534049355380298E-2</v>
      </c>
      <c r="C57" s="66">
        <v>1.6984834640313209E-4</v>
      </c>
      <c r="D57" s="66">
        <v>0</v>
      </c>
      <c r="E57" s="66">
        <f t="shared" si="119"/>
        <v>0</v>
      </c>
      <c r="F57" s="66">
        <f t="shared" si="119"/>
        <v>0</v>
      </c>
      <c r="G57" s="66">
        <v>3.7633251454028527E-4</v>
      </c>
      <c r="H57" s="66">
        <v>0</v>
      </c>
      <c r="I57" s="66">
        <v>0.97391976978367634</v>
      </c>
      <c r="J57" s="166">
        <f t="shared" si="79"/>
        <v>0</v>
      </c>
      <c r="K57" s="108">
        <f t="shared" si="119"/>
        <v>0.17</v>
      </c>
      <c r="L57" s="109">
        <f t="shared" si="119"/>
        <v>0.3</v>
      </c>
      <c r="M57" s="109">
        <f t="shared" si="119"/>
        <v>0.28000000000000003</v>
      </c>
      <c r="N57" s="109">
        <f t="shared" si="119"/>
        <v>0.22</v>
      </c>
      <c r="O57" s="109">
        <f t="shared" si="119"/>
        <v>3.0000000000000027E-2</v>
      </c>
      <c r="P57" s="108">
        <f t="shared" si="119"/>
        <v>0</v>
      </c>
      <c r="Q57" s="109">
        <f t="shared" si="119"/>
        <v>2E-3</v>
      </c>
      <c r="R57" s="109">
        <f t="shared" si="120"/>
        <v>0.15</v>
      </c>
      <c r="S57" s="109">
        <f t="shared" si="120"/>
        <v>0.69799999999999995</v>
      </c>
      <c r="T57" s="109">
        <f t="shared" si="120"/>
        <v>0.15</v>
      </c>
      <c r="U57" s="108">
        <f>MAX(U56+(U$61-U$56)*0.2,0)</f>
        <v>0.1</v>
      </c>
      <c r="V57" s="109">
        <f t="shared" ref="V57:Y57" si="144">MAX(V56+(V$61-V$56)*0.2,0)</f>
        <v>0.28000000000000003</v>
      </c>
      <c r="W57" s="109">
        <f t="shared" si="144"/>
        <v>0.41</v>
      </c>
      <c r="X57" s="109">
        <f t="shared" si="144"/>
        <v>0.19</v>
      </c>
      <c r="Y57" s="109">
        <f t="shared" si="144"/>
        <v>2.0000000000000018E-2</v>
      </c>
      <c r="Z57" s="169">
        <f t="shared" si="122"/>
        <v>0</v>
      </c>
      <c r="AA57" s="170">
        <f t="shared" si="123"/>
        <v>2E-3</v>
      </c>
      <c r="AB57" s="170">
        <f t="shared" si="124"/>
        <v>0.15</v>
      </c>
      <c r="AC57" s="170">
        <f t="shared" si="125"/>
        <v>0.69799999999999995</v>
      </c>
      <c r="AD57" s="170">
        <f t="shared" si="126"/>
        <v>0.15</v>
      </c>
      <c r="AE57" s="108">
        <f t="shared" si="120"/>
        <v>0</v>
      </c>
      <c r="AF57" s="109">
        <f t="shared" si="120"/>
        <v>0</v>
      </c>
      <c r="AG57" s="109">
        <f t="shared" si="120"/>
        <v>0</v>
      </c>
      <c r="AH57" s="109">
        <f t="shared" si="127"/>
        <v>0</v>
      </c>
      <c r="AI57" s="109">
        <f t="shared" si="127"/>
        <v>1</v>
      </c>
      <c r="AJ57" s="108">
        <f t="shared" si="127"/>
        <v>0.15</v>
      </c>
      <c r="AK57" s="109">
        <f t="shared" si="127"/>
        <v>0.375</v>
      </c>
      <c r="AL57" s="109">
        <f t="shared" si="127"/>
        <v>0.42499999999999999</v>
      </c>
      <c r="AM57" s="109">
        <f t="shared" si="127"/>
        <v>0.05</v>
      </c>
      <c r="AN57" s="109">
        <f t="shared" si="127"/>
        <v>0</v>
      </c>
      <c r="AO57" s="108">
        <f t="shared" si="127"/>
        <v>0.1</v>
      </c>
      <c r="AP57" s="109">
        <f t="shared" si="127"/>
        <v>0.35</v>
      </c>
      <c r="AQ57" s="109">
        <f t="shared" si="127"/>
        <v>0.4</v>
      </c>
      <c r="AR57" s="109">
        <f t="shared" si="127"/>
        <v>0.15</v>
      </c>
      <c r="AS57" s="109">
        <f t="shared" si="127"/>
        <v>0</v>
      </c>
      <c r="AT57" s="108">
        <f t="shared" si="127"/>
        <v>0.2</v>
      </c>
      <c r="AU57" s="109">
        <f t="shared" si="127"/>
        <v>0.25</v>
      </c>
      <c r="AV57" s="109">
        <f t="shared" si="127"/>
        <v>0.4</v>
      </c>
      <c r="AW57" s="109">
        <f t="shared" si="127"/>
        <v>0.1</v>
      </c>
      <c r="AX57" s="109">
        <f t="shared" si="128"/>
        <v>4.9999999999999933E-2</v>
      </c>
      <c r="AY57" s="108">
        <f t="shared" si="128"/>
        <v>0</v>
      </c>
      <c r="AZ57" s="109">
        <f t="shared" si="128"/>
        <v>0</v>
      </c>
      <c r="BA57" s="109">
        <f t="shared" si="128"/>
        <v>0</v>
      </c>
      <c r="BB57" s="140">
        <v>0.5</v>
      </c>
      <c r="BC57" s="140">
        <v>0.5</v>
      </c>
      <c r="BD57" s="129">
        <f t="shared" si="2"/>
        <v>1</v>
      </c>
      <c r="BE57" s="129">
        <f t="shared" si="3"/>
        <v>9</v>
      </c>
    </row>
    <row r="58" spans="1:64" x14ac:dyDescent="0.2">
      <c r="A58" s="12">
        <v>2052</v>
      </c>
      <c r="B58" s="100">
        <v>2.6397667127414506E-2</v>
      </c>
      <c r="C58" s="66">
        <v>1.703662398255002E-4</v>
      </c>
      <c r="D58" s="66">
        <v>0</v>
      </c>
      <c r="E58" s="66">
        <f t="shared" si="119"/>
        <v>0</v>
      </c>
      <c r="F58" s="66">
        <f t="shared" si="119"/>
        <v>0</v>
      </c>
      <c r="G58" s="66">
        <v>4.0315084829062195E-4</v>
      </c>
      <c r="H58" s="66">
        <v>0</v>
      </c>
      <c r="I58" s="66">
        <v>0.97302881578446943</v>
      </c>
      <c r="J58" s="166">
        <f t="shared" si="79"/>
        <v>0</v>
      </c>
      <c r="K58" s="108">
        <f t="shared" si="119"/>
        <v>0.17</v>
      </c>
      <c r="L58" s="109">
        <f t="shared" si="119"/>
        <v>0.3</v>
      </c>
      <c r="M58" s="109">
        <f t="shared" si="119"/>
        <v>0.28000000000000003</v>
      </c>
      <c r="N58" s="109">
        <f t="shared" si="119"/>
        <v>0.22</v>
      </c>
      <c r="O58" s="109">
        <f t="shared" si="119"/>
        <v>3.0000000000000027E-2</v>
      </c>
      <c r="P58" s="108">
        <f t="shared" si="119"/>
        <v>0</v>
      </c>
      <c r="Q58" s="109">
        <f t="shared" si="119"/>
        <v>2E-3</v>
      </c>
      <c r="R58" s="109">
        <f t="shared" si="120"/>
        <v>0.15</v>
      </c>
      <c r="S58" s="109">
        <f t="shared" si="120"/>
        <v>0.69799999999999995</v>
      </c>
      <c r="T58" s="109">
        <f t="shared" si="120"/>
        <v>0.15</v>
      </c>
      <c r="U58" s="108">
        <f t="shared" ref="U58:U60" si="145">MAX(U57+(U$61-U$56)*0.2,0)</f>
        <v>0.1</v>
      </c>
      <c r="V58" s="109">
        <f t="shared" ref="V58:V60" si="146">MAX(V57+(V$61-V$56)*0.2,0)</f>
        <v>0.28000000000000003</v>
      </c>
      <c r="W58" s="109">
        <f t="shared" ref="W58:W60" si="147">MAX(W57+(W$61-W$56)*0.2,0)</f>
        <v>0.41</v>
      </c>
      <c r="X58" s="109">
        <f t="shared" ref="X58:X60" si="148">MAX(X57+(X$61-X$56)*0.2,0)</f>
        <v>0.19</v>
      </c>
      <c r="Y58" s="109">
        <f t="shared" ref="Y58:Y60" si="149">MAX(Y57+(Y$61-Y$56)*0.2,0)</f>
        <v>2.0000000000000018E-2</v>
      </c>
      <c r="Z58" s="169">
        <f t="shared" si="122"/>
        <v>0</v>
      </c>
      <c r="AA58" s="170">
        <f t="shared" si="123"/>
        <v>2E-3</v>
      </c>
      <c r="AB58" s="170">
        <f t="shared" si="124"/>
        <v>0.15</v>
      </c>
      <c r="AC58" s="170">
        <f t="shared" si="125"/>
        <v>0.69799999999999995</v>
      </c>
      <c r="AD58" s="170">
        <f t="shared" si="126"/>
        <v>0.15</v>
      </c>
      <c r="AE58" s="108">
        <f t="shared" si="120"/>
        <v>0</v>
      </c>
      <c r="AF58" s="109">
        <f t="shared" si="120"/>
        <v>0</v>
      </c>
      <c r="AG58" s="109">
        <f t="shared" si="120"/>
        <v>0</v>
      </c>
      <c r="AH58" s="109">
        <f t="shared" si="127"/>
        <v>0</v>
      </c>
      <c r="AI58" s="109">
        <f t="shared" si="127"/>
        <v>1</v>
      </c>
      <c r="AJ58" s="108">
        <f t="shared" si="127"/>
        <v>0.15</v>
      </c>
      <c r="AK58" s="109">
        <f t="shared" si="127"/>
        <v>0.375</v>
      </c>
      <c r="AL58" s="109">
        <f t="shared" si="127"/>
        <v>0.42499999999999999</v>
      </c>
      <c r="AM58" s="109">
        <f t="shared" si="127"/>
        <v>0.05</v>
      </c>
      <c r="AN58" s="109">
        <f t="shared" si="127"/>
        <v>0</v>
      </c>
      <c r="AO58" s="108">
        <f t="shared" si="127"/>
        <v>0.1</v>
      </c>
      <c r="AP58" s="109">
        <f t="shared" si="127"/>
        <v>0.35</v>
      </c>
      <c r="AQ58" s="109">
        <f t="shared" si="127"/>
        <v>0.4</v>
      </c>
      <c r="AR58" s="109">
        <f t="shared" si="127"/>
        <v>0.15</v>
      </c>
      <c r="AS58" s="109">
        <f t="shared" si="127"/>
        <v>0</v>
      </c>
      <c r="AT58" s="108">
        <f t="shared" si="127"/>
        <v>0.2</v>
      </c>
      <c r="AU58" s="109">
        <f t="shared" si="127"/>
        <v>0.25</v>
      </c>
      <c r="AV58" s="109">
        <f t="shared" si="127"/>
        <v>0.4</v>
      </c>
      <c r="AW58" s="109">
        <f t="shared" si="127"/>
        <v>0.1</v>
      </c>
      <c r="AX58" s="109">
        <f t="shared" si="128"/>
        <v>4.9999999999999933E-2</v>
      </c>
      <c r="AY58" s="108">
        <f t="shared" si="128"/>
        <v>0</v>
      </c>
      <c r="AZ58" s="109">
        <f t="shared" si="128"/>
        <v>0</v>
      </c>
      <c r="BA58" s="109">
        <f t="shared" si="128"/>
        <v>0</v>
      </c>
      <c r="BB58" s="140">
        <v>0.5</v>
      </c>
      <c r="BC58" s="140">
        <v>0.5</v>
      </c>
      <c r="BD58" s="129">
        <f t="shared" si="2"/>
        <v>1</v>
      </c>
      <c r="BE58" s="129">
        <f t="shared" si="3"/>
        <v>9</v>
      </c>
    </row>
    <row r="59" spans="1:64" x14ac:dyDescent="0.2">
      <c r="A59" s="12">
        <v>2053</v>
      </c>
      <c r="B59" s="100">
        <v>2.7301487422895683E-2</v>
      </c>
      <c r="C59" s="66">
        <v>1.7098111673649602E-4</v>
      </c>
      <c r="D59" s="66">
        <v>0</v>
      </c>
      <c r="E59" s="66">
        <f t="shared" si="119"/>
        <v>0</v>
      </c>
      <c r="F59" s="66">
        <f t="shared" si="119"/>
        <v>0</v>
      </c>
      <c r="G59" s="66">
        <v>4.3250071508474792E-4</v>
      </c>
      <c r="H59" s="66">
        <v>0</v>
      </c>
      <c r="I59" s="66">
        <v>0.97209503074528303</v>
      </c>
      <c r="J59" s="166">
        <f t="shared" si="79"/>
        <v>0</v>
      </c>
      <c r="K59" s="108">
        <f t="shared" si="119"/>
        <v>0.17</v>
      </c>
      <c r="L59" s="109">
        <f t="shared" si="119"/>
        <v>0.3</v>
      </c>
      <c r="M59" s="109">
        <f t="shared" si="119"/>
        <v>0.28000000000000003</v>
      </c>
      <c r="N59" s="109">
        <f t="shared" si="119"/>
        <v>0.22</v>
      </c>
      <c r="O59" s="109">
        <f t="shared" si="119"/>
        <v>3.0000000000000027E-2</v>
      </c>
      <c r="P59" s="108">
        <f t="shared" si="119"/>
        <v>0</v>
      </c>
      <c r="Q59" s="109">
        <f t="shared" si="119"/>
        <v>2E-3</v>
      </c>
      <c r="R59" s="109">
        <f t="shared" si="120"/>
        <v>0.15</v>
      </c>
      <c r="S59" s="109">
        <f t="shared" si="120"/>
        <v>0.69799999999999995</v>
      </c>
      <c r="T59" s="109">
        <f t="shared" si="120"/>
        <v>0.15</v>
      </c>
      <c r="U59" s="108">
        <f t="shared" si="145"/>
        <v>0.1</v>
      </c>
      <c r="V59" s="109">
        <f t="shared" si="146"/>
        <v>0.28000000000000003</v>
      </c>
      <c r="W59" s="109">
        <f t="shared" si="147"/>
        <v>0.41</v>
      </c>
      <c r="X59" s="109">
        <f t="shared" si="148"/>
        <v>0.19</v>
      </c>
      <c r="Y59" s="109">
        <f t="shared" si="149"/>
        <v>2.0000000000000018E-2</v>
      </c>
      <c r="Z59" s="169">
        <f t="shared" si="122"/>
        <v>0</v>
      </c>
      <c r="AA59" s="170">
        <f t="shared" si="123"/>
        <v>2E-3</v>
      </c>
      <c r="AB59" s="170">
        <f t="shared" si="124"/>
        <v>0.15</v>
      </c>
      <c r="AC59" s="170">
        <f t="shared" si="125"/>
        <v>0.69799999999999995</v>
      </c>
      <c r="AD59" s="170">
        <f t="shared" si="126"/>
        <v>0.15</v>
      </c>
      <c r="AE59" s="108">
        <f t="shared" si="120"/>
        <v>0</v>
      </c>
      <c r="AF59" s="109">
        <f t="shared" si="120"/>
        <v>0</v>
      </c>
      <c r="AG59" s="109">
        <f t="shared" si="120"/>
        <v>0</v>
      </c>
      <c r="AH59" s="109">
        <f t="shared" si="127"/>
        <v>0</v>
      </c>
      <c r="AI59" s="109">
        <f t="shared" si="127"/>
        <v>1</v>
      </c>
      <c r="AJ59" s="108">
        <f t="shared" si="127"/>
        <v>0.15</v>
      </c>
      <c r="AK59" s="109">
        <f t="shared" si="127"/>
        <v>0.375</v>
      </c>
      <c r="AL59" s="109">
        <f t="shared" si="127"/>
        <v>0.42499999999999999</v>
      </c>
      <c r="AM59" s="109">
        <f t="shared" si="127"/>
        <v>0.05</v>
      </c>
      <c r="AN59" s="109">
        <f t="shared" si="127"/>
        <v>0</v>
      </c>
      <c r="AO59" s="108">
        <f t="shared" si="127"/>
        <v>0.1</v>
      </c>
      <c r="AP59" s="109">
        <f t="shared" si="127"/>
        <v>0.35</v>
      </c>
      <c r="AQ59" s="109">
        <f t="shared" si="127"/>
        <v>0.4</v>
      </c>
      <c r="AR59" s="109">
        <f t="shared" si="127"/>
        <v>0.15</v>
      </c>
      <c r="AS59" s="109">
        <f t="shared" si="127"/>
        <v>0</v>
      </c>
      <c r="AT59" s="108">
        <f t="shared" si="127"/>
        <v>0.2</v>
      </c>
      <c r="AU59" s="109">
        <f t="shared" si="127"/>
        <v>0.25</v>
      </c>
      <c r="AV59" s="109">
        <f t="shared" si="127"/>
        <v>0.4</v>
      </c>
      <c r="AW59" s="109">
        <f t="shared" si="127"/>
        <v>0.1</v>
      </c>
      <c r="AX59" s="109">
        <f t="shared" si="128"/>
        <v>4.9999999999999933E-2</v>
      </c>
      <c r="AY59" s="108">
        <f t="shared" si="128"/>
        <v>0</v>
      </c>
      <c r="AZ59" s="109">
        <f t="shared" si="128"/>
        <v>0</v>
      </c>
      <c r="BA59" s="109">
        <f t="shared" si="128"/>
        <v>0</v>
      </c>
      <c r="BB59" s="140">
        <v>0.5</v>
      </c>
      <c r="BC59" s="140">
        <v>0.5</v>
      </c>
      <c r="BD59" s="129">
        <f t="shared" si="2"/>
        <v>1</v>
      </c>
      <c r="BE59" s="129">
        <f t="shared" si="3"/>
        <v>9</v>
      </c>
    </row>
    <row r="60" spans="1:64" x14ac:dyDescent="0.2">
      <c r="A60" s="12">
        <v>2054</v>
      </c>
      <c r="B60" s="100">
        <v>2.8246137382968769E-2</v>
      </c>
      <c r="C60" s="66">
        <v>1.7168419138222706E-4</v>
      </c>
      <c r="D60" s="66">
        <v>0</v>
      </c>
      <c r="E60" s="66">
        <f t="shared" si="119"/>
        <v>0</v>
      </c>
      <c r="F60" s="66">
        <f t="shared" si="119"/>
        <v>0</v>
      </c>
      <c r="G60" s="66">
        <v>4.646425019999063E-4</v>
      </c>
      <c r="H60" s="66">
        <v>0</v>
      </c>
      <c r="I60" s="66">
        <v>0.97111753592364913</v>
      </c>
      <c r="J60" s="166">
        <f t="shared" si="79"/>
        <v>0</v>
      </c>
      <c r="K60" s="108">
        <f t="shared" si="119"/>
        <v>0.17</v>
      </c>
      <c r="L60" s="109">
        <f t="shared" si="119"/>
        <v>0.3</v>
      </c>
      <c r="M60" s="109">
        <f t="shared" si="119"/>
        <v>0.28000000000000003</v>
      </c>
      <c r="N60" s="109">
        <f t="shared" si="119"/>
        <v>0.22</v>
      </c>
      <c r="O60" s="109">
        <f t="shared" si="119"/>
        <v>3.0000000000000027E-2</v>
      </c>
      <c r="P60" s="108">
        <f t="shared" si="119"/>
        <v>0</v>
      </c>
      <c r="Q60" s="109">
        <f t="shared" si="119"/>
        <v>2E-3</v>
      </c>
      <c r="R60" s="109">
        <f t="shared" si="120"/>
        <v>0.15</v>
      </c>
      <c r="S60" s="109">
        <f t="shared" si="120"/>
        <v>0.69799999999999995</v>
      </c>
      <c r="T60" s="109">
        <f t="shared" si="120"/>
        <v>0.15</v>
      </c>
      <c r="U60" s="108">
        <f t="shared" si="145"/>
        <v>0.1</v>
      </c>
      <c r="V60" s="109">
        <f t="shared" si="146"/>
        <v>0.28000000000000003</v>
      </c>
      <c r="W60" s="109">
        <f t="shared" si="147"/>
        <v>0.41</v>
      </c>
      <c r="X60" s="109">
        <f t="shared" si="148"/>
        <v>0.19</v>
      </c>
      <c r="Y60" s="109">
        <f t="shared" si="149"/>
        <v>2.0000000000000018E-2</v>
      </c>
      <c r="Z60" s="169">
        <f t="shared" si="122"/>
        <v>0</v>
      </c>
      <c r="AA60" s="170">
        <f t="shared" si="123"/>
        <v>2E-3</v>
      </c>
      <c r="AB60" s="170">
        <f t="shared" si="124"/>
        <v>0.15</v>
      </c>
      <c r="AC60" s="170">
        <f t="shared" si="125"/>
        <v>0.69799999999999995</v>
      </c>
      <c r="AD60" s="170">
        <f t="shared" si="126"/>
        <v>0.15</v>
      </c>
      <c r="AE60" s="108">
        <f t="shared" si="120"/>
        <v>0</v>
      </c>
      <c r="AF60" s="109">
        <f t="shared" si="120"/>
        <v>0</v>
      </c>
      <c r="AG60" s="109">
        <f t="shared" si="120"/>
        <v>0</v>
      </c>
      <c r="AH60" s="109">
        <f t="shared" si="127"/>
        <v>0</v>
      </c>
      <c r="AI60" s="109">
        <f t="shared" si="127"/>
        <v>1</v>
      </c>
      <c r="AJ60" s="108">
        <f t="shared" si="127"/>
        <v>0.15</v>
      </c>
      <c r="AK60" s="109">
        <f t="shared" si="127"/>
        <v>0.375</v>
      </c>
      <c r="AL60" s="109">
        <f t="shared" si="127"/>
        <v>0.42499999999999999</v>
      </c>
      <c r="AM60" s="109">
        <f t="shared" si="127"/>
        <v>0.05</v>
      </c>
      <c r="AN60" s="109">
        <f t="shared" si="127"/>
        <v>0</v>
      </c>
      <c r="AO60" s="108">
        <f t="shared" si="127"/>
        <v>0.1</v>
      </c>
      <c r="AP60" s="109">
        <f t="shared" si="127"/>
        <v>0.35</v>
      </c>
      <c r="AQ60" s="109">
        <f t="shared" si="127"/>
        <v>0.4</v>
      </c>
      <c r="AR60" s="109">
        <f t="shared" si="127"/>
        <v>0.15</v>
      </c>
      <c r="AS60" s="109">
        <f t="shared" si="127"/>
        <v>0</v>
      </c>
      <c r="AT60" s="108">
        <f t="shared" si="127"/>
        <v>0.2</v>
      </c>
      <c r="AU60" s="109">
        <f t="shared" si="127"/>
        <v>0.25</v>
      </c>
      <c r="AV60" s="109">
        <f t="shared" si="127"/>
        <v>0.4</v>
      </c>
      <c r="AW60" s="109">
        <f t="shared" si="127"/>
        <v>0.1</v>
      </c>
      <c r="AX60" s="109">
        <f t="shared" si="128"/>
        <v>4.9999999999999933E-2</v>
      </c>
      <c r="AY60" s="108">
        <f t="shared" si="128"/>
        <v>0</v>
      </c>
      <c r="AZ60" s="109">
        <f t="shared" si="128"/>
        <v>0</v>
      </c>
      <c r="BA60" s="109">
        <f t="shared" si="128"/>
        <v>0</v>
      </c>
      <c r="BB60" s="140">
        <v>0.5</v>
      </c>
      <c r="BC60" s="140">
        <v>0.5</v>
      </c>
      <c r="BD60" s="129">
        <f t="shared" si="2"/>
        <v>1</v>
      </c>
      <c r="BE60" s="129">
        <f t="shared" si="3"/>
        <v>9</v>
      </c>
    </row>
    <row r="61" spans="1:64" x14ac:dyDescent="0.2">
      <c r="A61" s="51">
        <v>2055</v>
      </c>
      <c r="B61" s="101">
        <v>2.9247450670928755E-2</v>
      </c>
      <c r="C61" s="74">
        <v>1.725550244967687E-4</v>
      </c>
      <c r="D61" s="74">
        <v>0</v>
      </c>
      <c r="E61" s="74">
        <f t="shared" si="119"/>
        <v>0</v>
      </c>
      <c r="F61" s="74">
        <f t="shared" si="119"/>
        <v>0</v>
      </c>
      <c r="G61" s="74">
        <v>5.0011876668484714E-4</v>
      </c>
      <c r="H61" s="74">
        <v>0</v>
      </c>
      <c r="I61" s="74">
        <v>0.97007987553788966</v>
      </c>
      <c r="J61" s="65">
        <f t="shared" si="79"/>
        <v>0</v>
      </c>
      <c r="K61" s="103">
        <f t="shared" si="119"/>
        <v>0.17</v>
      </c>
      <c r="L61" s="105">
        <f t="shared" si="119"/>
        <v>0.3</v>
      </c>
      <c r="M61" s="105">
        <f t="shared" si="119"/>
        <v>0.28000000000000003</v>
      </c>
      <c r="N61" s="105">
        <f t="shared" si="119"/>
        <v>0.22</v>
      </c>
      <c r="O61" s="105">
        <f t="shared" si="119"/>
        <v>3.0000000000000027E-2</v>
      </c>
      <c r="P61" s="103">
        <f t="shared" si="119"/>
        <v>0</v>
      </c>
      <c r="Q61" s="105">
        <f t="shared" si="119"/>
        <v>2E-3</v>
      </c>
      <c r="R61" s="105">
        <f t="shared" si="120"/>
        <v>0.15</v>
      </c>
      <c r="S61" s="105">
        <f t="shared" si="120"/>
        <v>0.69799999999999995</v>
      </c>
      <c r="T61" s="105">
        <f t="shared" si="120"/>
        <v>0.15</v>
      </c>
      <c r="U61" s="117">
        <v>0.1</v>
      </c>
      <c r="V61" s="137">
        <v>0.28000000000000003</v>
      </c>
      <c r="W61" s="137">
        <v>0.41</v>
      </c>
      <c r="X61" s="137">
        <v>0.19</v>
      </c>
      <c r="Y61" s="137">
        <f t="shared" ref="Y61" si="150">1-SUM(U61:X61)</f>
        <v>2.0000000000000018E-2</v>
      </c>
      <c r="Z61" s="135">
        <f t="shared" si="122"/>
        <v>0</v>
      </c>
      <c r="AA61" s="136">
        <f t="shared" si="123"/>
        <v>2E-3</v>
      </c>
      <c r="AB61" s="136">
        <f t="shared" si="124"/>
        <v>0.15</v>
      </c>
      <c r="AC61" s="136">
        <f t="shared" si="125"/>
        <v>0.69799999999999995</v>
      </c>
      <c r="AD61" s="136">
        <f t="shared" si="126"/>
        <v>0.15</v>
      </c>
      <c r="AE61" s="103">
        <f t="shared" si="120"/>
        <v>0</v>
      </c>
      <c r="AF61" s="105">
        <f t="shared" si="120"/>
        <v>0</v>
      </c>
      <c r="AG61" s="105">
        <f t="shared" si="120"/>
        <v>0</v>
      </c>
      <c r="AH61" s="105">
        <f t="shared" si="127"/>
        <v>0</v>
      </c>
      <c r="AI61" s="105">
        <f t="shared" si="127"/>
        <v>1</v>
      </c>
      <c r="AJ61" s="103">
        <f t="shared" si="127"/>
        <v>0.15</v>
      </c>
      <c r="AK61" s="105">
        <f t="shared" si="127"/>
        <v>0.375</v>
      </c>
      <c r="AL61" s="105">
        <f t="shared" si="127"/>
        <v>0.42499999999999999</v>
      </c>
      <c r="AM61" s="105">
        <f t="shared" si="127"/>
        <v>0.05</v>
      </c>
      <c r="AN61" s="105">
        <f t="shared" si="127"/>
        <v>0</v>
      </c>
      <c r="AO61" s="103">
        <f t="shared" si="127"/>
        <v>0.1</v>
      </c>
      <c r="AP61" s="105">
        <f t="shared" si="127"/>
        <v>0.35</v>
      </c>
      <c r="AQ61" s="105">
        <f t="shared" si="127"/>
        <v>0.4</v>
      </c>
      <c r="AR61" s="105">
        <f t="shared" si="127"/>
        <v>0.15</v>
      </c>
      <c r="AS61" s="105">
        <f t="shared" si="127"/>
        <v>0</v>
      </c>
      <c r="AT61" s="138">
        <v>0.2</v>
      </c>
      <c r="AU61" s="139">
        <v>0.25</v>
      </c>
      <c r="AV61" s="139">
        <v>0.4</v>
      </c>
      <c r="AW61" s="139">
        <v>0.1</v>
      </c>
      <c r="AX61" s="139">
        <f t="shared" ref="AX61" si="151">1-SUM(AT61:AW61)</f>
        <v>4.9999999999999933E-2</v>
      </c>
      <c r="AY61" s="103">
        <f t="shared" si="128"/>
        <v>0</v>
      </c>
      <c r="AZ61" s="105">
        <f t="shared" si="128"/>
        <v>0</v>
      </c>
      <c r="BA61" s="105">
        <f t="shared" si="128"/>
        <v>0</v>
      </c>
      <c r="BB61" s="118">
        <f t="shared" si="128"/>
        <v>0.5</v>
      </c>
      <c r="BC61" s="118">
        <f t="shared" si="128"/>
        <v>0.5</v>
      </c>
      <c r="BD61" s="130">
        <f t="shared" si="2"/>
        <v>1</v>
      </c>
      <c r="BE61" s="130">
        <f t="shared" si="3"/>
        <v>9</v>
      </c>
    </row>
    <row r="62" spans="1:64" x14ac:dyDescent="0.2">
      <c r="A62" s="51"/>
      <c r="B62" s="83"/>
      <c r="C62" s="83"/>
      <c r="D62" s="83"/>
      <c r="E62" s="83"/>
      <c r="F62" s="83"/>
      <c r="G62" s="83"/>
      <c r="H62" s="83"/>
      <c r="I62" s="83"/>
      <c r="J62" s="67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52"/>
      <c r="BE62" s="52"/>
    </row>
    <row r="63" spans="1:64" s="90" customFormat="1" ht="11.25" x14ac:dyDescent="0.2">
      <c r="A63" s="89"/>
      <c r="I63" s="90">
        <f>A6</f>
        <v>2000</v>
      </c>
      <c r="J63" s="91">
        <f>SUM(B6:J6)</f>
        <v>1</v>
      </c>
      <c r="O63" s="92">
        <f>SUM(K61:O61)</f>
        <v>1</v>
      </c>
      <c r="T63" s="91">
        <f>SUM(P61:T61)</f>
        <v>1</v>
      </c>
      <c r="Y63" s="92">
        <f>SUM(U61:Y61)</f>
        <v>1</v>
      </c>
      <c r="AD63" s="92">
        <f>SUM(Z61:AD61)</f>
        <v>1</v>
      </c>
      <c r="AI63" s="91">
        <f>SUM(AE61:AI61)</f>
        <v>1</v>
      </c>
      <c r="AN63" s="92">
        <f>SUM(AJ61:AN61)</f>
        <v>1</v>
      </c>
      <c r="AS63" s="92">
        <f>SUM(AO61:AS61)</f>
        <v>1</v>
      </c>
      <c r="AX63" s="91">
        <f>SUM(AT61:AX61)</f>
        <v>1</v>
      </c>
      <c r="BC63" s="91">
        <f>SUM(AY61:BC61)</f>
        <v>1</v>
      </c>
    </row>
    <row r="64" spans="1:64" x14ac:dyDescent="0.2">
      <c r="A64" s="12"/>
      <c r="B64" s="33"/>
      <c r="C64" s="12"/>
      <c r="D64" s="12"/>
      <c r="E64" s="12"/>
      <c r="F64" s="13"/>
      <c r="G64" s="12"/>
      <c r="H64" s="12"/>
      <c r="I64" s="90">
        <f t="shared" ref="I64:I118" si="152">A7</f>
        <v>2001</v>
      </c>
      <c r="J64" s="91">
        <f t="shared" ref="J64:J118" si="153">SUM(B7:J7)</f>
        <v>1</v>
      </c>
      <c r="K64" s="15"/>
      <c r="L64" s="14"/>
      <c r="M64" s="14"/>
      <c r="N64" s="14"/>
      <c r="O64" s="14"/>
      <c r="P64" s="15"/>
      <c r="Q64" s="14"/>
      <c r="R64" s="14"/>
      <c r="S64" s="14"/>
      <c r="T64" s="14"/>
      <c r="U64" s="15"/>
      <c r="V64" s="14"/>
      <c r="W64" s="14"/>
      <c r="X64" s="14"/>
      <c r="Y64" s="14"/>
      <c r="Z64" s="15"/>
      <c r="AA64" s="14"/>
      <c r="AB64" s="14"/>
      <c r="AC64" s="14"/>
      <c r="AD64" s="14"/>
      <c r="AE64" s="34"/>
      <c r="AF64" s="32"/>
      <c r="AG64" s="32"/>
      <c r="AH64" s="32"/>
      <c r="AI64" s="32"/>
      <c r="AJ64" s="15"/>
      <c r="AK64" s="14"/>
      <c r="AL64" s="14"/>
      <c r="AM64" s="14"/>
      <c r="AN64" s="14"/>
      <c r="AO64" s="15"/>
      <c r="AP64" s="14"/>
      <c r="AQ64" s="14"/>
      <c r="AR64" s="14"/>
      <c r="AS64" s="14"/>
      <c r="AT64" s="15"/>
      <c r="AU64" s="15"/>
      <c r="AV64" s="15"/>
      <c r="AW64" s="15"/>
      <c r="AX64" s="15"/>
      <c r="AY64" s="15"/>
      <c r="AZ64" s="14"/>
      <c r="BA64" s="14"/>
      <c r="BB64" s="14"/>
      <c r="BC64" s="22"/>
      <c r="BD64" s="39"/>
      <c r="BE64" s="22"/>
      <c r="BF64" s="38"/>
      <c r="BG64" s="1"/>
      <c r="BH64" s="1"/>
      <c r="BI64" s="1"/>
      <c r="BJ64" s="1"/>
      <c r="BK64" s="1"/>
      <c r="BL64" s="1"/>
    </row>
    <row r="65" spans="1:57" x14ac:dyDescent="0.2">
      <c r="A65" s="1"/>
      <c r="B65" s="1"/>
      <c r="C65" s="1"/>
      <c r="D65" s="1"/>
      <c r="E65" s="1"/>
      <c r="F65" s="1"/>
      <c r="G65" s="1"/>
      <c r="H65" s="1"/>
      <c r="I65" s="90">
        <f t="shared" si="152"/>
        <v>2002</v>
      </c>
      <c r="J65" s="91">
        <f t="shared" si="153"/>
        <v>1.0000000000611999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5"/>
      <c r="AV65" s="5"/>
      <c r="AW65" s="5"/>
      <c r="AX65" s="5"/>
      <c r="AY65" s="1"/>
      <c r="AZ65" s="1"/>
      <c r="BA65" s="1"/>
      <c r="BB65" s="1"/>
      <c r="BC65" s="1"/>
      <c r="BD65" s="1"/>
      <c r="BE65" s="1"/>
    </row>
    <row r="66" spans="1:57" x14ac:dyDescent="0.2">
      <c r="A66" s="1"/>
      <c r="B66" s="1"/>
      <c r="C66" s="1"/>
      <c r="D66" s="1"/>
      <c r="E66" s="1"/>
      <c r="F66" s="1"/>
      <c r="G66" s="1"/>
      <c r="H66" s="1"/>
      <c r="I66" s="90">
        <f t="shared" si="152"/>
        <v>2003</v>
      </c>
      <c r="J66" s="91">
        <f t="shared" si="153"/>
        <v>1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5"/>
      <c r="AV66" s="5"/>
      <c r="AW66" s="5"/>
      <c r="AX66" s="5"/>
      <c r="AY66" s="1"/>
      <c r="AZ66" s="1"/>
      <c r="BA66" s="1"/>
      <c r="BB66" s="1"/>
      <c r="BC66" s="1"/>
      <c r="BD66" s="1"/>
      <c r="BE66" s="1"/>
    </row>
    <row r="67" spans="1:57" x14ac:dyDescent="0.2">
      <c r="A67" s="1"/>
      <c r="B67" s="1"/>
      <c r="C67" s="1"/>
      <c r="D67" s="1"/>
      <c r="E67" s="1"/>
      <c r="F67" s="1"/>
      <c r="G67" s="1"/>
      <c r="H67" s="1"/>
      <c r="I67" s="90">
        <f t="shared" si="152"/>
        <v>2004</v>
      </c>
      <c r="J67" s="91">
        <f t="shared" si="153"/>
        <v>1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5"/>
      <c r="AV67" s="5"/>
      <c r="AW67" s="5"/>
      <c r="AX67" s="5"/>
      <c r="AY67" s="1"/>
      <c r="AZ67" s="1"/>
      <c r="BA67" s="1"/>
      <c r="BB67" s="1"/>
      <c r="BC67" s="1"/>
      <c r="BD67" s="1"/>
      <c r="BE67" s="1"/>
    </row>
    <row r="68" spans="1:57" x14ac:dyDescent="0.2">
      <c r="A68" s="1"/>
      <c r="B68" s="1"/>
      <c r="C68" s="1"/>
      <c r="D68" s="1"/>
      <c r="E68" s="1"/>
      <c r="F68" s="1"/>
      <c r="G68" s="1"/>
      <c r="H68" s="1"/>
      <c r="I68" s="90">
        <f t="shared" si="152"/>
        <v>2005</v>
      </c>
      <c r="J68" s="91">
        <f t="shared" si="153"/>
        <v>1.0000000001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5"/>
      <c r="AV68" s="5"/>
      <c r="AW68" s="5"/>
      <c r="AX68" s="5"/>
      <c r="AY68" s="1"/>
      <c r="AZ68" s="1"/>
      <c r="BA68" s="1"/>
      <c r="BB68" s="1"/>
      <c r="BC68" s="1"/>
      <c r="BD68" s="1"/>
      <c r="BE68" s="1"/>
    </row>
    <row r="69" spans="1:57" x14ac:dyDescent="0.2">
      <c r="A69" s="1"/>
      <c r="B69" s="1"/>
      <c r="C69" s="1"/>
      <c r="D69" s="1"/>
      <c r="E69" s="1"/>
      <c r="F69" s="1"/>
      <c r="G69" s="1"/>
      <c r="H69" s="1"/>
      <c r="I69" s="90">
        <f t="shared" si="152"/>
        <v>2006</v>
      </c>
      <c r="J69" s="91">
        <f t="shared" si="153"/>
        <v>1.0000000000086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5"/>
      <c r="AV69" s="5"/>
      <c r="AW69" s="5"/>
      <c r="AX69" s="5"/>
      <c r="AY69" s="1"/>
      <c r="AZ69" s="1"/>
      <c r="BA69" s="1"/>
      <c r="BB69" s="1"/>
      <c r="BC69" s="1"/>
      <c r="BD69" s="1"/>
      <c r="BE69" s="1"/>
    </row>
    <row r="70" spans="1:57" x14ac:dyDescent="0.2">
      <c r="A70" s="1"/>
      <c r="B70" s="1"/>
      <c r="C70" s="1"/>
      <c r="D70" s="1"/>
      <c r="E70" s="1"/>
      <c r="F70" s="1"/>
      <c r="G70" s="1"/>
      <c r="H70" s="1"/>
      <c r="I70" s="90">
        <f t="shared" si="152"/>
        <v>2007</v>
      </c>
      <c r="J70" s="91">
        <f t="shared" si="153"/>
        <v>0.99999999990720001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5"/>
      <c r="AV70" s="5"/>
      <c r="AW70" s="5"/>
      <c r="AX70" s="5"/>
      <c r="AY70" s="1"/>
      <c r="AZ70" s="1"/>
      <c r="BA70" s="1"/>
      <c r="BB70" s="1"/>
      <c r="BC70" s="1"/>
      <c r="BD70" s="1"/>
      <c r="BE70" s="1"/>
    </row>
    <row r="71" spans="1:57" x14ac:dyDescent="0.2">
      <c r="A71" s="1"/>
      <c r="B71" s="1"/>
      <c r="C71" s="1"/>
      <c r="D71" s="1"/>
      <c r="E71" s="1"/>
      <c r="F71" s="1"/>
      <c r="G71" s="1"/>
      <c r="H71" s="1"/>
      <c r="I71" s="90">
        <f t="shared" si="152"/>
        <v>2008</v>
      </c>
      <c r="J71" s="91">
        <f t="shared" si="153"/>
        <v>1.0000000000000002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5"/>
      <c r="AV71" s="5"/>
      <c r="AW71" s="5"/>
      <c r="AX71" s="5"/>
      <c r="AY71" s="1"/>
      <c r="AZ71" s="1"/>
      <c r="BA71" s="1"/>
      <c r="BB71" s="1"/>
      <c r="BC71" s="1"/>
      <c r="BD71" s="1"/>
      <c r="BE71" s="1"/>
    </row>
    <row r="72" spans="1:57" x14ac:dyDescent="0.2">
      <c r="A72" s="1"/>
      <c r="B72" s="1"/>
      <c r="C72" s="1"/>
      <c r="D72" s="1"/>
      <c r="E72" s="1"/>
      <c r="F72" s="1"/>
      <c r="G72" s="1"/>
      <c r="H72" s="1"/>
      <c r="I72" s="90">
        <f t="shared" si="152"/>
        <v>2009</v>
      </c>
      <c r="J72" s="91">
        <f t="shared" si="153"/>
        <v>1.0000000001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5"/>
      <c r="AV72" s="5"/>
      <c r="AW72" s="5"/>
      <c r="AX72" s="5"/>
      <c r="AY72" s="1"/>
      <c r="AZ72" s="1"/>
      <c r="BA72" s="1"/>
      <c r="BB72" s="1"/>
      <c r="BC72" s="1"/>
      <c r="BD72" s="1"/>
      <c r="BE72" s="1"/>
    </row>
    <row r="73" spans="1:57" x14ac:dyDescent="0.2">
      <c r="A73" s="1"/>
      <c r="B73" s="1"/>
      <c r="C73" s="1"/>
      <c r="D73" s="1"/>
      <c r="E73" s="1"/>
      <c r="F73" s="1"/>
      <c r="G73" s="1"/>
      <c r="H73" s="1"/>
      <c r="I73" s="90">
        <f t="shared" si="152"/>
        <v>2010</v>
      </c>
      <c r="J73" s="91">
        <f t="shared" si="153"/>
        <v>1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5"/>
      <c r="AV73" s="5"/>
      <c r="AW73" s="5"/>
      <c r="AX73" s="5"/>
      <c r="AY73" s="1"/>
      <c r="AZ73" s="1"/>
      <c r="BA73" s="1"/>
      <c r="BB73" s="1"/>
      <c r="BC73" s="1"/>
      <c r="BD73" s="1"/>
      <c r="BE73" s="1"/>
    </row>
    <row r="74" spans="1:57" x14ac:dyDescent="0.2">
      <c r="A74" s="1"/>
      <c r="B74" s="1"/>
      <c r="C74" s="1"/>
      <c r="D74" s="1"/>
      <c r="E74" s="1"/>
      <c r="F74" s="1"/>
      <c r="G74" s="1"/>
      <c r="H74" s="1"/>
      <c r="I74" s="90">
        <f t="shared" si="152"/>
        <v>2011</v>
      </c>
      <c r="J74" s="91">
        <f t="shared" si="153"/>
        <v>1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5"/>
      <c r="AV74" s="5"/>
      <c r="AW74" s="5"/>
      <c r="AX74" s="5"/>
      <c r="AY74" s="1"/>
      <c r="AZ74" s="1"/>
      <c r="BA74" s="1"/>
      <c r="BB74" s="1"/>
      <c r="BC74" s="1"/>
      <c r="BD74" s="1"/>
      <c r="BE74" s="1"/>
    </row>
    <row r="75" spans="1:57" x14ac:dyDescent="0.2">
      <c r="A75" s="1"/>
      <c r="B75" s="1"/>
      <c r="C75" s="1"/>
      <c r="D75" s="1"/>
      <c r="E75" s="1"/>
      <c r="F75" s="1"/>
      <c r="G75" s="1"/>
      <c r="H75" s="1"/>
      <c r="I75" s="90">
        <f t="shared" si="152"/>
        <v>2012</v>
      </c>
      <c r="J75" s="91">
        <f t="shared" si="153"/>
        <v>1.0000000001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5"/>
      <c r="AV75" s="5"/>
      <c r="AW75" s="5"/>
      <c r="AX75" s="5"/>
      <c r="AY75" s="1"/>
      <c r="AZ75" s="1"/>
      <c r="BA75" s="1"/>
      <c r="BB75" s="1"/>
      <c r="BC75" s="1"/>
      <c r="BD75" s="1"/>
      <c r="BE75" s="1"/>
    </row>
    <row r="76" spans="1:57" x14ac:dyDescent="0.2">
      <c r="A76" s="1"/>
      <c r="B76" s="1"/>
      <c r="C76" s="1"/>
      <c r="D76" s="1"/>
      <c r="E76" s="1"/>
      <c r="F76" s="1"/>
      <c r="G76" s="1"/>
      <c r="H76" s="1"/>
      <c r="I76" s="90">
        <f t="shared" si="152"/>
        <v>2013</v>
      </c>
      <c r="J76" s="91">
        <f t="shared" si="153"/>
        <v>1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5"/>
      <c r="AV76" s="5"/>
      <c r="AW76" s="5"/>
      <c r="AX76" s="5"/>
      <c r="AY76" s="1"/>
      <c r="AZ76" s="1"/>
      <c r="BA76" s="1"/>
      <c r="BB76" s="1"/>
      <c r="BC76" s="1"/>
      <c r="BD76" s="1"/>
      <c r="BE76" s="1"/>
    </row>
    <row r="77" spans="1:57" x14ac:dyDescent="0.2">
      <c r="A77" s="1"/>
      <c r="B77" s="1"/>
      <c r="C77" s="1"/>
      <c r="D77" s="1"/>
      <c r="E77" s="1"/>
      <c r="F77" s="1"/>
      <c r="G77" s="1"/>
      <c r="H77" s="1"/>
      <c r="I77" s="90">
        <f t="shared" si="152"/>
        <v>2014</v>
      </c>
      <c r="J77" s="91">
        <f t="shared" si="153"/>
        <v>1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5"/>
      <c r="AV77" s="5"/>
      <c r="AW77" s="5"/>
      <c r="AX77" s="5"/>
      <c r="AY77" s="1"/>
      <c r="AZ77" s="1"/>
      <c r="BA77" s="1"/>
      <c r="BB77" s="1"/>
      <c r="BC77" s="1"/>
      <c r="BD77" s="1"/>
      <c r="BE77" s="1"/>
    </row>
    <row r="78" spans="1:57" x14ac:dyDescent="0.2">
      <c r="A78" s="1"/>
      <c r="B78" s="1"/>
      <c r="C78" s="1"/>
      <c r="D78" s="1"/>
      <c r="E78" s="1"/>
      <c r="F78" s="1"/>
      <c r="G78" s="1"/>
      <c r="H78" s="1"/>
      <c r="I78" s="90">
        <f t="shared" si="152"/>
        <v>2015</v>
      </c>
      <c r="J78" s="91">
        <f t="shared" si="153"/>
        <v>1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5"/>
      <c r="AV78" s="5"/>
      <c r="AW78" s="5"/>
      <c r="AX78" s="5"/>
      <c r="AY78" s="1"/>
      <c r="AZ78" s="1"/>
      <c r="BA78" s="1"/>
      <c r="BB78" s="1"/>
      <c r="BC78" s="1"/>
      <c r="BD78" s="1"/>
      <c r="BE78" s="1"/>
    </row>
    <row r="79" spans="1:57" x14ac:dyDescent="0.2">
      <c r="A79" s="1"/>
      <c r="B79" s="1"/>
      <c r="C79" s="1"/>
      <c r="D79" s="1"/>
      <c r="E79" s="1"/>
      <c r="F79" s="1"/>
      <c r="G79" s="1"/>
      <c r="H79" s="1"/>
      <c r="I79" s="90">
        <f t="shared" si="152"/>
        <v>2016</v>
      </c>
      <c r="J79" s="91">
        <f t="shared" si="153"/>
        <v>1.0000000000999998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5"/>
      <c r="AV79" s="5"/>
      <c r="AW79" s="5"/>
      <c r="AX79" s="5"/>
      <c r="AY79" s="1"/>
      <c r="AZ79" s="1"/>
      <c r="BA79" s="1"/>
      <c r="BB79" s="1"/>
      <c r="BC79" s="1"/>
      <c r="BD79" s="1"/>
      <c r="BE79" s="1"/>
    </row>
    <row r="80" spans="1:57" x14ac:dyDescent="0.2">
      <c r="A80" s="1"/>
      <c r="B80" s="1"/>
      <c r="C80" s="1"/>
      <c r="D80" s="1"/>
      <c r="E80" s="1"/>
      <c r="F80" s="1"/>
      <c r="G80" s="1"/>
      <c r="H80" s="1"/>
      <c r="I80" s="90">
        <f t="shared" si="152"/>
        <v>2017</v>
      </c>
      <c r="J80" s="91">
        <f t="shared" si="153"/>
        <v>1.0000000001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5"/>
      <c r="AV80" s="5"/>
      <c r="AW80" s="5"/>
      <c r="AX80" s="5"/>
      <c r="AY80" s="1"/>
      <c r="AZ80" s="1"/>
      <c r="BA80" s="1"/>
      <c r="BB80" s="1"/>
      <c r="BC80" s="1"/>
      <c r="BD80" s="1"/>
      <c r="BE80" s="1"/>
    </row>
    <row r="81" spans="1:57" x14ac:dyDescent="0.2">
      <c r="A81" s="1"/>
      <c r="B81" s="1"/>
      <c r="C81" s="1"/>
      <c r="D81" s="1"/>
      <c r="E81" s="1"/>
      <c r="F81" s="1"/>
      <c r="G81" s="1"/>
      <c r="H81" s="1"/>
      <c r="I81" s="90">
        <f t="shared" si="152"/>
        <v>2018</v>
      </c>
      <c r="J81" s="91">
        <f t="shared" si="153"/>
        <v>1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5"/>
      <c r="AV81" s="5"/>
      <c r="AW81" s="5"/>
      <c r="AX81" s="5"/>
      <c r="AY81" s="1"/>
      <c r="AZ81" s="1"/>
      <c r="BA81" s="1"/>
      <c r="BB81" s="1"/>
      <c r="BC81" s="1"/>
      <c r="BD81" s="1"/>
      <c r="BE81" s="1"/>
    </row>
    <row r="82" spans="1:57" x14ac:dyDescent="0.2">
      <c r="A82" s="1"/>
      <c r="B82" s="1"/>
      <c r="C82" s="1"/>
      <c r="D82" s="1"/>
      <c r="E82" s="1"/>
      <c r="F82" s="1"/>
      <c r="G82" s="1"/>
      <c r="H82" s="1"/>
      <c r="I82" s="90">
        <f t="shared" si="152"/>
        <v>2019</v>
      </c>
      <c r="J82" s="91">
        <f t="shared" si="153"/>
        <v>1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5"/>
      <c r="AV82" s="5"/>
      <c r="AW82" s="5"/>
      <c r="AX82" s="5"/>
      <c r="AY82" s="1"/>
      <c r="AZ82" s="1"/>
      <c r="BA82" s="1"/>
      <c r="BB82" s="1"/>
      <c r="BC82" s="1"/>
      <c r="BD82" s="1"/>
      <c r="BE82" s="1"/>
    </row>
    <row r="83" spans="1:57" x14ac:dyDescent="0.2">
      <c r="A83" s="1"/>
      <c r="B83" s="1"/>
      <c r="C83" s="1"/>
      <c r="D83" s="1"/>
      <c r="E83" s="1"/>
      <c r="F83" s="1"/>
      <c r="G83" s="1"/>
      <c r="H83" s="1"/>
      <c r="I83" s="90">
        <f t="shared" si="152"/>
        <v>2020</v>
      </c>
      <c r="J83" s="91">
        <f t="shared" si="153"/>
        <v>1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5"/>
      <c r="AV83" s="5"/>
      <c r="AW83" s="5"/>
      <c r="AX83" s="5"/>
      <c r="AY83" s="1"/>
      <c r="AZ83" s="1"/>
      <c r="BA83" s="1"/>
      <c r="BB83" s="1"/>
      <c r="BC83" s="1"/>
      <c r="BD83" s="1"/>
      <c r="BE83" s="1"/>
    </row>
    <row r="84" spans="1:57" x14ac:dyDescent="0.2">
      <c r="A84" s="1"/>
      <c r="B84" s="1"/>
      <c r="C84" s="1"/>
      <c r="D84" s="1"/>
      <c r="E84" s="1"/>
      <c r="F84" s="1"/>
      <c r="G84" s="1"/>
      <c r="H84" s="1"/>
      <c r="I84" s="90">
        <f t="shared" si="152"/>
        <v>2021</v>
      </c>
      <c r="J84" s="91">
        <f t="shared" si="153"/>
        <v>1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5"/>
      <c r="AV84" s="5"/>
      <c r="AW84" s="5"/>
      <c r="AX84" s="5"/>
      <c r="AY84" s="1"/>
      <c r="AZ84" s="1"/>
      <c r="BA84" s="1"/>
      <c r="BB84" s="1"/>
      <c r="BC84" s="1"/>
      <c r="BD84" s="1"/>
      <c r="BE84" s="1"/>
    </row>
    <row r="85" spans="1:57" x14ac:dyDescent="0.2">
      <c r="A85" s="1"/>
      <c r="B85" s="1"/>
      <c r="C85" s="1"/>
      <c r="D85" s="1"/>
      <c r="E85" s="1"/>
      <c r="F85" s="1"/>
      <c r="G85" s="1"/>
      <c r="H85" s="1"/>
      <c r="I85" s="90">
        <f t="shared" si="152"/>
        <v>2022</v>
      </c>
      <c r="J85" s="91">
        <f t="shared" si="153"/>
        <v>1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5"/>
      <c r="AV85" s="5"/>
      <c r="AW85" s="5"/>
      <c r="AX85" s="5"/>
      <c r="AY85" s="1"/>
      <c r="AZ85" s="1"/>
      <c r="BA85" s="1"/>
      <c r="BB85" s="1"/>
      <c r="BC85" s="1"/>
      <c r="BD85" s="1"/>
      <c r="BE85" s="1"/>
    </row>
    <row r="86" spans="1:57" x14ac:dyDescent="0.2">
      <c r="A86" s="1"/>
      <c r="B86" s="1"/>
      <c r="C86" s="1"/>
      <c r="D86" s="1"/>
      <c r="E86" s="1"/>
      <c r="F86" s="1"/>
      <c r="G86" s="1"/>
      <c r="H86" s="1"/>
      <c r="I86" s="90">
        <f t="shared" si="152"/>
        <v>2023</v>
      </c>
      <c r="J86" s="91">
        <f t="shared" si="153"/>
        <v>1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5"/>
      <c r="AV86" s="5"/>
      <c r="AW86" s="5"/>
      <c r="AX86" s="5"/>
      <c r="AY86" s="1"/>
      <c r="AZ86" s="1"/>
      <c r="BA86" s="1"/>
      <c r="BB86" s="1"/>
      <c r="BC86" s="1"/>
      <c r="BD86" s="1"/>
      <c r="BE86" s="1"/>
    </row>
    <row r="87" spans="1:57" x14ac:dyDescent="0.2">
      <c r="A87" s="1"/>
      <c r="B87" s="1"/>
      <c r="C87" s="1"/>
      <c r="D87" s="1"/>
      <c r="E87" s="1"/>
      <c r="F87" s="1"/>
      <c r="G87" s="1"/>
      <c r="H87" s="1"/>
      <c r="I87" s="90">
        <f t="shared" si="152"/>
        <v>2024</v>
      </c>
      <c r="J87" s="91">
        <f t="shared" si="153"/>
        <v>0.99999999999999978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5"/>
      <c r="AV87" s="5"/>
      <c r="AW87" s="5"/>
      <c r="AX87" s="5"/>
      <c r="AY87" s="1"/>
      <c r="AZ87" s="1"/>
      <c r="BA87" s="1"/>
      <c r="BB87" s="1"/>
      <c r="BC87" s="1"/>
      <c r="BD87" s="1"/>
      <c r="BE87" s="1"/>
    </row>
    <row r="88" spans="1:57" x14ac:dyDescent="0.2">
      <c r="A88" s="1"/>
      <c r="B88" s="1"/>
      <c r="C88" s="1"/>
      <c r="D88" s="1"/>
      <c r="E88" s="1"/>
      <c r="F88" s="1"/>
      <c r="G88" s="1"/>
      <c r="H88" s="1"/>
      <c r="I88" s="90">
        <f t="shared" si="152"/>
        <v>2025</v>
      </c>
      <c r="J88" s="91">
        <f t="shared" si="153"/>
        <v>1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5"/>
      <c r="AV88" s="5"/>
      <c r="AW88" s="5"/>
      <c r="AX88" s="5"/>
      <c r="AY88" s="1"/>
      <c r="AZ88" s="1"/>
      <c r="BA88" s="1"/>
      <c r="BB88" s="1"/>
      <c r="BC88" s="1"/>
      <c r="BD88" s="1"/>
      <c r="BE88" s="1"/>
    </row>
    <row r="89" spans="1:57" x14ac:dyDescent="0.2">
      <c r="A89" s="1"/>
      <c r="B89" s="1"/>
      <c r="C89" s="1"/>
      <c r="D89" s="1"/>
      <c r="E89" s="1"/>
      <c r="F89" s="1"/>
      <c r="G89" s="1"/>
      <c r="H89" s="1"/>
      <c r="I89" s="90">
        <f t="shared" si="152"/>
        <v>2026</v>
      </c>
      <c r="J89" s="91">
        <f t="shared" si="153"/>
        <v>1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5"/>
      <c r="AV89" s="5"/>
      <c r="AW89" s="5"/>
      <c r="AX89" s="5"/>
      <c r="AY89" s="1"/>
      <c r="AZ89" s="1"/>
      <c r="BA89" s="1"/>
      <c r="BB89" s="1"/>
      <c r="BC89" s="1"/>
      <c r="BD89" s="1"/>
      <c r="BE89" s="1"/>
    </row>
    <row r="90" spans="1:57" x14ac:dyDescent="0.2">
      <c r="A90" s="1"/>
      <c r="B90" s="1"/>
      <c r="C90" s="1"/>
      <c r="D90" s="1"/>
      <c r="E90" s="1"/>
      <c r="F90" s="1"/>
      <c r="G90" s="1"/>
      <c r="H90" s="1"/>
      <c r="I90" s="90">
        <f t="shared" si="152"/>
        <v>2027</v>
      </c>
      <c r="J90" s="91">
        <f t="shared" si="153"/>
        <v>0.99999999999999989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5"/>
      <c r="AV90" s="5"/>
      <c r="AW90" s="5"/>
      <c r="AX90" s="5"/>
      <c r="AY90" s="1"/>
      <c r="AZ90" s="1"/>
      <c r="BA90" s="1"/>
      <c r="BB90" s="1"/>
      <c r="BC90" s="1"/>
      <c r="BD90" s="1"/>
      <c r="BE90" s="1"/>
    </row>
    <row r="91" spans="1:57" x14ac:dyDescent="0.2">
      <c r="A91" s="1"/>
      <c r="B91" s="1"/>
      <c r="C91" s="1"/>
      <c r="D91" s="1"/>
      <c r="E91" s="1"/>
      <c r="F91" s="1"/>
      <c r="G91" s="1"/>
      <c r="H91" s="1"/>
      <c r="I91" s="90">
        <f t="shared" si="152"/>
        <v>2028</v>
      </c>
      <c r="J91" s="91">
        <f t="shared" si="153"/>
        <v>0.99999999999999989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5"/>
      <c r="AV91" s="5"/>
      <c r="AW91" s="5"/>
      <c r="AX91" s="5"/>
      <c r="AY91" s="1"/>
      <c r="AZ91" s="1"/>
      <c r="BA91" s="1"/>
      <c r="BB91" s="1"/>
      <c r="BC91" s="1"/>
      <c r="BD91" s="1"/>
      <c r="BE91" s="1"/>
    </row>
    <row r="92" spans="1:57" x14ac:dyDescent="0.2">
      <c r="A92" s="1"/>
      <c r="B92" s="1"/>
      <c r="C92" s="1"/>
      <c r="D92" s="1"/>
      <c r="E92" s="1"/>
      <c r="F92" s="1"/>
      <c r="G92" s="1"/>
      <c r="H92" s="1"/>
      <c r="I92" s="90">
        <f t="shared" si="152"/>
        <v>2029</v>
      </c>
      <c r="J92" s="91">
        <f t="shared" si="153"/>
        <v>1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5"/>
      <c r="AV92" s="5"/>
      <c r="AW92" s="5"/>
      <c r="AX92" s="5"/>
      <c r="AY92" s="1"/>
      <c r="AZ92" s="1"/>
      <c r="BA92" s="1"/>
      <c r="BB92" s="1"/>
      <c r="BC92" s="1"/>
      <c r="BD92" s="1"/>
      <c r="BE92" s="1"/>
    </row>
    <row r="93" spans="1:57" x14ac:dyDescent="0.2">
      <c r="A93" s="1"/>
      <c r="B93" s="1"/>
      <c r="C93" s="1"/>
      <c r="D93" s="1"/>
      <c r="E93" s="1"/>
      <c r="F93" s="1"/>
      <c r="G93" s="1"/>
      <c r="H93" s="1"/>
      <c r="I93" s="90">
        <f t="shared" si="152"/>
        <v>2030</v>
      </c>
      <c r="J93" s="91">
        <f t="shared" si="153"/>
        <v>1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5"/>
      <c r="AV93" s="5"/>
      <c r="AW93" s="5"/>
      <c r="AX93" s="5"/>
      <c r="AY93" s="1"/>
      <c r="AZ93" s="1"/>
      <c r="BA93" s="1"/>
      <c r="BB93" s="1"/>
      <c r="BC93" s="1"/>
      <c r="BD93" s="1"/>
      <c r="BE93" s="1"/>
    </row>
    <row r="94" spans="1:57" x14ac:dyDescent="0.2">
      <c r="A94" s="1"/>
      <c r="B94" s="1"/>
      <c r="C94" s="1"/>
      <c r="D94" s="1"/>
      <c r="E94" s="1"/>
      <c r="F94" s="1"/>
      <c r="G94" s="1"/>
      <c r="H94" s="1"/>
      <c r="I94" s="90">
        <f t="shared" si="152"/>
        <v>2031</v>
      </c>
      <c r="J94" s="91">
        <f t="shared" si="153"/>
        <v>1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5"/>
      <c r="AV94" s="5"/>
      <c r="AW94" s="5"/>
      <c r="AX94" s="5"/>
      <c r="AY94" s="1"/>
      <c r="AZ94" s="1"/>
      <c r="BA94" s="1"/>
      <c r="BB94" s="1"/>
      <c r="BC94" s="1"/>
      <c r="BD94" s="1"/>
      <c r="BE94" s="1"/>
    </row>
    <row r="95" spans="1:57" x14ac:dyDescent="0.2">
      <c r="A95" s="1"/>
      <c r="B95" s="1"/>
      <c r="C95" s="1"/>
      <c r="D95" s="1"/>
      <c r="E95" s="1"/>
      <c r="F95" s="1"/>
      <c r="G95" s="1"/>
      <c r="H95" s="1"/>
      <c r="I95" s="90">
        <f t="shared" si="152"/>
        <v>2032</v>
      </c>
      <c r="J95" s="91">
        <f t="shared" si="153"/>
        <v>1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5"/>
      <c r="AV95" s="5"/>
      <c r="AW95" s="5"/>
      <c r="AX95" s="5"/>
      <c r="AY95" s="1"/>
      <c r="AZ95" s="1"/>
      <c r="BA95" s="1"/>
      <c r="BB95" s="1"/>
      <c r="BC95" s="1"/>
      <c r="BD95" s="1"/>
      <c r="BE95" s="1"/>
    </row>
    <row r="96" spans="1:57" x14ac:dyDescent="0.2">
      <c r="A96" s="1"/>
      <c r="B96" s="1"/>
      <c r="C96" s="1"/>
      <c r="D96" s="1"/>
      <c r="E96" s="1"/>
      <c r="F96" s="1"/>
      <c r="G96" s="1"/>
      <c r="H96" s="1"/>
      <c r="I96" s="90">
        <f t="shared" si="152"/>
        <v>2033</v>
      </c>
      <c r="J96" s="91">
        <f t="shared" si="153"/>
        <v>1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5"/>
      <c r="AV96" s="5"/>
      <c r="AW96" s="5"/>
      <c r="AX96" s="5"/>
      <c r="AY96" s="1"/>
      <c r="AZ96" s="1"/>
      <c r="BA96" s="1"/>
      <c r="BB96" s="1"/>
      <c r="BC96" s="1"/>
      <c r="BD96" s="1"/>
      <c r="BE96" s="1"/>
    </row>
    <row r="97" spans="1:57" x14ac:dyDescent="0.2">
      <c r="A97" s="1"/>
      <c r="B97" s="1"/>
      <c r="C97" s="1"/>
      <c r="D97" s="1"/>
      <c r="E97" s="1"/>
      <c r="F97" s="1"/>
      <c r="G97" s="1"/>
      <c r="H97" s="1"/>
      <c r="I97" s="90">
        <f t="shared" si="152"/>
        <v>2034</v>
      </c>
      <c r="J97" s="91">
        <f t="shared" si="153"/>
        <v>1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5"/>
      <c r="AV97" s="5"/>
      <c r="AW97" s="5"/>
      <c r="AX97" s="5"/>
      <c r="AY97" s="1"/>
      <c r="AZ97" s="1"/>
      <c r="BA97" s="1"/>
      <c r="BB97" s="1"/>
      <c r="BC97" s="1"/>
      <c r="BD97" s="1"/>
      <c r="BE97" s="1"/>
    </row>
    <row r="98" spans="1:57" x14ac:dyDescent="0.2">
      <c r="A98" s="1"/>
      <c r="B98" s="1"/>
      <c r="C98" s="1"/>
      <c r="D98" s="1"/>
      <c r="E98" s="1"/>
      <c r="F98" s="1"/>
      <c r="G98" s="1"/>
      <c r="H98" s="1"/>
      <c r="I98" s="90">
        <f t="shared" si="152"/>
        <v>2035</v>
      </c>
      <c r="J98" s="91">
        <f t="shared" si="153"/>
        <v>1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5"/>
      <c r="AV98" s="5"/>
      <c r="AW98" s="5"/>
      <c r="AX98" s="5"/>
      <c r="AY98" s="1"/>
      <c r="AZ98" s="1"/>
      <c r="BA98" s="1"/>
      <c r="BB98" s="1"/>
      <c r="BC98" s="1"/>
      <c r="BD98" s="1"/>
      <c r="BE98" s="1"/>
    </row>
    <row r="99" spans="1:57" x14ac:dyDescent="0.2">
      <c r="A99" s="1"/>
      <c r="B99" s="1"/>
      <c r="C99" s="1"/>
      <c r="D99" s="1"/>
      <c r="E99" s="1"/>
      <c r="F99" s="1"/>
      <c r="G99" s="1"/>
      <c r="H99" s="1"/>
      <c r="I99" s="90">
        <f t="shared" si="152"/>
        <v>2036</v>
      </c>
      <c r="J99" s="91">
        <f t="shared" si="153"/>
        <v>1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5"/>
      <c r="AV99" s="5"/>
      <c r="AW99" s="5"/>
      <c r="AX99" s="5"/>
      <c r="AY99" s="1"/>
      <c r="AZ99" s="1"/>
      <c r="BA99" s="1"/>
      <c r="BB99" s="1"/>
      <c r="BC99" s="1"/>
      <c r="BD99" s="1"/>
      <c r="BE99" s="1"/>
    </row>
    <row r="100" spans="1:57" x14ac:dyDescent="0.2">
      <c r="A100" s="1"/>
      <c r="B100" s="1"/>
      <c r="C100" s="1"/>
      <c r="D100" s="1"/>
      <c r="E100" s="1"/>
      <c r="F100" s="1"/>
      <c r="G100" s="1"/>
      <c r="H100" s="1"/>
      <c r="I100" s="90">
        <f t="shared" si="152"/>
        <v>2037</v>
      </c>
      <c r="J100" s="91">
        <f t="shared" si="153"/>
        <v>1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5"/>
      <c r="AV100" s="5"/>
      <c r="AW100" s="5"/>
      <c r="AX100" s="5"/>
      <c r="AY100" s="1"/>
      <c r="AZ100" s="1"/>
      <c r="BA100" s="1"/>
      <c r="BB100" s="1"/>
      <c r="BC100" s="1"/>
      <c r="BD100" s="1"/>
      <c r="BE100" s="1"/>
    </row>
    <row r="101" spans="1:57" x14ac:dyDescent="0.2">
      <c r="I101" s="90">
        <f t="shared" si="152"/>
        <v>2038</v>
      </c>
      <c r="J101" s="91">
        <f t="shared" si="153"/>
        <v>1</v>
      </c>
    </row>
    <row r="102" spans="1:57" x14ac:dyDescent="0.2">
      <c r="I102" s="90">
        <f t="shared" si="152"/>
        <v>2039</v>
      </c>
      <c r="J102" s="91">
        <f t="shared" si="153"/>
        <v>1</v>
      </c>
    </row>
    <row r="103" spans="1:57" x14ac:dyDescent="0.2">
      <c r="I103" s="90">
        <f t="shared" si="152"/>
        <v>2040</v>
      </c>
      <c r="J103" s="91">
        <f t="shared" si="153"/>
        <v>1</v>
      </c>
    </row>
    <row r="104" spans="1:57" x14ac:dyDescent="0.2">
      <c r="I104" s="90">
        <f t="shared" si="152"/>
        <v>2041</v>
      </c>
      <c r="J104" s="91">
        <f t="shared" si="153"/>
        <v>1</v>
      </c>
    </row>
    <row r="105" spans="1:57" x14ac:dyDescent="0.2">
      <c r="I105" s="90">
        <f t="shared" si="152"/>
        <v>2042</v>
      </c>
      <c r="J105" s="91">
        <f t="shared" si="153"/>
        <v>1</v>
      </c>
    </row>
    <row r="106" spans="1:57" x14ac:dyDescent="0.2">
      <c r="I106" s="90">
        <f t="shared" si="152"/>
        <v>2043</v>
      </c>
      <c r="J106" s="91">
        <f t="shared" si="153"/>
        <v>1</v>
      </c>
    </row>
    <row r="107" spans="1:57" x14ac:dyDescent="0.2">
      <c r="I107" s="90">
        <f t="shared" si="152"/>
        <v>2044</v>
      </c>
      <c r="J107" s="91">
        <f t="shared" si="153"/>
        <v>1</v>
      </c>
    </row>
    <row r="108" spans="1:57" x14ac:dyDescent="0.2">
      <c r="I108" s="90">
        <f t="shared" si="152"/>
        <v>2045</v>
      </c>
      <c r="J108" s="91">
        <f t="shared" si="153"/>
        <v>1</v>
      </c>
    </row>
    <row r="109" spans="1:57" x14ac:dyDescent="0.2">
      <c r="I109" s="90">
        <f t="shared" si="152"/>
        <v>2046</v>
      </c>
      <c r="J109" s="91">
        <f t="shared" si="153"/>
        <v>1</v>
      </c>
    </row>
    <row r="110" spans="1:57" x14ac:dyDescent="0.2">
      <c r="I110" s="90">
        <f t="shared" si="152"/>
        <v>2047</v>
      </c>
      <c r="J110" s="91">
        <f t="shared" si="153"/>
        <v>1</v>
      </c>
    </row>
    <row r="111" spans="1:57" x14ac:dyDescent="0.2">
      <c r="I111" s="90">
        <f t="shared" si="152"/>
        <v>2048</v>
      </c>
      <c r="J111" s="91">
        <f t="shared" si="153"/>
        <v>1</v>
      </c>
    </row>
    <row r="112" spans="1:57" x14ac:dyDescent="0.2">
      <c r="I112" s="90">
        <f t="shared" si="152"/>
        <v>2049</v>
      </c>
      <c r="J112" s="91">
        <f t="shared" si="153"/>
        <v>1</v>
      </c>
    </row>
    <row r="113" spans="9:10" x14ac:dyDescent="0.2">
      <c r="I113" s="90">
        <f t="shared" si="152"/>
        <v>2050</v>
      </c>
      <c r="J113" s="91">
        <f t="shared" si="153"/>
        <v>1</v>
      </c>
    </row>
    <row r="114" spans="9:10" x14ac:dyDescent="0.2">
      <c r="I114" s="90">
        <f t="shared" si="152"/>
        <v>2051</v>
      </c>
      <c r="J114" s="91">
        <f t="shared" si="153"/>
        <v>1</v>
      </c>
    </row>
    <row r="115" spans="9:10" x14ac:dyDescent="0.2">
      <c r="I115" s="90">
        <f t="shared" si="152"/>
        <v>2052</v>
      </c>
      <c r="J115" s="91">
        <f t="shared" si="153"/>
        <v>1</v>
      </c>
    </row>
    <row r="116" spans="9:10" x14ac:dyDescent="0.2">
      <c r="I116" s="90">
        <f t="shared" si="152"/>
        <v>2053</v>
      </c>
      <c r="J116" s="91">
        <f t="shared" si="153"/>
        <v>1</v>
      </c>
    </row>
    <row r="117" spans="9:10" x14ac:dyDescent="0.2">
      <c r="I117" s="90">
        <f t="shared" si="152"/>
        <v>2054</v>
      </c>
      <c r="J117" s="91">
        <f t="shared" si="153"/>
        <v>1</v>
      </c>
    </row>
    <row r="118" spans="9:10" x14ac:dyDescent="0.2">
      <c r="I118" s="90">
        <f t="shared" si="152"/>
        <v>2055</v>
      </c>
      <c r="J118" s="91">
        <f t="shared" si="153"/>
        <v>1</v>
      </c>
    </row>
  </sheetData>
  <conditionalFormatting sqref="BE64">
    <cfRule type="cellIs" dxfId="57" priority="1" operator="greaterThan">
      <formula>0</formula>
    </cfRule>
    <cfRule type="cellIs" dxfId="56" priority="2" operator="lessThan">
      <formula>0</formula>
    </cfRule>
    <cfRule type="cellIs" dxfId="55" priority="3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BL118"/>
  <sheetViews>
    <sheetView topLeftCell="A13" workbookViewId="0">
      <selection activeCell="A3" sqref="A3"/>
    </sheetView>
  </sheetViews>
  <sheetFormatPr defaultRowHeight="12.75" x14ac:dyDescent="0.2"/>
  <cols>
    <col min="3" max="3" width="11.140625" customWidth="1"/>
    <col min="4" max="4" width="10.42578125" customWidth="1"/>
    <col min="11" max="11" width="10.140625" customWidth="1"/>
    <col min="12" max="12" width="8" customWidth="1"/>
    <col min="13" max="13" width="9.140625" customWidth="1"/>
    <col min="14" max="14" width="8.5703125" customWidth="1"/>
    <col min="21" max="21" width="10.85546875" customWidth="1"/>
    <col min="22" max="22" width="9.7109375" customWidth="1"/>
    <col min="23" max="23" width="10.42578125" customWidth="1"/>
    <col min="24" max="24" width="11.42578125" customWidth="1"/>
    <col min="36" max="36" width="10.140625" customWidth="1"/>
    <col min="38" max="38" width="9" customWidth="1"/>
    <col min="39" max="39" width="8.85546875" customWidth="1"/>
    <col min="46" max="46" width="8.5703125" customWidth="1"/>
  </cols>
  <sheetData>
    <row r="1" spans="1:64" x14ac:dyDescent="0.2">
      <c r="A1" s="18" t="s">
        <v>12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20"/>
      <c r="AV1" s="20"/>
      <c r="AW1" s="20"/>
      <c r="AX1" s="20"/>
      <c r="AY1" s="19"/>
      <c r="AZ1" s="19"/>
      <c r="BA1" s="19"/>
      <c r="BB1" s="19"/>
      <c r="BC1" s="19"/>
      <c r="BD1" s="31"/>
      <c r="BE1" s="31"/>
    </row>
    <row r="2" spans="1:64" x14ac:dyDescent="0.2">
      <c r="A2" s="6"/>
      <c r="B2" s="29" t="s">
        <v>11</v>
      </c>
      <c r="C2" s="3"/>
      <c r="D2" s="3"/>
      <c r="E2" s="3"/>
      <c r="F2" s="3"/>
      <c r="G2" s="3"/>
      <c r="H2" s="3"/>
      <c r="I2" s="3"/>
      <c r="J2" s="3"/>
      <c r="K2" s="30" t="s">
        <v>10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8"/>
      <c r="AV2" s="8"/>
      <c r="AW2" s="8"/>
      <c r="AX2" s="8"/>
      <c r="AY2" s="7"/>
      <c r="AZ2" s="7"/>
      <c r="BA2" s="7"/>
      <c r="BB2" s="7"/>
      <c r="BC2" s="7"/>
      <c r="BD2" s="21"/>
      <c r="BE2" s="21"/>
    </row>
    <row r="3" spans="1:64" x14ac:dyDescent="0.2">
      <c r="A3" s="1"/>
      <c r="B3" s="17"/>
      <c r="C3" s="16"/>
      <c r="D3" s="16"/>
      <c r="E3" s="16"/>
      <c r="F3" s="16"/>
      <c r="G3" s="16"/>
      <c r="H3" s="16"/>
      <c r="I3" s="16"/>
      <c r="J3" s="16"/>
      <c r="K3" s="9" t="s">
        <v>0</v>
      </c>
      <c r="L3" s="10"/>
      <c r="M3" s="10"/>
      <c r="N3" s="10"/>
      <c r="O3" s="10"/>
      <c r="P3" s="9" t="s">
        <v>1</v>
      </c>
      <c r="Q3" s="10"/>
      <c r="R3" s="10"/>
      <c r="S3" s="10"/>
      <c r="T3" s="10"/>
      <c r="U3" s="9" t="s">
        <v>3</v>
      </c>
      <c r="V3" s="10"/>
      <c r="W3" s="10"/>
      <c r="X3" s="10"/>
      <c r="Y3" s="10"/>
      <c r="Z3" s="9" t="s">
        <v>4</v>
      </c>
      <c r="AA3" s="10"/>
      <c r="AB3" s="10"/>
      <c r="AC3" s="10"/>
      <c r="AD3" s="10"/>
      <c r="AE3" s="9" t="s">
        <v>5</v>
      </c>
      <c r="AF3" s="10"/>
      <c r="AG3" s="10"/>
      <c r="AH3" s="10"/>
      <c r="AI3" s="10"/>
      <c r="AJ3" s="9" t="s">
        <v>6</v>
      </c>
      <c r="AK3" s="10"/>
      <c r="AL3" s="10"/>
      <c r="AM3" s="10"/>
      <c r="AN3" s="10"/>
      <c r="AO3" s="9" t="s">
        <v>7</v>
      </c>
      <c r="AP3" s="10"/>
      <c r="AQ3" s="10"/>
      <c r="AR3" s="10"/>
      <c r="AS3" s="10"/>
      <c r="AT3" s="9" t="s">
        <v>2</v>
      </c>
      <c r="AU3" s="11"/>
      <c r="AV3" s="11"/>
      <c r="AW3" s="11"/>
      <c r="AX3" s="11"/>
      <c r="AY3" s="9" t="s">
        <v>8</v>
      </c>
      <c r="AZ3" s="10"/>
      <c r="BA3" s="10"/>
      <c r="BB3" s="10"/>
      <c r="BC3" s="10"/>
      <c r="BD3" s="22"/>
      <c r="BE3" s="22"/>
    </row>
    <row r="4" spans="1:64" ht="87.75" x14ac:dyDescent="0.2">
      <c r="A4" s="24" t="s">
        <v>60</v>
      </c>
      <c r="B4" s="25" t="s">
        <v>0</v>
      </c>
      <c r="C4" s="26" t="s">
        <v>1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2</v>
      </c>
      <c r="J4" s="26" t="s">
        <v>8</v>
      </c>
      <c r="K4" s="27" t="s">
        <v>17</v>
      </c>
      <c r="L4" s="28" t="s">
        <v>18</v>
      </c>
      <c r="M4" s="28" t="s">
        <v>19</v>
      </c>
      <c r="N4" s="28" t="s">
        <v>20</v>
      </c>
      <c r="O4" s="28" t="s">
        <v>21</v>
      </c>
      <c r="P4" s="27" t="s">
        <v>22</v>
      </c>
      <c r="Q4" s="28" t="s">
        <v>23</v>
      </c>
      <c r="R4" s="28" t="s">
        <v>24</v>
      </c>
      <c r="S4" s="28" t="s">
        <v>25</v>
      </c>
      <c r="T4" s="28" t="s">
        <v>26</v>
      </c>
      <c r="U4" s="27" t="s">
        <v>27</v>
      </c>
      <c r="V4" s="28" t="s">
        <v>28</v>
      </c>
      <c r="W4" s="28" t="s">
        <v>29</v>
      </c>
      <c r="X4" s="28" t="s">
        <v>30</v>
      </c>
      <c r="Y4" s="28" t="s">
        <v>31</v>
      </c>
      <c r="Z4" s="27" t="s">
        <v>32</v>
      </c>
      <c r="AA4" s="28" t="s">
        <v>33</v>
      </c>
      <c r="AB4" s="28" t="s">
        <v>34</v>
      </c>
      <c r="AC4" s="28" t="s">
        <v>35</v>
      </c>
      <c r="AD4" s="28" t="s">
        <v>36</v>
      </c>
      <c r="AE4" s="27" t="s">
        <v>37</v>
      </c>
      <c r="AF4" s="28" t="s">
        <v>38</v>
      </c>
      <c r="AG4" s="28" t="s">
        <v>39</v>
      </c>
      <c r="AH4" s="28" t="s">
        <v>40</v>
      </c>
      <c r="AI4" s="28" t="s">
        <v>41</v>
      </c>
      <c r="AJ4" s="27" t="s">
        <v>42</v>
      </c>
      <c r="AK4" s="28" t="s">
        <v>43</v>
      </c>
      <c r="AL4" s="28" t="s">
        <v>44</v>
      </c>
      <c r="AM4" s="28" t="s">
        <v>45</v>
      </c>
      <c r="AN4" s="28" t="s">
        <v>46</v>
      </c>
      <c r="AO4" s="27" t="s">
        <v>47</v>
      </c>
      <c r="AP4" s="28" t="s">
        <v>48</v>
      </c>
      <c r="AQ4" s="28" t="s">
        <v>49</v>
      </c>
      <c r="AR4" s="28" t="s">
        <v>50</v>
      </c>
      <c r="AS4" s="28" t="s">
        <v>51</v>
      </c>
      <c r="AT4" s="27" t="s">
        <v>52</v>
      </c>
      <c r="AU4" s="28" t="s">
        <v>53</v>
      </c>
      <c r="AV4" s="28" t="s">
        <v>54</v>
      </c>
      <c r="AW4" s="28" t="s">
        <v>55</v>
      </c>
      <c r="AX4" s="28" t="s">
        <v>160</v>
      </c>
      <c r="AY4" s="27" t="s">
        <v>161</v>
      </c>
      <c r="AZ4" s="28" t="s">
        <v>57</v>
      </c>
      <c r="BA4" s="28" t="s">
        <v>58</v>
      </c>
      <c r="BB4" s="28" t="s">
        <v>59</v>
      </c>
      <c r="BC4" s="28" t="s">
        <v>56</v>
      </c>
      <c r="BD4" s="35" t="s">
        <v>15</v>
      </c>
      <c r="BE4" s="35" t="s">
        <v>16</v>
      </c>
      <c r="BG4" s="27" t="s">
        <v>224</v>
      </c>
      <c r="BH4" s="28" t="s">
        <v>225</v>
      </c>
      <c r="BI4" s="28" t="s">
        <v>226</v>
      </c>
      <c r="BJ4" s="28" t="s">
        <v>227</v>
      </c>
      <c r="BK4" s="28" t="s">
        <v>228</v>
      </c>
      <c r="BL4" s="4"/>
    </row>
    <row r="5" spans="1:64" x14ac:dyDescent="0.2">
      <c r="A5" s="49" t="s">
        <v>60</v>
      </c>
      <c r="B5" s="43" t="s">
        <v>163</v>
      </c>
      <c r="C5" s="44" t="s">
        <v>164</v>
      </c>
      <c r="D5" s="44" t="s">
        <v>165</v>
      </c>
      <c r="E5" s="44" t="s">
        <v>166</v>
      </c>
      <c r="F5" s="44" t="s">
        <v>167</v>
      </c>
      <c r="G5" s="44" t="s">
        <v>168</v>
      </c>
      <c r="H5" s="44" t="s">
        <v>169</v>
      </c>
      <c r="I5" s="44" t="s">
        <v>170</v>
      </c>
      <c r="J5" s="44" t="s">
        <v>171</v>
      </c>
      <c r="K5" s="45" t="s">
        <v>172</v>
      </c>
      <c r="L5" s="46" t="s">
        <v>173</v>
      </c>
      <c r="M5" s="46" t="s">
        <v>174</v>
      </c>
      <c r="N5" s="46" t="s">
        <v>175</v>
      </c>
      <c r="O5" s="46" t="s">
        <v>176</v>
      </c>
      <c r="P5" s="45" t="s">
        <v>177</v>
      </c>
      <c r="Q5" s="46" t="s">
        <v>178</v>
      </c>
      <c r="R5" s="46" t="s">
        <v>179</v>
      </c>
      <c r="S5" s="46" t="s">
        <v>180</v>
      </c>
      <c r="T5" s="46" t="s">
        <v>181</v>
      </c>
      <c r="U5" s="45" t="s">
        <v>182</v>
      </c>
      <c r="V5" s="46" t="s">
        <v>183</v>
      </c>
      <c r="W5" s="46" t="s">
        <v>184</v>
      </c>
      <c r="X5" s="46" t="s">
        <v>185</v>
      </c>
      <c r="Y5" s="46" t="s">
        <v>186</v>
      </c>
      <c r="Z5" s="45" t="s">
        <v>187</v>
      </c>
      <c r="AA5" s="46" t="s">
        <v>188</v>
      </c>
      <c r="AB5" s="46" t="s">
        <v>189</v>
      </c>
      <c r="AC5" s="46" t="s">
        <v>190</v>
      </c>
      <c r="AD5" s="46" t="s">
        <v>191</v>
      </c>
      <c r="AE5" s="45" t="s">
        <v>192</v>
      </c>
      <c r="AF5" s="46" t="s">
        <v>193</v>
      </c>
      <c r="AG5" s="46" t="s">
        <v>194</v>
      </c>
      <c r="AH5" s="46" t="s">
        <v>195</v>
      </c>
      <c r="AI5" s="46" t="s">
        <v>196</v>
      </c>
      <c r="AJ5" s="45" t="s">
        <v>197</v>
      </c>
      <c r="AK5" s="46" t="s">
        <v>198</v>
      </c>
      <c r="AL5" s="46" t="s">
        <v>199</v>
      </c>
      <c r="AM5" s="46" t="s">
        <v>200</v>
      </c>
      <c r="AN5" s="46" t="s">
        <v>201</v>
      </c>
      <c r="AO5" s="45" t="s">
        <v>202</v>
      </c>
      <c r="AP5" s="46" t="s">
        <v>203</v>
      </c>
      <c r="AQ5" s="46" t="s">
        <v>204</v>
      </c>
      <c r="AR5" s="46" t="s">
        <v>205</v>
      </c>
      <c r="AS5" s="46" t="s">
        <v>206</v>
      </c>
      <c r="AT5" s="45" t="s">
        <v>207</v>
      </c>
      <c r="AU5" s="46" t="s">
        <v>208</v>
      </c>
      <c r="AV5" s="46" t="s">
        <v>209</v>
      </c>
      <c r="AW5" s="46" t="s">
        <v>210</v>
      </c>
      <c r="AX5" s="46" t="s">
        <v>211</v>
      </c>
      <c r="AY5" s="45" t="s">
        <v>212</v>
      </c>
      <c r="AZ5" s="46" t="s">
        <v>213</v>
      </c>
      <c r="BA5" s="46" t="s">
        <v>214</v>
      </c>
      <c r="BB5" s="46" t="s">
        <v>215</v>
      </c>
      <c r="BC5" s="46" t="s">
        <v>216</v>
      </c>
      <c r="BD5" s="41"/>
      <c r="BE5" s="41"/>
      <c r="BG5" s="4"/>
      <c r="BH5" s="4"/>
      <c r="BI5" s="4"/>
      <c r="BJ5" s="4"/>
      <c r="BK5" s="4"/>
      <c r="BL5" s="4"/>
    </row>
    <row r="6" spans="1:64" x14ac:dyDescent="0.2">
      <c r="A6" s="2">
        <v>2000</v>
      </c>
      <c r="B6" s="95">
        <f>feedin_usedcar!B6</f>
        <v>0.88001700530000004</v>
      </c>
      <c r="C6" s="80">
        <f>feedin_usedcar!C6</f>
        <v>0.11996564229999999</v>
      </c>
      <c r="D6" s="80">
        <f>feedin_usedcar!D6</f>
        <v>0</v>
      </c>
      <c r="E6" s="80">
        <f>feedin_usedcar!E6</f>
        <v>0</v>
      </c>
      <c r="F6" s="80">
        <f>feedin_usedcar!F6</f>
        <v>1.73524E-5</v>
      </c>
      <c r="G6" s="80">
        <f>feedin_usedcar!G6</f>
        <v>0</v>
      </c>
      <c r="H6" s="80">
        <f>feedin_usedcar!H6</f>
        <v>0</v>
      </c>
      <c r="I6" s="80">
        <f>feedin_usedcar!I6</f>
        <v>0</v>
      </c>
      <c r="J6" s="80">
        <f>feedin_usedcar!J6</f>
        <v>0</v>
      </c>
      <c r="K6" s="99">
        <f>feedin_usedcar!K6</f>
        <v>4.4701219600000001E-2</v>
      </c>
      <c r="L6" s="102">
        <f>feedin_usedcar!L6</f>
        <v>0.25018485839999999</v>
      </c>
      <c r="M6" s="102">
        <f>feedin_usedcar!M6</f>
        <v>0.50518096400000001</v>
      </c>
      <c r="N6" s="102">
        <f>feedin_usedcar!N6</f>
        <v>0.17070068720000001</v>
      </c>
      <c r="O6" s="102">
        <f>feedin_usedcar!O6</f>
        <v>2.9232270800000001E-2</v>
      </c>
      <c r="P6" s="99">
        <f>feedin_usedcar!P6</f>
        <v>1.4464449999999999E-4</v>
      </c>
      <c r="Q6" s="102">
        <f>feedin_usedcar!Q6</f>
        <v>4.8455920000000001E-3</v>
      </c>
      <c r="R6" s="102">
        <f>feedin_usedcar!R6</f>
        <v>0.15028567300000001</v>
      </c>
      <c r="S6" s="102">
        <f>feedin_usedcar!S6</f>
        <v>0.61567946770000004</v>
      </c>
      <c r="T6" s="102">
        <f>feedin_usedcar!T6</f>
        <v>0.22904462279999999</v>
      </c>
      <c r="U6" s="99">
        <f>feedin_usedcar!U6</f>
        <v>0</v>
      </c>
      <c r="V6" s="102">
        <f>feedin_usedcar!V6</f>
        <v>0</v>
      </c>
      <c r="W6" s="102">
        <f>feedin_usedcar!W6</f>
        <v>0</v>
      </c>
      <c r="X6" s="102">
        <f>feedin_usedcar!X6</f>
        <v>0</v>
      </c>
      <c r="Y6" s="102">
        <f>feedin_usedcar!Y6</f>
        <v>0</v>
      </c>
      <c r="Z6" s="99">
        <f>feedin_usedcar!Z6</f>
        <v>0</v>
      </c>
      <c r="AA6" s="102">
        <f>feedin_usedcar!AA6</f>
        <v>0</v>
      </c>
      <c r="AB6" s="102">
        <f>feedin_usedcar!AB6</f>
        <v>0</v>
      </c>
      <c r="AC6" s="102">
        <f>feedin_usedcar!AC6</f>
        <v>0</v>
      </c>
      <c r="AD6" s="102">
        <f>feedin_usedcar!AD6</f>
        <v>0</v>
      </c>
      <c r="AE6" s="99">
        <f>feedin_usedcar!AE6</f>
        <v>0</v>
      </c>
      <c r="AF6" s="102">
        <f>feedin_usedcar!AF6</f>
        <v>0</v>
      </c>
      <c r="AG6" s="102">
        <f>feedin_usedcar!AG6</f>
        <v>0.5</v>
      </c>
      <c r="AH6" s="102">
        <f>feedin_usedcar!AH6</f>
        <v>0.5</v>
      </c>
      <c r="AI6" s="102">
        <f>feedin_usedcar!AI6</f>
        <v>0</v>
      </c>
      <c r="AJ6" s="99">
        <f>feedin_usedcar!AJ6</f>
        <v>0</v>
      </c>
      <c r="AK6" s="102">
        <f>feedin_usedcar!AK6</f>
        <v>0</v>
      </c>
      <c r="AL6" s="102">
        <f>feedin_usedcar!AL6</f>
        <v>0</v>
      </c>
      <c r="AM6" s="102">
        <f>feedin_usedcar!AM6</f>
        <v>0</v>
      </c>
      <c r="AN6" s="102">
        <f>feedin_usedcar!AN6</f>
        <v>0</v>
      </c>
      <c r="AO6" s="99">
        <f>feedin_usedcar!AO6</f>
        <v>0</v>
      </c>
      <c r="AP6" s="102">
        <f>feedin_usedcar!AP6</f>
        <v>0</v>
      </c>
      <c r="AQ6" s="102">
        <f>feedin_usedcar!AQ6</f>
        <v>0</v>
      </c>
      <c r="AR6" s="102">
        <f>feedin_usedcar!AR6</f>
        <v>0</v>
      </c>
      <c r="AS6" s="102">
        <f>feedin_usedcar!AS6</f>
        <v>0</v>
      </c>
      <c r="AT6" s="99">
        <f>feedin_usedcar!AT6</f>
        <v>0</v>
      </c>
      <c r="AU6" s="102">
        <f>feedin_usedcar!AU6</f>
        <v>0</v>
      </c>
      <c r="AV6" s="102">
        <f>feedin_usedcar!AV6</f>
        <v>0</v>
      </c>
      <c r="AW6" s="102">
        <f>feedin_usedcar!AW6</f>
        <v>0</v>
      </c>
      <c r="AX6" s="102">
        <f>feedin_usedcar!AX6</f>
        <v>0</v>
      </c>
      <c r="AY6" s="99">
        <f>feedin_usedcar!AY6</f>
        <v>0</v>
      </c>
      <c r="AZ6" s="102">
        <f>feedin_usedcar!AZ6</f>
        <v>0</v>
      </c>
      <c r="BA6" s="102">
        <f>feedin_usedcar!BA6</f>
        <v>0</v>
      </c>
      <c r="BB6" s="102">
        <f>feedin_usedcar!BB6</f>
        <v>0</v>
      </c>
      <c r="BC6" s="102">
        <f>feedin_usedcar!BC6</f>
        <v>0</v>
      </c>
      <c r="BD6" s="36">
        <f>SUM(B6:J6)</f>
        <v>1</v>
      </c>
      <c r="BE6" s="36">
        <f>SUM(K6:BC6)</f>
        <v>3</v>
      </c>
      <c r="BG6" s="60">
        <f>$B6*K6+$C6*P6+$D6*U6+$E6*Z6+$F6*AE6+$G6*AJ6+$H6*AO6+$I6*AT6+$J6*AY6</f>
        <v>3.935518577599733E-2</v>
      </c>
      <c r="BH6" s="60">
        <f t="shared" ref="BH6:BK46" si="0">$B6*L6+$C6*Q6+$D6*V6+$E6*AA6+$F6*AF6+$G6*AK6+$H6*AP6+$I6*AU6+$J6*AZ6</f>
        <v>0.22074823441717628</v>
      </c>
      <c r="BI6" s="60">
        <f t="shared" si="0"/>
        <v>0.4626056325637799</v>
      </c>
      <c r="BJ6" s="60">
        <f t="shared" si="0"/>
        <v>0.22408856654594866</v>
      </c>
      <c r="BK6" s="60">
        <f t="shared" si="0"/>
        <v>5.3202380697097859E-2</v>
      </c>
      <c r="BL6" s="57">
        <f t="shared" ref="BL6:BL46" si="1">SUM(BG6:BK6)</f>
        <v>1</v>
      </c>
    </row>
    <row r="7" spans="1:64" x14ac:dyDescent="0.2">
      <c r="A7" s="2">
        <v>2001</v>
      </c>
      <c r="B7" s="95">
        <f>feedin_usedcar!B7</f>
        <v>0.89773625359999998</v>
      </c>
      <c r="C7" s="80">
        <f>feedin_usedcar!C7</f>
        <v>0.10216984749999999</v>
      </c>
      <c r="D7" s="80">
        <f>feedin_usedcar!D7</f>
        <v>1.56498E-5</v>
      </c>
      <c r="E7" s="80">
        <f>feedin_usedcar!E7</f>
        <v>0</v>
      </c>
      <c r="F7" s="80">
        <f>feedin_usedcar!F7</f>
        <v>5.4774400000000002E-5</v>
      </c>
      <c r="G7" s="80">
        <f>feedin_usedcar!G7</f>
        <v>0</v>
      </c>
      <c r="H7" s="80">
        <f>feedin_usedcar!H7</f>
        <v>0</v>
      </c>
      <c r="I7" s="80">
        <f>feedin_usedcar!I7</f>
        <v>2.3474700000000001E-5</v>
      </c>
      <c r="J7" s="80">
        <f>feedin_usedcar!J7</f>
        <v>0</v>
      </c>
      <c r="K7" s="99">
        <f>feedin_usedcar!K7</f>
        <v>5.2463217299999997E-2</v>
      </c>
      <c r="L7" s="102">
        <f>feedin_usedcar!L7</f>
        <v>0.24596436790000001</v>
      </c>
      <c r="M7" s="102">
        <f>feedin_usedcar!M7</f>
        <v>0.4922250889</v>
      </c>
      <c r="N7" s="102">
        <f>feedin_usedcar!N7</f>
        <v>0.17985147479999999</v>
      </c>
      <c r="O7" s="102">
        <f>feedin_usedcar!O7</f>
        <v>2.9495851100000001E-2</v>
      </c>
      <c r="P7" s="99">
        <f>feedin_usedcar!P7</f>
        <v>2.2976180000000001E-4</v>
      </c>
      <c r="Q7" s="102">
        <f>feedin_usedcar!Q7</f>
        <v>3.1400781000000002E-3</v>
      </c>
      <c r="R7" s="102">
        <f>feedin_usedcar!R7</f>
        <v>0.1455924025</v>
      </c>
      <c r="S7" s="102">
        <f>feedin_usedcar!S7</f>
        <v>0.59508309719999997</v>
      </c>
      <c r="T7" s="102">
        <f>feedin_usedcar!T7</f>
        <v>0.25595466030000003</v>
      </c>
      <c r="U7" s="99">
        <f>feedin_usedcar!U7</f>
        <v>0</v>
      </c>
      <c r="V7" s="102">
        <f>feedin_usedcar!V7</f>
        <v>1</v>
      </c>
      <c r="W7" s="102">
        <f>feedin_usedcar!W7</f>
        <v>0</v>
      </c>
      <c r="X7" s="102">
        <f>feedin_usedcar!X7</f>
        <v>0</v>
      </c>
      <c r="Y7" s="102">
        <f>feedin_usedcar!Y7</f>
        <v>0</v>
      </c>
      <c r="Z7" s="99">
        <f>feedin_usedcar!Z7</f>
        <v>0</v>
      </c>
      <c r="AA7" s="102">
        <f>feedin_usedcar!AA7</f>
        <v>0</v>
      </c>
      <c r="AB7" s="102">
        <f>feedin_usedcar!AB7</f>
        <v>0</v>
      </c>
      <c r="AC7" s="102">
        <f>feedin_usedcar!AC7</f>
        <v>0</v>
      </c>
      <c r="AD7" s="102">
        <f>feedin_usedcar!AD7</f>
        <v>0</v>
      </c>
      <c r="AE7" s="99">
        <f>feedin_usedcar!AE7</f>
        <v>0</v>
      </c>
      <c r="AF7" s="102">
        <f>feedin_usedcar!AF7</f>
        <v>0.28571428570000001</v>
      </c>
      <c r="AG7" s="102">
        <f>feedin_usedcar!AG7</f>
        <v>0.28571428570000001</v>
      </c>
      <c r="AH7" s="102">
        <f>feedin_usedcar!AH7</f>
        <v>0</v>
      </c>
      <c r="AI7" s="102">
        <f>feedin_usedcar!AI7</f>
        <v>0.42857142860000003</v>
      </c>
      <c r="AJ7" s="99">
        <f>feedin_usedcar!AJ7</f>
        <v>0</v>
      </c>
      <c r="AK7" s="102">
        <f>feedin_usedcar!AK7</f>
        <v>0</v>
      </c>
      <c r="AL7" s="102">
        <f>feedin_usedcar!AL7</f>
        <v>0</v>
      </c>
      <c r="AM7" s="102">
        <f>feedin_usedcar!AM7</f>
        <v>0</v>
      </c>
      <c r="AN7" s="102">
        <f>feedin_usedcar!AN7</f>
        <v>0</v>
      </c>
      <c r="AO7" s="99">
        <f>feedin_usedcar!AO7</f>
        <v>0</v>
      </c>
      <c r="AP7" s="102">
        <f>feedin_usedcar!AP7</f>
        <v>0</v>
      </c>
      <c r="AQ7" s="102">
        <f>feedin_usedcar!AQ7</f>
        <v>0</v>
      </c>
      <c r="AR7" s="102">
        <f>feedin_usedcar!AR7</f>
        <v>0</v>
      </c>
      <c r="AS7" s="102">
        <f>feedin_usedcar!AS7</f>
        <v>0</v>
      </c>
      <c r="AT7" s="99">
        <f>feedin_usedcar!AT7</f>
        <v>0.33333333329999998</v>
      </c>
      <c r="AU7" s="102">
        <f>feedin_usedcar!AU7</f>
        <v>0.33333333329999998</v>
      </c>
      <c r="AV7" s="102">
        <f>feedin_usedcar!AV7</f>
        <v>0.33333333329999998</v>
      </c>
      <c r="AW7" s="102">
        <f>feedin_usedcar!AW7</f>
        <v>0</v>
      </c>
      <c r="AX7" s="102">
        <f>feedin_usedcar!AX7</f>
        <v>0</v>
      </c>
      <c r="AY7" s="99">
        <f>feedin_usedcar!AY7</f>
        <v>0</v>
      </c>
      <c r="AZ7" s="102">
        <f>feedin_usedcar!AZ7</f>
        <v>0</v>
      </c>
      <c r="BA7" s="102">
        <f>feedin_usedcar!BA7</f>
        <v>0</v>
      </c>
      <c r="BB7" s="102">
        <f>feedin_usedcar!BB7</f>
        <v>0</v>
      </c>
      <c r="BC7" s="102">
        <f>feedin_usedcar!BC7</f>
        <v>0</v>
      </c>
      <c r="BD7" s="36">
        <f t="shared" ref="BD7:BD61" si="2">SUM(B7:J7)</f>
        <v>1</v>
      </c>
      <c r="BE7" s="36">
        <f t="shared" ref="BE7:BE61" si="3">SUM(K7:BC7)</f>
        <v>4.9999999997999991</v>
      </c>
      <c r="BG7" s="60">
        <f t="shared" ref="BG7:BG46" si="4">$B7*K7+$C7*P7+$D7*U7+$E7*Z7+$F7*AE7+$G7*AJ7+$H7*AO7+$I7*AT7+$J7*AY7</f>
        <v>4.7129431778771241E-2</v>
      </c>
      <c r="BH7" s="60">
        <f t="shared" si="0"/>
        <v>0.22117107598682301</v>
      </c>
      <c r="BI7" s="60">
        <f t="shared" si="0"/>
        <v>0.45678693552616645</v>
      </c>
      <c r="BJ7" s="60">
        <f t="shared" si="0"/>
        <v>0.22225873848213845</v>
      </c>
      <c r="BK7" s="60">
        <f t="shared" si="0"/>
        <v>5.265381821588145E-2</v>
      </c>
      <c r="BL7" s="57">
        <f t="shared" si="1"/>
        <v>0.99999999998978051</v>
      </c>
    </row>
    <row r="8" spans="1:64" x14ac:dyDescent="0.2">
      <c r="A8" s="2">
        <v>2002</v>
      </c>
      <c r="B8" s="95">
        <f>feedin_usedcar!B8</f>
        <v>0.8726483357</v>
      </c>
      <c r="C8" s="80">
        <f>feedin_usedcar!C8</f>
        <v>0.12725567800000001</v>
      </c>
      <c r="D8" s="80">
        <f>feedin_usedcar!D8</f>
        <v>6.64521E-5</v>
      </c>
      <c r="E8" s="80">
        <f>feedin_usedcar!E8</f>
        <v>0</v>
      </c>
      <c r="F8" s="80">
        <f>feedin_usedcar!F8</f>
        <v>2.2150700000000001E-5</v>
      </c>
      <c r="G8" s="80">
        <f>feedin_usedcar!G8</f>
        <v>0</v>
      </c>
      <c r="H8" s="80">
        <f>feedin_usedcar!H8</f>
        <v>0</v>
      </c>
      <c r="I8" s="80">
        <f>feedin_usedcar!I8</f>
        <v>7.3835611999999998E-6</v>
      </c>
      <c r="J8" s="80">
        <f>feedin_usedcar!J8</f>
        <v>0</v>
      </c>
      <c r="K8" s="99">
        <f>feedin_usedcar!K8</f>
        <v>6.42704843E-2</v>
      </c>
      <c r="L8" s="102">
        <f>feedin_usedcar!L8</f>
        <v>0.2423511693</v>
      </c>
      <c r="M8" s="102">
        <f>feedin_usedcar!M8</f>
        <v>0.44817578769999999</v>
      </c>
      <c r="N8" s="102">
        <f>feedin_usedcar!N8</f>
        <v>0.20548617459999999</v>
      </c>
      <c r="O8" s="102">
        <f>feedin_usedcar!O8</f>
        <v>3.9716384100000002E-2</v>
      </c>
      <c r="P8" s="99">
        <f>feedin_usedcar!P8</f>
        <v>1.7406440000000001E-4</v>
      </c>
      <c r="Q8" s="102">
        <f>feedin_usedcar!Q8</f>
        <v>1.6246011000000001E-3</v>
      </c>
      <c r="R8" s="102">
        <f>feedin_usedcar!R8</f>
        <v>7.3049028099999996E-2</v>
      </c>
      <c r="S8" s="102">
        <f>feedin_usedcar!S8</f>
        <v>0.64200754280000005</v>
      </c>
      <c r="T8" s="102">
        <f>feedin_usedcar!T8</f>
        <v>0.28314476360000002</v>
      </c>
      <c r="U8" s="99">
        <f>feedin_usedcar!U8</f>
        <v>0</v>
      </c>
      <c r="V8" s="102">
        <f>feedin_usedcar!V8</f>
        <v>1</v>
      </c>
      <c r="W8" s="102">
        <f>feedin_usedcar!W8</f>
        <v>0</v>
      </c>
      <c r="X8" s="102">
        <f>feedin_usedcar!X8</f>
        <v>0</v>
      </c>
      <c r="Y8" s="102">
        <f>feedin_usedcar!Y8</f>
        <v>0</v>
      </c>
      <c r="Z8" s="99">
        <f>feedin_usedcar!Z8</f>
        <v>0</v>
      </c>
      <c r="AA8" s="102">
        <f>feedin_usedcar!AA8</f>
        <v>0</v>
      </c>
      <c r="AB8" s="102">
        <f>feedin_usedcar!AB8</f>
        <v>0</v>
      </c>
      <c r="AC8" s="102">
        <f>feedin_usedcar!AC8</f>
        <v>0</v>
      </c>
      <c r="AD8" s="102">
        <f>feedin_usedcar!AD8</f>
        <v>0</v>
      </c>
      <c r="AE8" s="99">
        <f>feedin_usedcar!AE8</f>
        <v>0</v>
      </c>
      <c r="AF8" s="102">
        <f>feedin_usedcar!AF8</f>
        <v>0</v>
      </c>
      <c r="AG8" s="102">
        <f>feedin_usedcar!AG8</f>
        <v>0.33333333329999998</v>
      </c>
      <c r="AH8" s="102">
        <f>feedin_usedcar!AH8</f>
        <v>0.66666666669999997</v>
      </c>
      <c r="AI8" s="102">
        <f>feedin_usedcar!AI8</f>
        <v>0</v>
      </c>
      <c r="AJ8" s="99">
        <f>feedin_usedcar!AJ8</f>
        <v>0</v>
      </c>
      <c r="AK8" s="102">
        <f>feedin_usedcar!AK8</f>
        <v>0</v>
      </c>
      <c r="AL8" s="102">
        <f>feedin_usedcar!AL8</f>
        <v>0</v>
      </c>
      <c r="AM8" s="102">
        <f>feedin_usedcar!AM8</f>
        <v>0</v>
      </c>
      <c r="AN8" s="102">
        <f>feedin_usedcar!AN8</f>
        <v>0</v>
      </c>
      <c r="AO8" s="99">
        <f>feedin_usedcar!AO8</f>
        <v>0</v>
      </c>
      <c r="AP8" s="102">
        <f>feedin_usedcar!AP8</f>
        <v>0</v>
      </c>
      <c r="AQ8" s="102">
        <f>feedin_usedcar!AQ8</f>
        <v>0</v>
      </c>
      <c r="AR8" s="102">
        <f>feedin_usedcar!AR8</f>
        <v>0</v>
      </c>
      <c r="AS8" s="102">
        <f>feedin_usedcar!AS8</f>
        <v>0</v>
      </c>
      <c r="AT8" s="99">
        <f>feedin_usedcar!AT8</f>
        <v>1</v>
      </c>
      <c r="AU8" s="102">
        <f>feedin_usedcar!AU8</f>
        <v>0</v>
      </c>
      <c r="AV8" s="102">
        <f>feedin_usedcar!AV8</f>
        <v>0</v>
      </c>
      <c r="AW8" s="102">
        <f>feedin_usedcar!AW8</f>
        <v>0</v>
      </c>
      <c r="AX8" s="102">
        <f>feedin_usedcar!AX8</f>
        <v>0</v>
      </c>
      <c r="AY8" s="99">
        <f>feedin_usedcar!AY8</f>
        <v>0</v>
      </c>
      <c r="AZ8" s="102">
        <f>feedin_usedcar!AZ8</f>
        <v>0</v>
      </c>
      <c r="BA8" s="102">
        <f>feedin_usedcar!BA8</f>
        <v>0</v>
      </c>
      <c r="BB8" s="102">
        <f>feedin_usedcar!BB8</f>
        <v>0</v>
      </c>
      <c r="BC8" s="102">
        <f>feedin_usedcar!BC8</f>
        <v>0</v>
      </c>
      <c r="BD8" s="36">
        <f t="shared" si="2"/>
        <v>1.0000000000611999</v>
      </c>
      <c r="BE8" s="36">
        <f t="shared" si="3"/>
        <v>5</v>
      </c>
      <c r="BG8" s="60">
        <f t="shared" si="4"/>
        <v>5.6115065403465648E-2</v>
      </c>
      <c r="BH8" s="60">
        <f t="shared" si="0"/>
        <v>0.21176053635905401</v>
      </c>
      <c r="BI8" s="60">
        <f t="shared" si="0"/>
        <v>0.40040314240221397</v>
      </c>
      <c r="BJ8" s="60">
        <f t="shared" si="0"/>
        <v>0.26103104054751175</v>
      </c>
      <c r="BK8" s="60">
        <f t="shared" si="0"/>
        <v>7.0690215348954671E-2</v>
      </c>
      <c r="BL8" s="57">
        <f t="shared" si="1"/>
        <v>1.0000000000611999</v>
      </c>
    </row>
    <row r="9" spans="1:64" x14ac:dyDescent="0.2">
      <c r="A9" s="2">
        <v>2003</v>
      </c>
      <c r="B9" s="95">
        <f>feedin_usedcar!B9</f>
        <v>0.84981447480000005</v>
      </c>
      <c r="C9" s="80">
        <f>feedin_usedcar!C9</f>
        <v>0.1501149101</v>
      </c>
      <c r="D9" s="80">
        <f>feedin_usedcar!D9</f>
        <v>4.49369E-5</v>
      </c>
      <c r="E9" s="80">
        <f>feedin_usedcar!E9</f>
        <v>0</v>
      </c>
      <c r="F9" s="80">
        <f>feedin_usedcar!F9</f>
        <v>1.28391E-5</v>
      </c>
      <c r="G9" s="80">
        <f>feedin_usedcar!G9</f>
        <v>0</v>
      </c>
      <c r="H9" s="80">
        <f>feedin_usedcar!H9</f>
        <v>0</v>
      </c>
      <c r="I9" s="80">
        <f>feedin_usedcar!I9</f>
        <v>1.28391E-5</v>
      </c>
      <c r="J9" s="80">
        <f>feedin_usedcar!J9</f>
        <v>0</v>
      </c>
      <c r="K9" s="99">
        <f>feedin_usedcar!K9</f>
        <v>7.0230172499999993E-2</v>
      </c>
      <c r="L9" s="102">
        <f>feedin_usedcar!L9</f>
        <v>0.2186600594</v>
      </c>
      <c r="M9" s="102">
        <f>feedin_usedcar!M9</f>
        <v>0.45209587620000002</v>
      </c>
      <c r="N9" s="102">
        <f>feedin_usedcar!N9</f>
        <v>0.21634851450000001</v>
      </c>
      <c r="O9" s="102">
        <f>feedin_usedcar!O9</f>
        <v>4.2665377400000003E-2</v>
      </c>
      <c r="P9" s="99">
        <f>feedin_usedcar!P9</f>
        <v>8.55286E-5</v>
      </c>
      <c r="Q9" s="102">
        <f>feedin_usedcar!Q9</f>
        <v>8.5528570000000003E-4</v>
      </c>
      <c r="R9" s="102">
        <f>feedin_usedcar!R9</f>
        <v>4.5886075900000003E-2</v>
      </c>
      <c r="S9" s="102">
        <f>feedin_usedcar!S9</f>
        <v>0.68037974680000002</v>
      </c>
      <c r="T9" s="102">
        <f>feedin_usedcar!T9</f>
        <v>0.27279336300000001</v>
      </c>
      <c r="U9" s="99">
        <f>feedin_usedcar!U9</f>
        <v>0</v>
      </c>
      <c r="V9" s="102">
        <f>feedin_usedcar!V9</f>
        <v>0.85714285710000004</v>
      </c>
      <c r="W9" s="102">
        <f>feedin_usedcar!W9</f>
        <v>0</v>
      </c>
      <c r="X9" s="102">
        <f>feedin_usedcar!X9</f>
        <v>0.14285714290000001</v>
      </c>
      <c r="Y9" s="102">
        <f>feedin_usedcar!Y9</f>
        <v>0</v>
      </c>
      <c r="Z9" s="99">
        <f>feedin_usedcar!Z9</f>
        <v>0</v>
      </c>
      <c r="AA9" s="102">
        <f>feedin_usedcar!AA9</f>
        <v>0</v>
      </c>
      <c r="AB9" s="102">
        <f>feedin_usedcar!AB9</f>
        <v>0</v>
      </c>
      <c r="AC9" s="102">
        <f>feedin_usedcar!AC9</f>
        <v>0</v>
      </c>
      <c r="AD9" s="102">
        <f>feedin_usedcar!AD9</f>
        <v>0</v>
      </c>
      <c r="AE9" s="99">
        <f>feedin_usedcar!AE9</f>
        <v>0</v>
      </c>
      <c r="AF9" s="102">
        <f>feedin_usedcar!AF9</f>
        <v>0</v>
      </c>
      <c r="AG9" s="102">
        <f>feedin_usedcar!AG9</f>
        <v>0</v>
      </c>
      <c r="AH9" s="102">
        <f>feedin_usedcar!AH9</f>
        <v>0</v>
      </c>
      <c r="AI9" s="102">
        <f>feedin_usedcar!AI9</f>
        <v>1</v>
      </c>
      <c r="AJ9" s="99">
        <f>feedin_usedcar!AJ9</f>
        <v>0</v>
      </c>
      <c r="AK9" s="102">
        <f>feedin_usedcar!AK9</f>
        <v>0</v>
      </c>
      <c r="AL9" s="102">
        <f>feedin_usedcar!AL9</f>
        <v>0</v>
      </c>
      <c r="AM9" s="102">
        <f>feedin_usedcar!AM9</f>
        <v>0</v>
      </c>
      <c r="AN9" s="102">
        <f>feedin_usedcar!AN9</f>
        <v>0</v>
      </c>
      <c r="AO9" s="99">
        <f>feedin_usedcar!AO9</f>
        <v>0</v>
      </c>
      <c r="AP9" s="102">
        <f>feedin_usedcar!AP9</f>
        <v>0</v>
      </c>
      <c r="AQ9" s="102">
        <f>feedin_usedcar!AQ9</f>
        <v>0</v>
      </c>
      <c r="AR9" s="102">
        <f>feedin_usedcar!AR9</f>
        <v>0</v>
      </c>
      <c r="AS9" s="102">
        <f>feedin_usedcar!AS9</f>
        <v>0</v>
      </c>
      <c r="AT9" s="99">
        <f>feedin_usedcar!AT9</f>
        <v>1</v>
      </c>
      <c r="AU9" s="102">
        <f>feedin_usedcar!AU9</f>
        <v>0</v>
      </c>
      <c r="AV9" s="102">
        <f>feedin_usedcar!AV9</f>
        <v>0</v>
      </c>
      <c r="AW9" s="102">
        <f>feedin_usedcar!AW9</f>
        <v>0</v>
      </c>
      <c r="AX9" s="102">
        <f>feedin_usedcar!AX9</f>
        <v>0</v>
      </c>
      <c r="AY9" s="99">
        <f>feedin_usedcar!AY9</f>
        <v>0</v>
      </c>
      <c r="AZ9" s="102">
        <f>feedin_usedcar!AZ9</f>
        <v>0</v>
      </c>
      <c r="BA9" s="102">
        <f>feedin_usedcar!BA9</f>
        <v>0</v>
      </c>
      <c r="BB9" s="102">
        <f>feedin_usedcar!BB9</f>
        <v>0</v>
      </c>
      <c r="BC9" s="102">
        <f>feedin_usedcar!BC9</f>
        <v>0</v>
      </c>
      <c r="BD9" s="36">
        <f t="shared" si="2"/>
        <v>1</v>
      </c>
      <c r="BE9" s="36">
        <f t="shared" si="3"/>
        <v>5</v>
      </c>
      <c r="BG9" s="60">
        <f t="shared" si="4"/>
        <v>5.9708295376300888E-2</v>
      </c>
      <c r="BH9" s="60">
        <f t="shared" si="0"/>
        <v>0.18598739201756834</v>
      </c>
      <c r="BI9" s="60">
        <f t="shared" si="0"/>
        <v>0.39108580375071916</v>
      </c>
      <c r="BJ9" s="60">
        <f t="shared" si="0"/>
        <v>0.28599766330546528</v>
      </c>
      <c r="BK9" s="60">
        <f t="shared" si="0"/>
        <v>7.722084554994646E-2</v>
      </c>
      <c r="BL9" s="57">
        <f t="shared" si="1"/>
        <v>1</v>
      </c>
    </row>
    <row r="10" spans="1:64" x14ac:dyDescent="0.2">
      <c r="A10" s="2">
        <v>2004</v>
      </c>
      <c r="B10" s="95">
        <f>feedin_usedcar!B10</f>
        <v>0.86713547459999996</v>
      </c>
      <c r="C10" s="80">
        <f>feedin_usedcar!C10</f>
        <v>0.1325701577</v>
      </c>
      <c r="D10" s="80">
        <f>feedin_usedcar!D10</f>
        <v>2.616602E-4</v>
      </c>
      <c r="E10" s="80">
        <f>feedin_usedcar!E10</f>
        <v>0</v>
      </c>
      <c r="F10" s="80">
        <f>feedin_usedcar!F10</f>
        <v>1.9624500000000002E-5</v>
      </c>
      <c r="G10" s="80">
        <f>feedin_usedcar!G10</f>
        <v>0</v>
      </c>
      <c r="H10" s="80">
        <f>feedin_usedcar!H10</f>
        <v>0</v>
      </c>
      <c r="I10" s="80">
        <f>feedin_usedcar!I10</f>
        <v>1.3083E-5</v>
      </c>
      <c r="J10" s="80">
        <f>feedin_usedcar!J10</f>
        <v>0</v>
      </c>
      <c r="K10" s="99">
        <f>feedin_usedcar!K10</f>
        <v>6.8045172299999998E-2</v>
      </c>
      <c r="L10" s="102">
        <f>feedin_usedcar!L10</f>
        <v>0.19770064649999999</v>
      </c>
      <c r="M10" s="102">
        <f>feedin_usedcar!M10</f>
        <v>0.43422174279999998</v>
      </c>
      <c r="N10" s="102">
        <f>feedin_usedcar!N10</f>
        <v>0.25071854799999999</v>
      </c>
      <c r="O10" s="102">
        <f>feedin_usedcar!O10</f>
        <v>4.9313890399999998E-2</v>
      </c>
      <c r="P10" s="99">
        <f>feedin_usedcar!P10</f>
        <v>1.4803120000000001E-4</v>
      </c>
      <c r="Q10" s="102">
        <f>feedin_usedcar!Q10</f>
        <v>5.4278099999999999E-4</v>
      </c>
      <c r="R10" s="102">
        <f>feedin_usedcar!R10</f>
        <v>3.8882857999999999E-2</v>
      </c>
      <c r="S10" s="102">
        <f>feedin_usedcar!S10</f>
        <v>0.67655186030000003</v>
      </c>
      <c r="T10" s="102">
        <f>feedin_usedcar!T10</f>
        <v>0.28387446960000001</v>
      </c>
      <c r="U10" s="99">
        <f>feedin_usedcar!U10</f>
        <v>2.5000000000000001E-2</v>
      </c>
      <c r="V10" s="102">
        <f>feedin_usedcar!V10</f>
        <v>0.92500000000000004</v>
      </c>
      <c r="W10" s="102">
        <f>feedin_usedcar!W10</f>
        <v>0</v>
      </c>
      <c r="X10" s="102">
        <f>feedin_usedcar!X10</f>
        <v>0.05</v>
      </c>
      <c r="Y10" s="102">
        <f>feedin_usedcar!Y10</f>
        <v>0</v>
      </c>
      <c r="Z10" s="99">
        <f>feedin_usedcar!Z10</f>
        <v>0</v>
      </c>
      <c r="AA10" s="102">
        <f>feedin_usedcar!AA10</f>
        <v>0</v>
      </c>
      <c r="AB10" s="102">
        <f>feedin_usedcar!AB10</f>
        <v>0</v>
      </c>
      <c r="AC10" s="102">
        <f>feedin_usedcar!AC10</f>
        <v>0</v>
      </c>
      <c r="AD10" s="102">
        <f>feedin_usedcar!AD10</f>
        <v>0</v>
      </c>
      <c r="AE10" s="99">
        <f>feedin_usedcar!AE10</f>
        <v>0</v>
      </c>
      <c r="AF10" s="102">
        <f>feedin_usedcar!AF10</f>
        <v>0</v>
      </c>
      <c r="AG10" s="102">
        <f>feedin_usedcar!AG10</f>
        <v>0</v>
      </c>
      <c r="AH10" s="102">
        <f>feedin_usedcar!AH10</f>
        <v>0.33333333329999998</v>
      </c>
      <c r="AI10" s="102">
        <f>feedin_usedcar!AI10</f>
        <v>0.66666666669999997</v>
      </c>
      <c r="AJ10" s="99">
        <f>feedin_usedcar!AJ10</f>
        <v>0</v>
      </c>
      <c r="AK10" s="102">
        <f>feedin_usedcar!AK10</f>
        <v>0</v>
      </c>
      <c r="AL10" s="102">
        <f>feedin_usedcar!AL10</f>
        <v>0</v>
      </c>
      <c r="AM10" s="102">
        <f>feedin_usedcar!AM10</f>
        <v>0</v>
      </c>
      <c r="AN10" s="102">
        <f>feedin_usedcar!AN10</f>
        <v>0</v>
      </c>
      <c r="AO10" s="99">
        <f>feedin_usedcar!AO10</f>
        <v>0</v>
      </c>
      <c r="AP10" s="102">
        <f>feedin_usedcar!AP10</f>
        <v>0</v>
      </c>
      <c r="AQ10" s="102">
        <f>feedin_usedcar!AQ10</f>
        <v>0</v>
      </c>
      <c r="AR10" s="102">
        <f>feedin_usedcar!AR10</f>
        <v>0</v>
      </c>
      <c r="AS10" s="102">
        <f>feedin_usedcar!AS10</f>
        <v>0</v>
      </c>
      <c r="AT10" s="99">
        <f>feedin_usedcar!AT10</f>
        <v>1</v>
      </c>
      <c r="AU10" s="102">
        <f>feedin_usedcar!AU10</f>
        <v>0</v>
      </c>
      <c r="AV10" s="102">
        <f>feedin_usedcar!AV10</f>
        <v>0</v>
      </c>
      <c r="AW10" s="102">
        <f>feedin_usedcar!AW10</f>
        <v>0</v>
      </c>
      <c r="AX10" s="102">
        <f>feedin_usedcar!AX10</f>
        <v>0</v>
      </c>
      <c r="AY10" s="99">
        <f>feedin_usedcar!AY10</f>
        <v>0</v>
      </c>
      <c r="AZ10" s="102">
        <f>feedin_usedcar!AZ10</f>
        <v>0</v>
      </c>
      <c r="BA10" s="102">
        <f>feedin_usedcar!BA10</f>
        <v>0</v>
      </c>
      <c r="BB10" s="102">
        <f>feedin_usedcar!BB10</f>
        <v>0</v>
      </c>
      <c r="BC10" s="102">
        <f>feedin_usedcar!BC10</f>
        <v>0</v>
      </c>
      <c r="BD10" s="36">
        <f t="shared" si="2"/>
        <v>1</v>
      </c>
      <c r="BE10" s="36">
        <f t="shared" si="3"/>
        <v>5.0000000001</v>
      </c>
      <c r="BG10" s="60">
        <f t="shared" si="4"/>
        <v>5.9043631801127788E-2</v>
      </c>
      <c r="BH10" s="60">
        <f t="shared" si="0"/>
        <v>0.17174723617927087</v>
      </c>
      <c r="BI10" s="60">
        <f t="shared" si="0"/>
        <v>0.38168378364140382</v>
      </c>
      <c r="BJ10" s="60">
        <f t="shared" si="0"/>
        <v>0.30711715843320159</v>
      </c>
      <c r="BK10" s="60">
        <f t="shared" si="0"/>
        <v>8.0408189958252899E-2</v>
      </c>
      <c r="BL10" s="57">
        <f t="shared" si="1"/>
        <v>1.000000000013257</v>
      </c>
    </row>
    <row r="11" spans="1:64" x14ac:dyDescent="0.2">
      <c r="A11" s="2">
        <v>2005</v>
      </c>
      <c r="B11" s="95">
        <f>feedin_usedcar!B11</f>
        <v>0.87286271869999998</v>
      </c>
      <c r="C11" s="80">
        <f>feedin_usedcar!C11</f>
        <v>0.1261466527</v>
      </c>
      <c r="D11" s="80">
        <f>feedin_usedcar!D11</f>
        <v>9.7081610000000003E-4</v>
      </c>
      <c r="E11" s="80">
        <f>feedin_usedcar!E11</f>
        <v>0</v>
      </c>
      <c r="F11" s="80">
        <f>feedin_usedcar!F11</f>
        <v>1.9812600000000001E-5</v>
      </c>
      <c r="G11" s="80">
        <f>feedin_usedcar!G11</f>
        <v>0</v>
      </c>
      <c r="H11" s="80">
        <f>feedin_usedcar!H11</f>
        <v>0</v>
      </c>
      <c r="I11" s="80">
        <f>feedin_usedcar!I11</f>
        <v>0</v>
      </c>
      <c r="J11" s="80">
        <f>feedin_usedcar!J11</f>
        <v>0</v>
      </c>
      <c r="K11" s="99">
        <f>feedin_usedcar!K11</f>
        <v>7.4980328099999993E-2</v>
      </c>
      <c r="L11" s="102">
        <f>feedin_usedcar!L11</f>
        <v>0.19529689489999999</v>
      </c>
      <c r="M11" s="102">
        <f>feedin_usedcar!M11</f>
        <v>0.45796259309999998</v>
      </c>
      <c r="N11" s="102">
        <f>feedin_usedcar!N11</f>
        <v>0.22884510620000001</v>
      </c>
      <c r="O11" s="102">
        <f>feedin_usedcar!O11</f>
        <v>4.29150778E-2</v>
      </c>
      <c r="P11" s="99">
        <f>feedin_usedcar!P11</f>
        <v>2.0941309999999999E-4</v>
      </c>
      <c r="Q11" s="102">
        <f>feedin_usedcar!Q11</f>
        <v>4.7117950000000002E-4</v>
      </c>
      <c r="R11" s="102">
        <f>feedin_usedcar!R11</f>
        <v>2.8951363800000001E-2</v>
      </c>
      <c r="S11" s="102">
        <f>feedin_usedcar!S11</f>
        <v>0.71336579239999998</v>
      </c>
      <c r="T11" s="102">
        <f>feedin_usedcar!T11</f>
        <v>0.25700225119999998</v>
      </c>
      <c r="U11" s="99">
        <f>feedin_usedcar!U11</f>
        <v>4.7619047599999999E-2</v>
      </c>
      <c r="V11" s="102">
        <f>feedin_usedcar!V11</f>
        <v>0.93877551020000005</v>
      </c>
      <c r="W11" s="102">
        <f>feedin_usedcar!W11</f>
        <v>0</v>
      </c>
      <c r="X11" s="102">
        <f>feedin_usedcar!X11</f>
        <v>6.8027210999999999E-3</v>
      </c>
      <c r="Y11" s="102">
        <f>feedin_usedcar!Y11</f>
        <v>6.8027210999999999E-3</v>
      </c>
      <c r="Z11" s="99">
        <f>feedin_usedcar!Z11</f>
        <v>0</v>
      </c>
      <c r="AA11" s="102">
        <f>feedin_usedcar!AA11</f>
        <v>0</v>
      </c>
      <c r="AB11" s="102">
        <f>feedin_usedcar!AB11</f>
        <v>0</v>
      </c>
      <c r="AC11" s="102">
        <f>feedin_usedcar!AC11</f>
        <v>0</v>
      </c>
      <c r="AD11" s="102">
        <f>feedin_usedcar!AD11</f>
        <v>0</v>
      </c>
      <c r="AE11" s="99">
        <f>feedin_usedcar!AE11</f>
        <v>0</v>
      </c>
      <c r="AF11" s="102">
        <f>feedin_usedcar!AF11</f>
        <v>0</v>
      </c>
      <c r="AG11" s="102">
        <f>feedin_usedcar!AG11</f>
        <v>0.33333333329999998</v>
      </c>
      <c r="AH11" s="102">
        <f>feedin_usedcar!AH11</f>
        <v>0</v>
      </c>
      <c r="AI11" s="102">
        <f>feedin_usedcar!AI11</f>
        <v>0.66666666669999997</v>
      </c>
      <c r="AJ11" s="99">
        <f>feedin_usedcar!AJ11</f>
        <v>0</v>
      </c>
      <c r="AK11" s="102">
        <f>feedin_usedcar!AK11</f>
        <v>0</v>
      </c>
      <c r="AL11" s="102">
        <f>feedin_usedcar!AL11</f>
        <v>0</v>
      </c>
      <c r="AM11" s="102">
        <f>feedin_usedcar!AM11</f>
        <v>0</v>
      </c>
      <c r="AN11" s="102">
        <f>feedin_usedcar!AN11</f>
        <v>0</v>
      </c>
      <c r="AO11" s="99">
        <f>feedin_usedcar!AO11</f>
        <v>0</v>
      </c>
      <c r="AP11" s="102">
        <f>feedin_usedcar!AP11</f>
        <v>0</v>
      </c>
      <c r="AQ11" s="102">
        <f>feedin_usedcar!AQ11</f>
        <v>0</v>
      </c>
      <c r="AR11" s="102">
        <f>feedin_usedcar!AR11</f>
        <v>0</v>
      </c>
      <c r="AS11" s="102">
        <f>feedin_usedcar!AS11</f>
        <v>0</v>
      </c>
      <c r="AT11" s="99">
        <f>feedin_usedcar!AT11</f>
        <v>0</v>
      </c>
      <c r="AU11" s="102">
        <f>feedin_usedcar!AU11</f>
        <v>0</v>
      </c>
      <c r="AV11" s="102">
        <f>feedin_usedcar!AV11</f>
        <v>0</v>
      </c>
      <c r="AW11" s="102">
        <f>feedin_usedcar!AW11</f>
        <v>0</v>
      </c>
      <c r="AX11" s="102">
        <f>feedin_usedcar!AX11</f>
        <v>0</v>
      </c>
      <c r="AY11" s="99">
        <f>feedin_usedcar!AY11</f>
        <v>0</v>
      </c>
      <c r="AZ11" s="102">
        <f>feedin_usedcar!AZ11</f>
        <v>0</v>
      </c>
      <c r="BA11" s="102">
        <f>feedin_usedcar!BA11</f>
        <v>0</v>
      </c>
      <c r="BB11" s="102">
        <f>feedin_usedcar!BB11</f>
        <v>0</v>
      </c>
      <c r="BC11" s="102">
        <f>feedin_usedcar!BC11</f>
        <v>0</v>
      </c>
      <c r="BD11" s="36">
        <f t="shared" si="2"/>
        <v>1.0000000001</v>
      </c>
      <c r="BE11" s="36">
        <f t="shared" si="3"/>
        <v>4.0000000001000009</v>
      </c>
      <c r="BG11" s="60">
        <f t="shared" si="4"/>
        <v>6.5520179134057277E-2</v>
      </c>
      <c r="BH11" s="60">
        <f t="shared" si="0"/>
        <v>0.17143819473241589</v>
      </c>
      <c r="BI11" s="60">
        <f t="shared" si="0"/>
        <v>0.40339719591063711</v>
      </c>
      <c r="BJ11" s="60">
        <f t="shared" si="0"/>
        <v>0.28974567261203305</v>
      </c>
      <c r="BK11" s="60">
        <f t="shared" si="0"/>
        <v>6.9898757798142919E-2</v>
      </c>
      <c r="BL11" s="57">
        <f t="shared" si="1"/>
        <v>1.0000000001872862</v>
      </c>
    </row>
    <row r="12" spans="1:64" x14ac:dyDescent="0.2">
      <c r="A12" s="2">
        <v>2006</v>
      </c>
      <c r="B12" s="95">
        <f>feedin_usedcar!B12</f>
        <v>0.91124033540000005</v>
      </c>
      <c r="C12" s="80">
        <f>feedin_usedcar!C12</f>
        <v>8.6565752100000004E-2</v>
      </c>
      <c r="D12" s="80">
        <f>feedin_usedcar!D12</f>
        <v>2.1531335E-3</v>
      </c>
      <c r="E12" s="80">
        <f>feedin_usedcar!E12</f>
        <v>0</v>
      </c>
      <c r="F12" s="80">
        <f>feedin_usedcar!F12</f>
        <v>3.2623200000000003E-5</v>
      </c>
      <c r="G12" s="80">
        <f>feedin_usedcar!G12</f>
        <v>0</v>
      </c>
      <c r="H12" s="80">
        <f>feedin_usedcar!H12</f>
        <v>0</v>
      </c>
      <c r="I12" s="80">
        <f>feedin_usedcar!I12</f>
        <v>8.1558086000000006E-6</v>
      </c>
      <c r="J12" s="80">
        <f>feedin_usedcar!J12</f>
        <v>0</v>
      </c>
      <c r="K12" s="99">
        <f>feedin_usedcar!K12</f>
        <v>0.1022026511</v>
      </c>
      <c r="L12" s="102">
        <f>feedin_usedcar!L12</f>
        <v>0.19981383529999999</v>
      </c>
      <c r="M12" s="102">
        <f>feedin_usedcar!M12</f>
        <v>0.43678006609999998</v>
      </c>
      <c r="N12" s="102">
        <f>feedin_usedcar!N12</f>
        <v>0.2224668618</v>
      </c>
      <c r="O12" s="102">
        <f>feedin_usedcar!O12</f>
        <v>3.8736585800000001E-2</v>
      </c>
      <c r="P12" s="99">
        <f>feedin_usedcar!P12</f>
        <v>5.6529110000000003E-4</v>
      </c>
      <c r="Q12" s="102">
        <f>feedin_usedcar!Q12</f>
        <v>1.0363671000000001E-3</v>
      </c>
      <c r="R12" s="102">
        <f>feedin_usedcar!R12</f>
        <v>2.9112492899999998E-2</v>
      </c>
      <c r="S12" s="102">
        <f>feedin_usedcar!S12</f>
        <v>0.69511965330000003</v>
      </c>
      <c r="T12" s="102">
        <f>feedin_usedcar!T12</f>
        <v>0.2741661956</v>
      </c>
      <c r="U12" s="99">
        <f>feedin_usedcar!U12</f>
        <v>2.2727272699999999E-2</v>
      </c>
      <c r="V12" s="102">
        <f>feedin_usedcar!V12</f>
        <v>0.90909090910000001</v>
      </c>
      <c r="W12" s="102">
        <f>feedin_usedcar!W12</f>
        <v>0</v>
      </c>
      <c r="X12" s="102">
        <f>feedin_usedcar!X12</f>
        <v>4.16666667E-2</v>
      </c>
      <c r="Y12" s="102">
        <f>feedin_usedcar!Y12</f>
        <v>2.65151515E-2</v>
      </c>
      <c r="Z12" s="99">
        <f>feedin_usedcar!Z12</f>
        <v>0</v>
      </c>
      <c r="AA12" s="102">
        <f>feedin_usedcar!AA12</f>
        <v>0</v>
      </c>
      <c r="AB12" s="102">
        <f>feedin_usedcar!AB12</f>
        <v>0</v>
      </c>
      <c r="AC12" s="102">
        <f>feedin_usedcar!AC12</f>
        <v>0</v>
      </c>
      <c r="AD12" s="102">
        <f>feedin_usedcar!AD12</f>
        <v>0</v>
      </c>
      <c r="AE12" s="99">
        <f>feedin_usedcar!AE12</f>
        <v>0</v>
      </c>
      <c r="AF12" s="102">
        <f>feedin_usedcar!AF12</f>
        <v>0</v>
      </c>
      <c r="AG12" s="102">
        <f>feedin_usedcar!AG12</f>
        <v>0.25</v>
      </c>
      <c r="AH12" s="102">
        <f>feedin_usedcar!AH12</f>
        <v>0</v>
      </c>
      <c r="AI12" s="102">
        <f>feedin_usedcar!AI12</f>
        <v>0.75</v>
      </c>
      <c r="AJ12" s="99">
        <f>feedin_usedcar!AJ12</f>
        <v>0</v>
      </c>
      <c r="AK12" s="102">
        <f>feedin_usedcar!AK12</f>
        <v>0</v>
      </c>
      <c r="AL12" s="102">
        <f>feedin_usedcar!AL12</f>
        <v>0</v>
      </c>
      <c r="AM12" s="102">
        <f>feedin_usedcar!AM12</f>
        <v>0</v>
      </c>
      <c r="AN12" s="102">
        <f>feedin_usedcar!AN12</f>
        <v>0</v>
      </c>
      <c r="AO12" s="99">
        <f>feedin_usedcar!AO12</f>
        <v>0</v>
      </c>
      <c r="AP12" s="102">
        <f>feedin_usedcar!AP12</f>
        <v>0</v>
      </c>
      <c r="AQ12" s="102">
        <f>feedin_usedcar!AQ12</f>
        <v>0</v>
      </c>
      <c r="AR12" s="102">
        <f>feedin_usedcar!AR12</f>
        <v>0</v>
      </c>
      <c r="AS12" s="102">
        <f>feedin_usedcar!AS12</f>
        <v>0</v>
      </c>
      <c r="AT12" s="99">
        <f>feedin_usedcar!AT12</f>
        <v>1</v>
      </c>
      <c r="AU12" s="102">
        <f>feedin_usedcar!AU12</f>
        <v>0</v>
      </c>
      <c r="AV12" s="102">
        <f>feedin_usedcar!AV12</f>
        <v>0</v>
      </c>
      <c r="AW12" s="102">
        <f>feedin_usedcar!AW12</f>
        <v>0</v>
      </c>
      <c r="AX12" s="102">
        <f>feedin_usedcar!AX12</f>
        <v>0</v>
      </c>
      <c r="AY12" s="99">
        <f>feedin_usedcar!AY12</f>
        <v>0</v>
      </c>
      <c r="AZ12" s="102">
        <f>feedin_usedcar!AZ12</f>
        <v>0</v>
      </c>
      <c r="BA12" s="102">
        <f>feedin_usedcar!BA12</f>
        <v>0</v>
      </c>
      <c r="BB12" s="102">
        <f>feedin_usedcar!BB12</f>
        <v>0</v>
      </c>
      <c r="BC12" s="102">
        <f>feedin_usedcar!BC12</f>
        <v>0</v>
      </c>
      <c r="BD12" s="36">
        <f t="shared" si="2"/>
        <v>1.0000000000086</v>
      </c>
      <c r="BE12" s="36">
        <f t="shared" si="3"/>
        <v>5.0000000001</v>
      </c>
      <c r="BG12" s="60">
        <f t="shared" si="4"/>
        <v>9.3237203577174133E-2</v>
      </c>
      <c r="BH12" s="60">
        <f t="shared" si="0"/>
        <v>0.18412553428472422</v>
      </c>
      <c r="BI12" s="60">
        <f t="shared" si="0"/>
        <v>0.40053991457239257</v>
      </c>
      <c r="BJ12" s="60">
        <f t="shared" si="0"/>
        <v>0.26298404724532837</v>
      </c>
      <c r="BK12" s="60">
        <f t="shared" si="0"/>
        <v>5.911330042010482E-2</v>
      </c>
      <c r="BL12" s="57">
        <f t="shared" si="1"/>
        <v>1.000000000099724</v>
      </c>
    </row>
    <row r="13" spans="1:64" x14ac:dyDescent="0.2">
      <c r="A13" s="2">
        <v>2007</v>
      </c>
      <c r="B13" s="95">
        <f>feedin_usedcar!B13</f>
        <v>0.93482404080000003</v>
      </c>
      <c r="C13" s="80">
        <f>feedin_usedcar!C13</f>
        <v>6.2885563800000002E-2</v>
      </c>
      <c r="D13" s="80">
        <f>feedin_usedcar!D13</f>
        <v>2.2402406999999999E-3</v>
      </c>
      <c r="E13" s="80">
        <f>feedin_usedcar!E13</f>
        <v>0</v>
      </c>
      <c r="F13" s="80">
        <f>feedin_usedcar!F13</f>
        <v>4.1795500000000003E-5</v>
      </c>
      <c r="G13" s="80">
        <f>feedin_usedcar!G13</f>
        <v>0</v>
      </c>
      <c r="H13" s="80">
        <f>feedin_usedcar!H13</f>
        <v>0</v>
      </c>
      <c r="I13" s="80">
        <f>feedin_usedcar!I13</f>
        <v>8.3591072E-6</v>
      </c>
      <c r="J13" s="80">
        <f>feedin_usedcar!J13</f>
        <v>0</v>
      </c>
      <c r="K13" s="99">
        <f>feedin_usedcar!K13</f>
        <v>0.1123013779</v>
      </c>
      <c r="L13" s="102">
        <f>feedin_usedcar!L13</f>
        <v>0.18052810890000001</v>
      </c>
      <c r="M13" s="102">
        <f>feedin_usedcar!M13</f>
        <v>0.41630824529999999</v>
      </c>
      <c r="N13" s="102">
        <f>feedin_usedcar!N13</f>
        <v>0.23361619559999999</v>
      </c>
      <c r="O13" s="102">
        <f>feedin_usedcar!O13</f>
        <v>5.7246072299999999E-2</v>
      </c>
      <c r="P13" s="99">
        <f>feedin_usedcar!P13</f>
        <v>2.6585139999999997E-4</v>
      </c>
      <c r="Q13" s="102">
        <f>feedin_usedcar!Q13</f>
        <v>9.3047989999999999E-4</v>
      </c>
      <c r="R13" s="102">
        <f>feedin_usedcar!R13</f>
        <v>2.1401036799999999E-2</v>
      </c>
      <c r="S13" s="102">
        <f>feedin_usedcar!S13</f>
        <v>0.75674597899999996</v>
      </c>
      <c r="T13" s="102">
        <f>feedin_usedcar!T13</f>
        <v>0.2206566529</v>
      </c>
      <c r="U13" s="99">
        <f>feedin_usedcar!U13</f>
        <v>2.2388059700000001E-2</v>
      </c>
      <c r="V13" s="102">
        <f>feedin_usedcar!V13</f>
        <v>0.88059701489999997</v>
      </c>
      <c r="W13" s="102">
        <f>feedin_usedcar!W13</f>
        <v>0</v>
      </c>
      <c r="X13" s="102">
        <f>feedin_usedcar!X13</f>
        <v>5.2238805999999999E-2</v>
      </c>
      <c r="Y13" s="102">
        <f>feedin_usedcar!Y13</f>
        <v>4.4776119400000002E-2</v>
      </c>
      <c r="Z13" s="99">
        <f>feedin_usedcar!Z13</f>
        <v>0</v>
      </c>
      <c r="AA13" s="102">
        <f>feedin_usedcar!AA13</f>
        <v>0</v>
      </c>
      <c r="AB13" s="102">
        <f>feedin_usedcar!AB13</f>
        <v>0</v>
      </c>
      <c r="AC13" s="102">
        <f>feedin_usedcar!AC13</f>
        <v>0</v>
      </c>
      <c r="AD13" s="102">
        <f>feedin_usedcar!AD13</f>
        <v>0</v>
      </c>
      <c r="AE13" s="99">
        <f>feedin_usedcar!AE13</f>
        <v>0</v>
      </c>
      <c r="AF13" s="102">
        <f>feedin_usedcar!AF13</f>
        <v>0</v>
      </c>
      <c r="AG13" s="102">
        <f>feedin_usedcar!AG13</f>
        <v>0.4</v>
      </c>
      <c r="AH13" s="102">
        <f>feedin_usedcar!AH13</f>
        <v>0</v>
      </c>
      <c r="AI13" s="102">
        <f>feedin_usedcar!AI13</f>
        <v>0.6</v>
      </c>
      <c r="AJ13" s="99">
        <f>feedin_usedcar!AJ13</f>
        <v>0</v>
      </c>
      <c r="AK13" s="102">
        <f>feedin_usedcar!AK13</f>
        <v>0</v>
      </c>
      <c r="AL13" s="102">
        <f>feedin_usedcar!AL13</f>
        <v>0</v>
      </c>
      <c r="AM13" s="102">
        <f>feedin_usedcar!AM13</f>
        <v>0</v>
      </c>
      <c r="AN13" s="102">
        <f>feedin_usedcar!AN13</f>
        <v>0</v>
      </c>
      <c r="AO13" s="99">
        <f>feedin_usedcar!AO13</f>
        <v>0</v>
      </c>
      <c r="AP13" s="102">
        <f>feedin_usedcar!AP13</f>
        <v>0</v>
      </c>
      <c r="AQ13" s="102">
        <f>feedin_usedcar!AQ13</f>
        <v>0</v>
      </c>
      <c r="AR13" s="102">
        <f>feedin_usedcar!AR13</f>
        <v>0</v>
      </c>
      <c r="AS13" s="102">
        <f>feedin_usedcar!AS13</f>
        <v>0</v>
      </c>
      <c r="AT13" s="99">
        <f>feedin_usedcar!AT13</f>
        <v>1</v>
      </c>
      <c r="AU13" s="102">
        <f>feedin_usedcar!AU13</f>
        <v>0</v>
      </c>
      <c r="AV13" s="102">
        <f>feedin_usedcar!AV13</f>
        <v>0</v>
      </c>
      <c r="AW13" s="102">
        <f>feedin_usedcar!AW13</f>
        <v>0</v>
      </c>
      <c r="AX13" s="102">
        <f>feedin_usedcar!AX13</f>
        <v>0</v>
      </c>
      <c r="AY13" s="99">
        <f>feedin_usedcar!AY13</f>
        <v>0</v>
      </c>
      <c r="AZ13" s="102">
        <f>feedin_usedcar!AZ13</f>
        <v>0</v>
      </c>
      <c r="BA13" s="102">
        <f>feedin_usedcar!BA13</f>
        <v>0</v>
      </c>
      <c r="BB13" s="102">
        <f>feedin_usedcar!BB13</f>
        <v>0</v>
      </c>
      <c r="BC13" s="102">
        <f>feedin_usedcar!BC13</f>
        <v>0</v>
      </c>
      <c r="BD13" s="36">
        <f t="shared" si="2"/>
        <v>0.99999999990720001</v>
      </c>
      <c r="BE13" s="36">
        <f t="shared" si="3"/>
        <v>5</v>
      </c>
      <c r="BG13" s="60">
        <f t="shared" si="4"/>
        <v>0.10505725984079581</v>
      </c>
      <c r="BH13" s="60">
        <f t="shared" si="0"/>
        <v>0.17079327926607402</v>
      </c>
      <c r="BI13" s="60">
        <f t="shared" si="0"/>
        <v>0.39053749055477616</v>
      </c>
      <c r="BJ13" s="60">
        <f t="shared" si="0"/>
        <v>0.2660954610092337</v>
      </c>
      <c r="BK13" s="60">
        <f t="shared" si="0"/>
        <v>6.7516509236320285E-2</v>
      </c>
      <c r="BL13" s="57">
        <f t="shared" si="1"/>
        <v>0.9999999999071999</v>
      </c>
    </row>
    <row r="14" spans="1:64" x14ac:dyDescent="0.2">
      <c r="A14" s="2">
        <v>2008</v>
      </c>
      <c r="B14" s="95">
        <f>feedin_usedcar!B14</f>
        <v>0.96611988010000005</v>
      </c>
      <c r="C14" s="80">
        <f>feedin_usedcar!C14</f>
        <v>3.0915747699999999E-2</v>
      </c>
      <c r="D14" s="80">
        <f>feedin_usedcar!D14</f>
        <v>2.8869446E-3</v>
      </c>
      <c r="E14" s="80">
        <f>feedin_usedcar!E14</f>
        <v>0</v>
      </c>
      <c r="F14" s="80">
        <f>feedin_usedcar!F14</f>
        <v>6.6366500000000002E-5</v>
      </c>
      <c r="G14" s="80">
        <f>feedin_usedcar!G14</f>
        <v>0</v>
      </c>
      <c r="H14" s="80">
        <f>feedin_usedcar!H14</f>
        <v>0</v>
      </c>
      <c r="I14" s="80">
        <f>feedin_usedcar!I14</f>
        <v>1.10611E-5</v>
      </c>
      <c r="J14" s="80">
        <f>feedin_usedcar!J14</f>
        <v>0</v>
      </c>
      <c r="K14" s="99">
        <f>feedin_usedcar!K14</f>
        <v>0.12172559080000001</v>
      </c>
      <c r="L14" s="102">
        <f>feedin_usedcar!L14</f>
        <v>0.1894119802</v>
      </c>
      <c r="M14" s="102">
        <f>feedin_usedcar!M14</f>
        <v>0.39369618979999998</v>
      </c>
      <c r="N14" s="102">
        <f>feedin_usedcar!N14</f>
        <v>0.22980399339999999</v>
      </c>
      <c r="O14" s="102">
        <f>feedin_usedcar!O14</f>
        <v>6.5362245799999996E-2</v>
      </c>
      <c r="P14" s="99">
        <f>feedin_usedcar!P14</f>
        <v>7.1556349999999996E-4</v>
      </c>
      <c r="Q14" s="102">
        <f>feedin_usedcar!Q14</f>
        <v>2.1466904999999999E-3</v>
      </c>
      <c r="R14" s="102">
        <f>feedin_usedcar!R14</f>
        <v>3.68515206E-2</v>
      </c>
      <c r="S14" s="102">
        <f>feedin_usedcar!S14</f>
        <v>0.75134168160000003</v>
      </c>
      <c r="T14" s="102">
        <f>feedin_usedcar!T14</f>
        <v>0.20894454379999999</v>
      </c>
      <c r="U14" s="99">
        <f>feedin_usedcar!U14</f>
        <v>1.9157088100000001E-2</v>
      </c>
      <c r="V14" s="102">
        <f>feedin_usedcar!V14</f>
        <v>0.85057471259999995</v>
      </c>
      <c r="W14" s="102">
        <f>feedin_usedcar!W14</f>
        <v>0</v>
      </c>
      <c r="X14" s="102">
        <f>feedin_usedcar!X14</f>
        <v>6.1302681999999997E-2</v>
      </c>
      <c r="Y14" s="102">
        <f>feedin_usedcar!Y14</f>
        <v>6.8965517200000007E-2</v>
      </c>
      <c r="Z14" s="99">
        <f>feedin_usedcar!Z14</f>
        <v>0</v>
      </c>
      <c r="AA14" s="102">
        <f>feedin_usedcar!AA14</f>
        <v>0</v>
      </c>
      <c r="AB14" s="102">
        <f>feedin_usedcar!AB14</f>
        <v>0</v>
      </c>
      <c r="AC14" s="102">
        <f>feedin_usedcar!AC14</f>
        <v>0</v>
      </c>
      <c r="AD14" s="102">
        <f>feedin_usedcar!AD14</f>
        <v>0</v>
      </c>
      <c r="AE14" s="99">
        <f>feedin_usedcar!AE14</f>
        <v>0</v>
      </c>
      <c r="AF14" s="102">
        <f>feedin_usedcar!AF14</f>
        <v>0</v>
      </c>
      <c r="AG14" s="102">
        <f>feedin_usedcar!AG14</f>
        <v>0.16666666669999999</v>
      </c>
      <c r="AH14" s="102">
        <f>feedin_usedcar!AH14</f>
        <v>0</v>
      </c>
      <c r="AI14" s="102">
        <f>feedin_usedcar!AI14</f>
        <v>0.83333333330000003</v>
      </c>
      <c r="AJ14" s="99">
        <f>feedin_usedcar!AJ14</f>
        <v>0</v>
      </c>
      <c r="AK14" s="102">
        <f>feedin_usedcar!AK14</f>
        <v>0</v>
      </c>
      <c r="AL14" s="102">
        <f>feedin_usedcar!AL14</f>
        <v>0</v>
      </c>
      <c r="AM14" s="102">
        <f>feedin_usedcar!AM14</f>
        <v>0</v>
      </c>
      <c r="AN14" s="102">
        <f>feedin_usedcar!AN14</f>
        <v>0</v>
      </c>
      <c r="AO14" s="99">
        <f>feedin_usedcar!AO14</f>
        <v>0</v>
      </c>
      <c r="AP14" s="102">
        <f>feedin_usedcar!AP14</f>
        <v>0</v>
      </c>
      <c r="AQ14" s="102">
        <f>feedin_usedcar!AQ14</f>
        <v>0</v>
      </c>
      <c r="AR14" s="102">
        <f>feedin_usedcar!AR14</f>
        <v>0</v>
      </c>
      <c r="AS14" s="102">
        <f>feedin_usedcar!AS14</f>
        <v>0</v>
      </c>
      <c r="AT14" s="99">
        <f>feedin_usedcar!AT14</f>
        <v>1</v>
      </c>
      <c r="AU14" s="102">
        <f>feedin_usedcar!AU14</f>
        <v>0</v>
      </c>
      <c r="AV14" s="102">
        <f>feedin_usedcar!AV14</f>
        <v>0</v>
      </c>
      <c r="AW14" s="102">
        <f>feedin_usedcar!AW14</f>
        <v>0</v>
      </c>
      <c r="AX14" s="102">
        <f>feedin_usedcar!AX14</f>
        <v>0</v>
      </c>
      <c r="AY14" s="99">
        <f>feedin_usedcar!AY14</f>
        <v>0</v>
      </c>
      <c r="AZ14" s="102">
        <f>feedin_usedcar!AZ14</f>
        <v>0</v>
      </c>
      <c r="BA14" s="102">
        <f>feedin_usedcar!BA14</f>
        <v>0</v>
      </c>
      <c r="BB14" s="102">
        <f>feedin_usedcar!BB14</f>
        <v>0</v>
      </c>
      <c r="BC14" s="102">
        <f>feedin_usedcar!BC14</f>
        <v>0</v>
      </c>
      <c r="BD14" s="36">
        <f t="shared" si="2"/>
        <v>1.0000000000000002</v>
      </c>
      <c r="BE14" s="36">
        <f t="shared" si="3"/>
        <v>4.9999999999</v>
      </c>
      <c r="BG14" s="60">
        <f t="shared" si="4"/>
        <v>0.11769000192146903</v>
      </c>
      <c r="BH14" s="60">
        <f t="shared" si="0"/>
        <v>0.18551660821565269</v>
      </c>
      <c r="BI14" s="60">
        <f t="shared" si="0"/>
        <v>0.38150806908196933</v>
      </c>
      <c r="BJ14" s="60">
        <f t="shared" si="0"/>
        <v>0.24542347386171395</v>
      </c>
      <c r="BK14" s="60">
        <f t="shared" si="0"/>
        <v>6.9861846918906331E-2</v>
      </c>
      <c r="BL14" s="57">
        <f t="shared" si="1"/>
        <v>0.99999999999971123</v>
      </c>
    </row>
    <row r="15" spans="1:64" x14ac:dyDescent="0.2">
      <c r="A15" s="2">
        <v>2009</v>
      </c>
      <c r="B15" s="95">
        <f>feedin_usedcar!B15</f>
        <v>0.98657208750000003</v>
      </c>
      <c r="C15" s="80">
        <f>feedin_usedcar!C15</f>
        <v>1.1720232400000001E-2</v>
      </c>
      <c r="D15" s="80">
        <f>feedin_usedcar!D15</f>
        <v>1.649298E-3</v>
      </c>
      <c r="E15" s="80">
        <f>feedin_usedcar!E15</f>
        <v>0</v>
      </c>
      <c r="F15" s="80">
        <f>feedin_usedcar!F15</f>
        <v>5.8382199999999998E-5</v>
      </c>
      <c r="G15" s="80">
        <f>feedin_usedcar!G15</f>
        <v>0</v>
      </c>
      <c r="H15" s="80">
        <f>feedin_usedcar!H15</f>
        <v>0</v>
      </c>
      <c r="I15" s="80">
        <f>feedin_usedcar!I15</f>
        <v>0</v>
      </c>
      <c r="J15" s="80">
        <f>feedin_usedcar!J15</f>
        <v>0</v>
      </c>
      <c r="K15" s="99">
        <f>feedin_usedcar!K15</f>
        <v>0.15175903190000001</v>
      </c>
      <c r="L15" s="102">
        <f>feedin_usedcar!L15</f>
        <v>0.20822854099999999</v>
      </c>
      <c r="M15" s="102">
        <f>feedin_usedcar!M15</f>
        <v>0.3592774507</v>
      </c>
      <c r="N15" s="102">
        <f>feedin_usedcar!N15</f>
        <v>0.23617480839999999</v>
      </c>
      <c r="O15" s="102">
        <f>feedin_usedcar!O15</f>
        <v>4.4560168099999999E-2</v>
      </c>
      <c r="P15" s="99">
        <f>feedin_usedcar!P15</f>
        <v>3.7359899999999998E-3</v>
      </c>
      <c r="Q15" s="102">
        <f>feedin_usedcar!Q15</f>
        <v>1.24533001E-2</v>
      </c>
      <c r="R15" s="102">
        <f>feedin_usedcar!R15</f>
        <v>0.10958904110000001</v>
      </c>
      <c r="S15" s="102">
        <f>feedin_usedcar!S15</f>
        <v>0.65504358659999995</v>
      </c>
      <c r="T15" s="102">
        <f>feedin_usedcar!T15</f>
        <v>0.21917808220000001</v>
      </c>
      <c r="U15" s="99">
        <f>feedin_usedcar!U15</f>
        <v>6.1946902700000001E-2</v>
      </c>
      <c r="V15" s="102">
        <f>feedin_usedcar!V15</f>
        <v>0.87610619469999995</v>
      </c>
      <c r="W15" s="102">
        <f>feedin_usedcar!W15</f>
        <v>0</v>
      </c>
      <c r="X15" s="102">
        <f>feedin_usedcar!X15</f>
        <v>4.4247787599999998E-2</v>
      </c>
      <c r="Y15" s="102">
        <f>feedin_usedcar!Y15</f>
        <v>1.7699115000000001E-2</v>
      </c>
      <c r="Z15" s="99">
        <f>feedin_usedcar!Z15</f>
        <v>0</v>
      </c>
      <c r="AA15" s="102">
        <f>feedin_usedcar!AA15</f>
        <v>0</v>
      </c>
      <c r="AB15" s="102">
        <f>feedin_usedcar!AB15</f>
        <v>0</v>
      </c>
      <c r="AC15" s="102">
        <f>feedin_usedcar!AC15</f>
        <v>0</v>
      </c>
      <c r="AD15" s="102">
        <f>feedin_usedcar!AD15</f>
        <v>0</v>
      </c>
      <c r="AE15" s="99">
        <f>feedin_usedcar!AE15</f>
        <v>0</v>
      </c>
      <c r="AF15" s="102">
        <f>feedin_usedcar!AF15</f>
        <v>0</v>
      </c>
      <c r="AG15" s="102">
        <f>feedin_usedcar!AG15</f>
        <v>0.25</v>
      </c>
      <c r="AH15" s="102">
        <f>feedin_usedcar!AH15</f>
        <v>0</v>
      </c>
      <c r="AI15" s="102">
        <f>feedin_usedcar!AI15</f>
        <v>0.75</v>
      </c>
      <c r="AJ15" s="99">
        <f>feedin_usedcar!AJ15</f>
        <v>0</v>
      </c>
      <c r="AK15" s="102">
        <f>feedin_usedcar!AK15</f>
        <v>0</v>
      </c>
      <c r="AL15" s="102">
        <f>feedin_usedcar!AL15</f>
        <v>0</v>
      </c>
      <c r="AM15" s="102">
        <f>feedin_usedcar!AM15</f>
        <v>0</v>
      </c>
      <c r="AN15" s="102">
        <f>feedin_usedcar!AN15</f>
        <v>0</v>
      </c>
      <c r="AO15" s="99">
        <f>feedin_usedcar!AO15</f>
        <v>0</v>
      </c>
      <c r="AP15" s="102">
        <f>feedin_usedcar!AP15</f>
        <v>0</v>
      </c>
      <c r="AQ15" s="102">
        <f>feedin_usedcar!AQ15</f>
        <v>0</v>
      </c>
      <c r="AR15" s="102">
        <f>feedin_usedcar!AR15</f>
        <v>0</v>
      </c>
      <c r="AS15" s="102">
        <f>feedin_usedcar!AS15</f>
        <v>0</v>
      </c>
      <c r="AT15" s="99">
        <f>feedin_usedcar!AT15</f>
        <v>0</v>
      </c>
      <c r="AU15" s="102">
        <f>feedin_usedcar!AU15</f>
        <v>0</v>
      </c>
      <c r="AV15" s="102">
        <f>feedin_usedcar!AV15</f>
        <v>0</v>
      </c>
      <c r="AW15" s="102">
        <f>feedin_usedcar!AW15</f>
        <v>0</v>
      </c>
      <c r="AX15" s="102">
        <f>feedin_usedcar!AX15</f>
        <v>0</v>
      </c>
      <c r="AY15" s="99">
        <f>feedin_usedcar!AY15</f>
        <v>0</v>
      </c>
      <c r="AZ15" s="102">
        <f>feedin_usedcar!AZ15</f>
        <v>0</v>
      </c>
      <c r="BA15" s="102">
        <f>feedin_usedcar!BA15</f>
        <v>0</v>
      </c>
      <c r="BB15" s="102">
        <f>feedin_usedcar!BB15</f>
        <v>0</v>
      </c>
      <c r="BC15" s="102">
        <f>feedin_usedcar!BC15</f>
        <v>0</v>
      </c>
      <c r="BD15" s="36">
        <f t="shared" si="2"/>
        <v>1.0000000001</v>
      </c>
      <c r="BE15" s="36">
        <f t="shared" si="3"/>
        <v>4.0000000001</v>
      </c>
      <c r="BG15" s="60">
        <f t="shared" si="4"/>
        <v>0.14986718047233547</v>
      </c>
      <c r="BH15" s="60">
        <f t="shared" si="0"/>
        <v>0.20702338213747459</v>
      </c>
      <c r="BI15" s="60">
        <f t="shared" si="0"/>
        <v>0.35575210910896254</v>
      </c>
      <c r="BJ15" s="60">
        <f t="shared" si="0"/>
        <v>0.24075371459277517</v>
      </c>
      <c r="BK15" s="60">
        <f t="shared" si="0"/>
        <v>4.6603613887109492E-2</v>
      </c>
      <c r="BL15" s="57">
        <f t="shared" si="1"/>
        <v>1.0000000001986573</v>
      </c>
    </row>
    <row r="16" spans="1:64" x14ac:dyDescent="0.2">
      <c r="A16" s="2">
        <v>2010</v>
      </c>
      <c r="B16" s="95">
        <f>feedin_usedcar!B16</f>
        <v>0.99445320390000003</v>
      </c>
      <c r="C16" s="80">
        <f>feedin_usedcar!C16</f>
        <v>4.4011388999999996E-3</v>
      </c>
      <c r="D16" s="80">
        <f>feedin_usedcar!D16</f>
        <v>1.122971E-3</v>
      </c>
      <c r="E16" s="80">
        <f>feedin_usedcar!E16</f>
        <v>0</v>
      </c>
      <c r="F16" s="80">
        <f>feedin_usedcar!F16</f>
        <v>1.13431E-5</v>
      </c>
      <c r="G16" s="80">
        <f>feedin_usedcar!G16</f>
        <v>0</v>
      </c>
      <c r="H16" s="80">
        <f>feedin_usedcar!H16</f>
        <v>0</v>
      </c>
      <c r="I16" s="80">
        <f>feedin_usedcar!I16</f>
        <v>1.13431E-5</v>
      </c>
      <c r="J16" s="80">
        <f>feedin_usedcar!J16</f>
        <v>0</v>
      </c>
      <c r="K16" s="99">
        <f>feedin_usedcar!K16</f>
        <v>0.1272613209</v>
      </c>
      <c r="L16" s="102">
        <f>feedin_usedcar!L16</f>
        <v>0.20695791029999999</v>
      </c>
      <c r="M16" s="102">
        <f>feedin_usedcar!M16</f>
        <v>0.35885707770000003</v>
      </c>
      <c r="N16" s="102">
        <f>feedin_usedcar!N16</f>
        <v>0.25301699560000002</v>
      </c>
      <c r="O16" s="102">
        <f>feedin_usedcar!O16</f>
        <v>5.3906695599999999E-2</v>
      </c>
      <c r="P16" s="99">
        <f>feedin_usedcar!P16</f>
        <v>0</v>
      </c>
      <c r="Q16" s="102">
        <f>feedin_usedcar!Q16</f>
        <v>1.54639175E-2</v>
      </c>
      <c r="R16" s="102">
        <f>feedin_usedcar!R16</f>
        <v>0.25</v>
      </c>
      <c r="S16" s="102">
        <f>feedin_usedcar!S16</f>
        <v>0.60051546389999999</v>
      </c>
      <c r="T16" s="102">
        <f>feedin_usedcar!T16</f>
        <v>0.1340206186</v>
      </c>
      <c r="U16" s="99">
        <f>feedin_usedcar!U16</f>
        <v>0.101010101</v>
      </c>
      <c r="V16" s="102">
        <f>feedin_usedcar!V16</f>
        <v>0.78787878789999999</v>
      </c>
      <c r="W16" s="102">
        <f>feedin_usedcar!W16</f>
        <v>0</v>
      </c>
      <c r="X16" s="102">
        <f>feedin_usedcar!X16</f>
        <v>9.0909090900000003E-2</v>
      </c>
      <c r="Y16" s="102">
        <f>feedin_usedcar!Y16</f>
        <v>2.02020202E-2</v>
      </c>
      <c r="Z16" s="99">
        <f>feedin_usedcar!Z16</f>
        <v>0</v>
      </c>
      <c r="AA16" s="102">
        <f>feedin_usedcar!AA16</f>
        <v>0</v>
      </c>
      <c r="AB16" s="102">
        <f>feedin_usedcar!AB16</f>
        <v>0</v>
      </c>
      <c r="AC16" s="102">
        <f>feedin_usedcar!AC16</f>
        <v>0</v>
      </c>
      <c r="AD16" s="102">
        <f>feedin_usedcar!AD16</f>
        <v>0</v>
      </c>
      <c r="AE16" s="99">
        <f>feedin_usedcar!AE16</f>
        <v>0</v>
      </c>
      <c r="AF16" s="102">
        <f>feedin_usedcar!AF16</f>
        <v>0</v>
      </c>
      <c r="AG16" s="102">
        <f>feedin_usedcar!AG16</f>
        <v>1</v>
      </c>
      <c r="AH16" s="102">
        <f>feedin_usedcar!AH16</f>
        <v>0</v>
      </c>
      <c r="AI16" s="102">
        <f>feedin_usedcar!AI16</f>
        <v>0</v>
      </c>
      <c r="AJ16" s="99">
        <f>feedin_usedcar!AJ16</f>
        <v>0</v>
      </c>
      <c r="AK16" s="102">
        <f>feedin_usedcar!AK16</f>
        <v>0</v>
      </c>
      <c r="AL16" s="102">
        <f>feedin_usedcar!AL16</f>
        <v>0</v>
      </c>
      <c r="AM16" s="102">
        <f>feedin_usedcar!AM16</f>
        <v>0</v>
      </c>
      <c r="AN16" s="102">
        <f>feedin_usedcar!AN16</f>
        <v>0</v>
      </c>
      <c r="AO16" s="99">
        <f>feedin_usedcar!AO16</f>
        <v>0</v>
      </c>
      <c r="AP16" s="102">
        <f>feedin_usedcar!AP16</f>
        <v>0</v>
      </c>
      <c r="AQ16" s="102">
        <f>feedin_usedcar!AQ16</f>
        <v>0</v>
      </c>
      <c r="AR16" s="102">
        <f>feedin_usedcar!AR16</f>
        <v>0</v>
      </c>
      <c r="AS16" s="102">
        <f>feedin_usedcar!AS16</f>
        <v>0</v>
      </c>
      <c r="AT16" s="99">
        <f>feedin_usedcar!AT16</f>
        <v>1</v>
      </c>
      <c r="AU16" s="102">
        <f>feedin_usedcar!AU16</f>
        <v>0</v>
      </c>
      <c r="AV16" s="102">
        <f>feedin_usedcar!AV16</f>
        <v>0</v>
      </c>
      <c r="AW16" s="102">
        <f>feedin_usedcar!AW16</f>
        <v>0</v>
      </c>
      <c r="AX16" s="102">
        <f>feedin_usedcar!AX16</f>
        <v>0</v>
      </c>
      <c r="AY16" s="99">
        <f>feedin_usedcar!AY16</f>
        <v>0</v>
      </c>
      <c r="AZ16" s="102">
        <f>feedin_usedcar!AZ16</f>
        <v>0</v>
      </c>
      <c r="BA16" s="102">
        <f>feedin_usedcar!BA16</f>
        <v>0</v>
      </c>
      <c r="BB16" s="102">
        <f>feedin_usedcar!BB16</f>
        <v>0</v>
      </c>
      <c r="BC16" s="102">
        <f>feedin_usedcar!BC16</f>
        <v>0</v>
      </c>
      <c r="BD16" s="36">
        <f t="shared" si="2"/>
        <v>1</v>
      </c>
      <c r="BE16" s="36">
        <f t="shared" si="3"/>
        <v>5.0000000001</v>
      </c>
      <c r="BG16" s="60">
        <f t="shared" si="4"/>
        <v>0.1266802028156811</v>
      </c>
      <c r="BH16" s="60">
        <f t="shared" si="0"/>
        <v>0.20676278084946631</v>
      </c>
      <c r="BI16" s="60">
        <f t="shared" si="0"/>
        <v>0.3579781984859563</v>
      </c>
      <c r="BJ16" s="60">
        <f t="shared" si="0"/>
        <v>0.25435860215651113</v>
      </c>
      <c r="BK16" s="60">
        <f t="shared" si="0"/>
        <v>5.4220215791830569E-2</v>
      </c>
      <c r="BL16" s="57">
        <f t="shared" si="1"/>
        <v>1.0000000000994453</v>
      </c>
    </row>
    <row r="17" spans="1:64" x14ac:dyDescent="0.2">
      <c r="A17" s="2">
        <v>2011</v>
      </c>
      <c r="B17" s="95">
        <f>feedin_usedcar!B17</f>
        <v>0.98985788600000002</v>
      </c>
      <c r="C17" s="80">
        <f>feedin_usedcar!C17</f>
        <v>8.9723487000000005E-3</v>
      </c>
      <c r="D17" s="80">
        <f>feedin_usedcar!D17</f>
        <v>1.1199881E-3</v>
      </c>
      <c r="E17" s="80">
        <f>feedin_usedcar!E17</f>
        <v>0</v>
      </c>
      <c r="F17" s="80">
        <f>feedin_usedcar!F17</f>
        <v>3.7332900000000003E-5</v>
      </c>
      <c r="G17" s="80">
        <f>feedin_usedcar!G17</f>
        <v>0</v>
      </c>
      <c r="H17" s="80">
        <f>feedin_usedcar!H17</f>
        <v>0</v>
      </c>
      <c r="I17" s="80">
        <f>feedin_usedcar!I17</f>
        <v>1.24443E-5</v>
      </c>
      <c r="J17" s="80">
        <f>feedin_usedcar!J17</f>
        <v>0</v>
      </c>
      <c r="K17" s="99">
        <f>feedin_usedcar!K17</f>
        <v>0.1334246885</v>
      </c>
      <c r="L17" s="102">
        <f>feedin_usedcar!L17</f>
        <v>0.19798096630000001</v>
      </c>
      <c r="M17" s="102">
        <f>feedin_usedcar!M17</f>
        <v>0.34166425709999998</v>
      </c>
      <c r="N17" s="102">
        <f>feedin_usedcar!N17</f>
        <v>0.26536590269999999</v>
      </c>
      <c r="O17" s="102">
        <f>feedin_usedcar!O17</f>
        <v>6.1564185399999999E-2</v>
      </c>
      <c r="P17" s="99">
        <f>feedin_usedcar!P17</f>
        <v>4.1608877000000001E-3</v>
      </c>
      <c r="Q17" s="102">
        <f>feedin_usedcar!Q17</f>
        <v>2.6352288500000001E-2</v>
      </c>
      <c r="R17" s="102">
        <f>feedin_usedcar!R17</f>
        <v>0.19278779469999999</v>
      </c>
      <c r="S17" s="102">
        <f>feedin_usedcar!S17</f>
        <v>0.66574202500000002</v>
      </c>
      <c r="T17" s="102">
        <f>feedin_usedcar!T17</f>
        <v>0.1109570042</v>
      </c>
      <c r="U17" s="99">
        <f>feedin_usedcar!U17</f>
        <v>0.1333333333</v>
      </c>
      <c r="V17" s="102">
        <f>feedin_usedcar!V17</f>
        <v>0.73333333329999995</v>
      </c>
      <c r="W17" s="102">
        <f>feedin_usedcar!W17</f>
        <v>4.4444444399999998E-2</v>
      </c>
      <c r="X17" s="102">
        <f>feedin_usedcar!X17</f>
        <v>6.6666666700000002E-2</v>
      </c>
      <c r="Y17" s="102">
        <f>feedin_usedcar!Y17</f>
        <v>2.2222222199999999E-2</v>
      </c>
      <c r="Z17" s="99">
        <f>feedin_usedcar!Z17</f>
        <v>0</v>
      </c>
      <c r="AA17" s="102">
        <f>feedin_usedcar!AA17</f>
        <v>0</v>
      </c>
      <c r="AB17" s="102">
        <f>feedin_usedcar!AB17</f>
        <v>0</v>
      </c>
      <c r="AC17" s="102">
        <f>feedin_usedcar!AC17</f>
        <v>0</v>
      </c>
      <c r="AD17" s="102">
        <f>feedin_usedcar!AD17</f>
        <v>0</v>
      </c>
      <c r="AE17" s="99">
        <f>feedin_usedcar!AE17</f>
        <v>0</v>
      </c>
      <c r="AF17" s="102">
        <f>feedin_usedcar!AF17</f>
        <v>0.33333333329999998</v>
      </c>
      <c r="AG17" s="102">
        <f>feedin_usedcar!AG17</f>
        <v>0.66666666669999997</v>
      </c>
      <c r="AH17" s="102">
        <f>feedin_usedcar!AH17</f>
        <v>0</v>
      </c>
      <c r="AI17" s="102">
        <f>feedin_usedcar!AI17</f>
        <v>0</v>
      </c>
      <c r="AJ17" s="99">
        <f>feedin_usedcar!AJ17</f>
        <v>0</v>
      </c>
      <c r="AK17" s="102">
        <f>feedin_usedcar!AK17</f>
        <v>0</v>
      </c>
      <c r="AL17" s="102">
        <f>feedin_usedcar!AL17</f>
        <v>0</v>
      </c>
      <c r="AM17" s="102">
        <f>feedin_usedcar!AM17</f>
        <v>0</v>
      </c>
      <c r="AN17" s="102">
        <f>feedin_usedcar!AN17</f>
        <v>0</v>
      </c>
      <c r="AO17" s="99">
        <f>feedin_usedcar!AO17</f>
        <v>0</v>
      </c>
      <c r="AP17" s="102">
        <f>feedin_usedcar!AP17</f>
        <v>0</v>
      </c>
      <c r="AQ17" s="102">
        <f>feedin_usedcar!AQ17</f>
        <v>0</v>
      </c>
      <c r="AR17" s="102">
        <f>feedin_usedcar!AR17</f>
        <v>0</v>
      </c>
      <c r="AS17" s="102">
        <f>feedin_usedcar!AS17</f>
        <v>0</v>
      </c>
      <c r="AT17" s="99">
        <f>feedin_usedcar!AT17</f>
        <v>1</v>
      </c>
      <c r="AU17" s="102">
        <f>feedin_usedcar!AU17</f>
        <v>0</v>
      </c>
      <c r="AV17" s="102">
        <f>feedin_usedcar!AV17</f>
        <v>0</v>
      </c>
      <c r="AW17" s="102">
        <f>feedin_usedcar!AW17</f>
        <v>0</v>
      </c>
      <c r="AX17" s="102">
        <f>feedin_usedcar!AX17</f>
        <v>0</v>
      </c>
      <c r="AY17" s="99">
        <f>feedin_usedcar!AY17</f>
        <v>0</v>
      </c>
      <c r="AZ17" s="102">
        <f>feedin_usedcar!AZ17</f>
        <v>0</v>
      </c>
      <c r="BA17" s="102">
        <f>feedin_usedcar!BA17</f>
        <v>0</v>
      </c>
      <c r="BB17" s="102">
        <f>feedin_usedcar!BB17</f>
        <v>0</v>
      </c>
      <c r="BC17" s="102">
        <f>feedin_usedcar!BC17</f>
        <v>0</v>
      </c>
      <c r="BD17" s="36">
        <f t="shared" si="2"/>
        <v>1</v>
      </c>
      <c r="BE17" s="36">
        <f t="shared" si="3"/>
        <v>5</v>
      </c>
      <c r="BG17" s="60">
        <f t="shared" si="4"/>
        <v>0.13227058908079378</v>
      </c>
      <c r="BH17" s="60">
        <f t="shared" si="0"/>
        <v>0.19704323159804835</v>
      </c>
      <c r="BI17" s="60">
        <f t="shared" si="0"/>
        <v>0.34000348442275924</v>
      </c>
      <c r="BJ17" s="60">
        <f t="shared" si="0"/>
        <v>0.26872246692901852</v>
      </c>
      <c r="BK17" s="60">
        <f t="shared" si="0"/>
        <v>6.1960227970165385E-2</v>
      </c>
      <c r="BL17" s="57">
        <f t="shared" si="1"/>
        <v>1.0000000000007854</v>
      </c>
    </row>
    <row r="18" spans="1:64" x14ac:dyDescent="0.2">
      <c r="A18" s="2">
        <v>2012</v>
      </c>
      <c r="B18" s="95">
        <f>feedin_usedcar!B18</f>
        <v>0.97848193790000004</v>
      </c>
      <c r="C18" s="80">
        <f>feedin_usedcar!C18</f>
        <v>1.9722752999999999E-2</v>
      </c>
      <c r="D18" s="80">
        <f>feedin_usedcar!D18</f>
        <v>1.7055436999999999E-3</v>
      </c>
      <c r="E18" s="80">
        <f>feedin_usedcar!E18</f>
        <v>0</v>
      </c>
      <c r="F18" s="80">
        <f>feedin_usedcar!F18</f>
        <v>2.5647300000000001E-5</v>
      </c>
      <c r="G18" s="80">
        <f>feedin_usedcar!G18</f>
        <v>0</v>
      </c>
      <c r="H18" s="80">
        <f>feedin_usedcar!H18</f>
        <v>0</v>
      </c>
      <c r="I18" s="80">
        <f>feedin_usedcar!I18</f>
        <v>6.4118199999999999E-5</v>
      </c>
      <c r="J18" s="80">
        <f>feedin_usedcar!J18</f>
        <v>0</v>
      </c>
      <c r="K18" s="99">
        <f>feedin_usedcar!K18</f>
        <v>0.16729355330000001</v>
      </c>
      <c r="L18" s="102">
        <f>feedin_usedcar!L18</f>
        <v>0.2457570476</v>
      </c>
      <c r="M18" s="102">
        <f>feedin_usedcar!M18</f>
        <v>0.30144293150000001</v>
      </c>
      <c r="N18" s="102">
        <f>feedin_usedcar!N18</f>
        <v>0.23004337969999999</v>
      </c>
      <c r="O18" s="102">
        <f>feedin_usedcar!O18</f>
        <v>5.5463088000000001E-2</v>
      </c>
      <c r="P18" s="99">
        <f>feedin_usedcar!P18</f>
        <v>1.3003901E-3</v>
      </c>
      <c r="Q18" s="102">
        <f>feedin_usedcar!Q18</f>
        <v>1.49544863E-2</v>
      </c>
      <c r="R18" s="102">
        <f>feedin_usedcar!R18</f>
        <v>0.1644993498</v>
      </c>
      <c r="S18" s="102">
        <f>feedin_usedcar!S18</f>
        <v>0.71326397919999995</v>
      </c>
      <c r="T18" s="102">
        <f>feedin_usedcar!T18</f>
        <v>0.1059817945</v>
      </c>
      <c r="U18" s="99">
        <f>feedin_usedcar!U18</f>
        <v>5.2631578900000003E-2</v>
      </c>
      <c r="V18" s="102">
        <f>feedin_usedcar!V18</f>
        <v>0.62406015039999996</v>
      </c>
      <c r="W18" s="102">
        <f>feedin_usedcar!W18</f>
        <v>7.5187969899999998E-2</v>
      </c>
      <c r="X18" s="102">
        <f>feedin_usedcar!X18</f>
        <v>0.16541353380000001</v>
      </c>
      <c r="Y18" s="102">
        <f>feedin_usedcar!Y18</f>
        <v>8.2706766900000006E-2</v>
      </c>
      <c r="Z18" s="99">
        <f>feedin_usedcar!Z18</f>
        <v>0</v>
      </c>
      <c r="AA18" s="102">
        <f>feedin_usedcar!AA18</f>
        <v>0</v>
      </c>
      <c r="AB18" s="102">
        <f>feedin_usedcar!AB18</f>
        <v>0</v>
      </c>
      <c r="AC18" s="102">
        <f>feedin_usedcar!AC18</f>
        <v>0</v>
      </c>
      <c r="AD18" s="102">
        <f>feedin_usedcar!AD18</f>
        <v>0</v>
      </c>
      <c r="AE18" s="99">
        <f>feedin_usedcar!AE18</f>
        <v>0</v>
      </c>
      <c r="AF18" s="102">
        <f>feedin_usedcar!AF18</f>
        <v>0</v>
      </c>
      <c r="AG18" s="102">
        <f>feedin_usedcar!AG18</f>
        <v>0.5</v>
      </c>
      <c r="AH18" s="102">
        <f>feedin_usedcar!AH18</f>
        <v>0</v>
      </c>
      <c r="AI18" s="102">
        <f>feedin_usedcar!AI18</f>
        <v>0.5</v>
      </c>
      <c r="AJ18" s="99">
        <f>feedin_usedcar!AJ18</f>
        <v>0</v>
      </c>
      <c r="AK18" s="102">
        <f>feedin_usedcar!AK18</f>
        <v>0</v>
      </c>
      <c r="AL18" s="102">
        <f>feedin_usedcar!AL18</f>
        <v>0</v>
      </c>
      <c r="AM18" s="102">
        <f>feedin_usedcar!AM18</f>
        <v>0</v>
      </c>
      <c r="AN18" s="102">
        <f>feedin_usedcar!AN18</f>
        <v>0</v>
      </c>
      <c r="AO18" s="99">
        <f>feedin_usedcar!AO18</f>
        <v>0</v>
      </c>
      <c r="AP18" s="102">
        <f>feedin_usedcar!AP18</f>
        <v>0</v>
      </c>
      <c r="AQ18" s="102">
        <f>feedin_usedcar!AQ18</f>
        <v>0</v>
      </c>
      <c r="AR18" s="102">
        <f>feedin_usedcar!AR18</f>
        <v>0</v>
      </c>
      <c r="AS18" s="102">
        <f>feedin_usedcar!AS18</f>
        <v>0</v>
      </c>
      <c r="AT18" s="99">
        <f>feedin_usedcar!AT18</f>
        <v>0.8</v>
      </c>
      <c r="AU18" s="102">
        <f>feedin_usedcar!AU18</f>
        <v>0.2</v>
      </c>
      <c r="AV18" s="102">
        <f>feedin_usedcar!AV18</f>
        <v>0</v>
      </c>
      <c r="AW18" s="102">
        <f>feedin_usedcar!AW18</f>
        <v>0</v>
      </c>
      <c r="AX18" s="102">
        <f>feedin_usedcar!AX18</f>
        <v>0</v>
      </c>
      <c r="AY18" s="99">
        <f>feedin_usedcar!AY18</f>
        <v>0</v>
      </c>
      <c r="AZ18" s="102">
        <f>feedin_usedcar!AZ18</f>
        <v>0</v>
      </c>
      <c r="BA18" s="102">
        <f>feedin_usedcar!BA18</f>
        <v>0</v>
      </c>
      <c r="BB18" s="102">
        <f>feedin_usedcar!BB18</f>
        <v>0</v>
      </c>
      <c r="BC18" s="102">
        <f>feedin_usedcar!BC18</f>
        <v>0</v>
      </c>
      <c r="BD18" s="36">
        <f t="shared" si="2"/>
        <v>1.0000000001</v>
      </c>
      <c r="BE18" s="36">
        <f t="shared" si="3"/>
        <v>4.9999999999</v>
      </c>
      <c r="BG18" s="60">
        <f t="shared" si="4"/>
        <v>0.16386042752172086</v>
      </c>
      <c r="BH18" s="60">
        <f t="shared" si="0"/>
        <v>0.2418409613257031</v>
      </c>
      <c r="BI18" s="60">
        <f t="shared" si="0"/>
        <v>0.29834190384352172</v>
      </c>
      <c r="BJ18" s="60">
        <f t="shared" si="0"/>
        <v>0.23944294126594759</v>
      </c>
      <c r="BK18" s="60">
        <f t="shared" si="0"/>
        <v>5.6513766238812158E-2</v>
      </c>
      <c r="BL18" s="57">
        <f t="shared" si="1"/>
        <v>1.0000000001957055</v>
      </c>
    </row>
    <row r="19" spans="1:64" x14ac:dyDescent="0.2">
      <c r="A19" s="2">
        <v>2013</v>
      </c>
      <c r="B19" s="95">
        <f>feedin_usedcar!B19</f>
        <v>0.9764137048</v>
      </c>
      <c r="C19" s="80">
        <f>feedin_usedcar!C19</f>
        <v>2.0508497000000001E-2</v>
      </c>
      <c r="D19" s="80">
        <f>feedin_usedcar!D19</f>
        <v>2.8136966999999999E-3</v>
      </c>
      <c r="E19" s="80">
        <f>feedin_usedcar!E19</f>
        <v>0</v>
      </c>
      <c r="F19" s="80">
        <f>feedin_usedcar!F19</f>
        <v>4.0630999999999998E-5</v>
      </c>
      <c r="G19" s="80">
        <f>feedin_usedcar!G19</f>
        <v>0</v>
      </c>
      <c r="H19" s="80">
        <f>feedin_usedcar!H19</f>
        <v>0</v>
      </c>
      <c r="I19" s="80">
        <f>feedin_usedcar!I19</f>
        <v>2.2347050000000001E-4</v>
      </c>
      <c r="J19" s="80">
        <f>feedin_usedcar!J19</f>
        <v>0</v>
      </c>
      <c r="K19" s="99">
        <f>feedin_usedcar!K19</f>
        <v>0.1800156047</v>
      </c>
      <c r="L19" s="102">
        <f>feedin_usedcar!L19</f>
        <v>0.24173732119999999</v>
      </c>
      <c r="M19" s="102">
        <f>feedin_usedcar!M19</f>
        <v>0.27718075419999999</v>
      </c>
      <c r="N19" s="102">
        <f>feedin_usedcar!N19</f>
        <v>0.23782574770000001</v>
      </c>
      <c r="O19" s="102">
        <f>feedin_usedcar!O19</f>
        <v>6.3240572199999998E-2</v>
      </c>
      <c r="P19" s="99">
        <f>feedin_usedcar!P19</f>
        <v>1.4858841000000001E-3</v>
      </c>
      <c r="Q19" s="102">
        <f>feedin_usedcar!Q19</f>
        <v>1.53541357E-2</v>
      </c>
      <c r="R19" s="102">
        <f>feedin_usedcar!R19</f>
        <v>0.13967310550000001</v>
      </c>
      <c r="S19" s="102">
        <f>feedin_usedcar!S19</f>
        <v>0.73303615649999998</v>
      </c>
      <c r="T19" s="102">
        <f>feedin_usedcar!T19</f>
        <v>0.11045071820000001</v>
      </c>
      <c r="U19" s="99">
        <f>feedin_usedcar!U19</f>
        <v>0.14079422380000001</v>
      </c>
      <c r="V19" s="102">
        <f>feedin_usedcar!V19</f>
        <v>0.64259927800000005</v>
      </c>
      <c r="W19" s="102">
        <f>feedin_usedcar!W19</f>
        <v>4.69314079E-2</v>
      </c>
      <c r="X19" s="102">
        <f>feedin_usedcar!X19</f>
        <v>0.1119133574</v>
      </c>
      <c r="Y19" s="102">
        <f>feedin_usedcar!Y19</f>
        <v>5.7761732900000001E-2</v>
      </c>
      <c r="Z19" s="99">
        <f>feedin_usedcar!Z19</f>
        <v>0</v>
      </c>
      <c r="AA19" s="102">
        <f>feedin_usedcar!AA19</f>
        <v>0</v>
      </c>
      <c r="AB19" s="102">
        <f>feedin_usedcar!AB19</f>
        <v>0</v>
      </c>
      <c r="AC19" s="102">
        <f>feedin_usedcar!AC19</f>
        <v>0</v>
      </c>
      <c r="AD19" s="102">
        <f>feedin_usedcar!AD19</f>
        <v>0</v>
      </c>
      <c r="AE19" s="99">
        <f>feedin_usedcar!AE19</f>
        <v>0</v>
      </c>
      <c r="AF19" s="102">
        <f>feedin_usedcar!AF19</f>
        <v>0</v>
      </c>
      <c r="AG19" s="102">
        <f>feedin_usedcar!AG19</f>
        <v>0.25</v>
      </c>
      <c r="AH19" s="102">
        <f>feedin_usedcar!AH19</f>
        <v>0.5</v>
      </c>
      <c r="AI19" s="102">
        <f>feedin_usedcar!AI19</f>
        <v>0.25</v>
      </c>
      <c r="AJ19" s="99">
        <f>feedin_usedcar!AJ19</f>
        <v>0</v>
      </c>
      <c r="AK19" s="102">
        <f>feedin_usedcar!AK19</f>
        <v>0</v>
      </c>
      <c r="AL19" s="102">
        <f>feedin_usedcar!AL19</f>
        <v>0</v>
      </c>
      <c r="AM19" s="102">
        <f>feedin_usedcar!AM19</f>
        <v>0</v>
      </c>
      <c r="AN19" s="102">
        <f>feedin_usedcar!AN19</f>
        <v>0</v>
      </c>
      <c r="AO19" s="99">
        <f>feedin_usedcar!AO19</f>
        <v>0</v>
      </c>
      <c r="AP19" s="102">
        <f>feedin_usedcar!AP19</f>
        <v>0</v>
      </c>
      <c r="AQ19" s="102">
        <f>feedin_usedcar!AQ19</f>
        <v>0</v>
      </c>
      <c r="AR19" s="102">
        <f>feedin_usedcar!AR19</f>
        <v>0</v>
      </c>
      <c r="AS19" s="102">
        <f>feedin_usedcar!AS19</f>
        <v>0</v>
      </c>
      <c r="AT19" s="99">
        <f>feedin_usedcar!AT19</f>
        <v>1</v>
      </c>
      <c r="AU19" s="102">
        <f>feedin_usedcar!AU19</f>
        <v>0</v>
      </c>
      <c r="AV19" s="102">
        <f>feedin_usedcar!AV19</f>
        <v>0</v>
      </c>
      <c r="AW19" s="102">
        <f>feedin_usedcar!AW19</f>
        <v>0</v>
      </c>
      <c r="AX19" s="102">
        <f>feedin_usedcar!AX19</f>
        <v>0</v>
      </c>
      <c r="AY19" s="99">
        <f>feedin_usedcar!AY19</f>
        <v>0</v>
      </c>
      <c r="AZ19" s="102">
        <f>feedin_usedcar!AZ19</f>
        <v>0</v>
      </c>
      <c r="BA19" s="102">
        <f>feedin_usedcar!BA19</f>
        <v>0</v>
      </c>
      <c r="BB19" s="102">
        <f>feedin_usedcar!BB19</f>
        <v>0</v>
      </c>
      <c r="BC19" s="102">
        <f>feedin_usedcar!BC19</f>
        <v>0</v>
      </c>
      <c r="BD19" s="36">
        <f t="shared" si="2"/>
        <v>1</v>
      </c>
      <c r="BE19" s="36">
        <f t="shared" si="3"/>
        <v>5</v>
      </c>
      <c r="BG19" s="60">
        <f t="shared" si="4"/>
        <v>0.1764197994994316</v>
      </c>
      <c r="BH19" s="60">
        <f t="shared" si="0"/>
        <v>0.2381586030951916</v>
      </c>
      <c r="BI19" s="60">
        <f t="shared" si="0"/>
        <v>0.27364978107034216</v>
      </c>
      <c r="BJ19" s="60">
        <f t="shared" si="0"/>
        <v>0.24758499496946115</v>
      </c>
      <c r="BK19" s="60">
        <f t="shared" si="0"/>
        <v>6.4186821365573438E-2</v>
      </c>
      <c r="BL19" s="57">
        <f t="shared" si="1"/>
        <v>0.99999999999999989</v>
      </c>
    </row>
    <row r="20" spans="1:64" x14ac:dyDescent="0.2">
      <c r="A20" s="2">
        <v>2014</v>
      </c>
      <c r="B20" s="95">
        <f>feedin_usedcar!B20</f>
        <v>0.98091139199999999</v>
      </c>
      <c r="C20" s="80">
        <f>feedin_usedcar!C20</f>
        <v>1.4746065799999999E-2</v>
      </c>
      <c r="D20" s="80">
        <f>feedin_usedcar!D20</f>
        <v>3.7310256E-3</v>
      </c>
      <c r="E20" s="80">
        <f>feedin_usedcar!E20</f>
        <v>0</v>
      </c>
      <c r="F20" s="80">
        <f>feedin_usedcar!F20</f>
        <v>5.4184999999999997E-5</v>
      </c>
      <c r="G20" s="80">
        <f>feedin_usedcar!G20</f>
        <v>1.5481400000000001E-5</v>
      </c>
      <c r="H20" s="80">
        <f>feedin_usedcar!H20</f>
        <v>0</v>
      </c>
      <c r="I20" s="80">
        <f>feedin_usedcar!I20</f>
        <v>5.4185020000000004E-4</v>
      </c>
      <c r="J20" s="80">
        <f>feedin_usedcar!J20</f>
        <v>0</v>
      </c>
      <c r="K20" s="99">
        <f>feedin_usedcar!K20</f>
        <v>0.16361139829999999</v>
      </c>
      <c r="L20" s="102">
        <f>feedin_usedcar!L20</f>
        <v>0.24021275080000001</v>
      </c>
      <c r="M20" s="102">
        <f>feedin_usedcar!M20</f>
        <v>0.27643405589999998</v>
      </c>
      <c r="N20" s="102">
        <f>feedin_usedcar!N20</f>
        <v>0.24666787670000001</v>
      </c>
      <c r="O20" s="102">
        <f>feedin_usedcar!O20</f>
        <v>7.3073918299999999E-2</v>
      </c>
      <c r="P20" s="99">
        <f>feedin_usedcar!P20</f>
        <v>3.1496063000000002E-3</v>
      </c>
      <c r="Q20" s="102">
        <f>feedin_usedcar!Q20</f>
        <v>1.3648294E-2</v>
      </c>
      <c r="R20" s="102">
        <f>feedin_usedcar!R20</f>
        <v>0.15328083989999999</v>
      </c>
      <c r="S20" s="102">
        <f>feedin_usedcar!S20</f>
        <v>0.71286089239999995</v>
      </c>
      <c r="T20" s="102">
        <f>feedin_usedcar!T20</f>
        <v>0.1170603675</v>
      </c>
      <c r="U20" s="99">
        <f>feedin_usedcar!U20</f>
        <v>9.7510373400000003E-2</v>
      </c>
      <c r="V20" s="102">
        <f>feedin_usedcar!V20</f>
        <v>0.62240663900000004</v>
      </c>
      <c r="W20" s="102">
        <f>feedin_usedcar!W20</f>
        <v>0.14730290460000001</v>
      </c>
      <c r="X20" s="102">
        <f>feedin_usedcar!X20</f>
        <v>9.1286307100000005E-2</v>
      </c>
      <c r="Y20" s="102">
        <f>feedin_usedcar!Y20</f>
        <v>4.1493775900000002E-2</v>
      </c>
      <c r="Z20" s="99">
        <f>feedin_usedcar!Z20</f>
        <v>0</v>
      </c>
      <c r="AA20" s="102">
        <f>feedin_usedcar!AA20</f>
        <v>0</v>
      </c>
      <c r="AB20" s="102">
        <f>feedin_usedcar!AB20</f>
        <v>0</v>
      </c>
      <c r="AC20" s="102">
        <f>feedin_usedcar!AC20</f>
        <v>0</v>
      </c>
      <c r="AD20" s="102">
        <f>feedin_usedcar!AD20</f>
        <v>0</v>
      </c>
      <c r="AE20" s="99">
        <f>feedin_usedcar!AE20</f>
        <v>0</v>
      </c>
      <c r="AF20" s="102">
        <f>feedin_usedcar!AF20</f>
        <v>0.28571428570000001</v>
      </c>
      <c r="AG20" s="102">
        <f>feedin_usedcar!AG20</f>
        <v>0.14285714290000001</v>
      </c>
      <c r="AH20" s="102">
        <f>feedin_usedcar!AH20</f>
        <v>0.14285714290000001</v>
      </c>
      <c r="AI20" s="102">
        <f>feedin_usedcar!AI20</f>
        <v>0.42857142860000003</v>
      </c>
      <c r="AJ20" s="99">
        <f>feedin_usedcar!AJ20</f>
        <v>0.5</v>
      </c>
      <c r="AK20" s="102">
        <f>feedin_usedcar!AK20</f>
        <v>0.5</v>
      </c>
      <c r="AL20" s="102">
        <f>feedin_usedcar!AL20</f>
        <v>0</v>
      </c>
      <c r="AM20" s="102">
        <f>feedin_usedcar!AM20</f>
        <v>0</v>
      </c>
      <c r="AN20" s="102">
        <f>feedin_usedcar!AN20</f>
        <v>0</v>
      </c>
      <c r="AO20" s="99">
        <f>feedin_usedcar!AO20</f>
        <v>0</v>
      </c>
      <c r="AP20" s="102">
        <f>feedin_usedcar!AP20</f>
        <v>0</v>
      </c>
      <c r="AQ20" s="102">
        <f>feedin_usedcar!AQ20</f>
        <v>0</v>
      </c>
      <c r="AR20" s="102">
        <f>feedin_usedcar!AR20</f>
        <v>0</v>
      </c>
      <c r="AS20" s="102">
        <f>feedin_usedcar!AS20</f>
        <v>0</v>
      </c>
      <c r="AT20" s="99">
        <f>feedin_usedcar!AT20</f>
        <v>1</v>
      </c>
      <c r="AU20" s="102">
        <f>feedin_usedcar!AU20</f>
        <v>0</v>
      </c>
      <c r="AV20" s="102">
        <f>feedin_usedcar!AV20</f>
        <v>0</v>
      </c>
      <c r="AW20" s="102">
        <f>feedin_usedcar!AW20</f>
        <v>0</v>
      </c>
      <c r="AX20" s="102">
        <f>feedin_usedcar!AX20</f>
        <v>0</v>
      </c>
      <c r="AY20" s="99">
        <f>feedin_usedcar!AY20</f>
        <v>0</v>
      </c>
      <c r="AZ20" s="102">
        <f>feedin_usedcar!AZ20</f>
        <v>0</v>
      </c>
      <c r="BA20" s="102">
        <f>feedin_usedcar!BA20</f>
        <v>0</v>
      </c>
      <c r="BB20" s="102">
        <f>feedin_usedcar!BB20</f>
        <v>0</v>
      </c>
      <c r="BC20" s="102">
        <f>feedin_usedcar!BC20</f>
        <v>0</v>
      </c>
      <c r="BD20" s="36">
        <f t="shared" si="2"/>
        <v>1</v>
      </c>
      <c r="BE20" s="36">
        <f t="shared" si="3"/>
        <v>6.0000000002</v>
      </c>
      <c r="BG20" s="60">
        <f t="shared" si="4"/>
        <v>0.16144813335468428</v>
      </c>
      <c r="BH20" s="60">
        <f t="shared" si="0"/>
        <v>0.23817411963704849</v>
      </c>
      <c r="BI20" s="60">
        <f t="shared" si="0"/>
        <v>0.27397493554242447</v>
      </c>
      <c r="BJ20" s="60">
        <f t="shared" si="0"/>
        <v>0.2528195561840661</v>
      </c>
      <c r="BK20" s="60">
        <f t="shared" si="0"/>
        <v>7.3583255283256696E-2</v>
      </c>
      <c r="BL20" s="57">
        <f t="shared" si="1"/>
        <v>1.0000000000014799</v>
      </c>
    </row>
    <row r="21" spans="1:64" x14ac:dyDescent="0.2">
      <c r="A21" s="2">
        <v>2015</v>
      </c>
      <c r="B21" s="95">
        <f>feedin_usedcar!B21</f>
        <v>0.97967807829999998</v>
      </c>
      <c r="C21" s="80">
        <f>feedin_usedcar!C21</f>
        <v>1.2480959200000001E-2</v>
      </c>
      <c r="D21" s="80">
        <f>feedin_usedcar!D21</f>
        <v>6.3457744999999999E-3</v>
      </c>
      <c r="E21" s="80">
        <f>feedin_usedcar!E21</f>
        <v>0</v>
      </c>
      <c r="F21" s="80">
        <f>feedin_usedcar!F21</f>
        <v>4.9137600000000002E-5</v>
      </c>
      <c r="G21" s="80">
        <f>feedin_usedcar!G21</f>
        <v>9.1255599999999994E-5</v>
      </c>
      <c r="H21" s="80">
        <f>feedin_usedcar!H21</f>
        <v>0</v>
      </c>
      <c r="I21" s="80">
        <f>feedin_usedcar!I21</f>
        <v>1.3547947999999999E-3</v>
      </c>
      <c r="J21" s="80">
        <f>feedin_usedcar!J21</f>
        <v>0</v>
      </c>
      <c r="K21" s="99">
        <f>feedin_usedcar!K21</f>
        <v>0.16135480999999999</v>
      </c>
      <c r="L21" s="102">
        <f>feedin_usedcar!L21</f>
        <v>0.2269815566</v>
      </c>
      <c r="M21" s="102">
        <f>feedin_usedcar!M21</f>
        <v>0.2779624826</v>
      </c>
      <c r="N21" s="102">
        <f>feedin_usedcar!N21</f>
        <v>0.2584586062</v>
      </c>
      <c r="O21" s="102">
        <f>feedin_usedcar!O21</f>
        <v>7.5242544499999994E-2</v>
      </c>
      <c r="P21" s="99">
        <f>feedin_usedcar!P21</f>
        <v>2.8121485000000002E-3</v>
      </c>
      <c r="Q21" s="102">
        <f>feedin_usedcar!Q21</f>
        <v>1.8560179999999999E-2</v>
      </c>
      <c r="R21" s="102">
        <f>feedin_usedcar!R21</f>
        <v>0.13160854890000001</v>
      </c>
      <c r="S21" s="102">
        <f>feedin_usedcar!S21</f>
        <v>0.67547806519999998</v>
      </c>
      <c r="T21" s="102">
        <f>feedin_usedcar!T21</f>
        <v>0.1715410574</v>
      </c>
      <c r="U21" s="99">
        <f>feedin_usedcar!U21</f>
        <v>0.11172566370000001</v>
      </c>
      <c r="V21" s="102">
        <f>feedin_usedcar!V21</f>
        <v>0.45353982300000001</v>
      </c>
      <c r="W21" s="102">
        <f>feedin_usedcar!W21</f>
        <v>0.2798672566</v>
      </c>
      <c r="X21" s="102">
        <f>feedin_usedcar!X21</f>
        <v>8.7389380500000002E-2</v>
      </c>
      <c r="Y21" s="102">
        <f>feedin_usedcar!Y21</f>
        <v>6.74778761E-2</v>
      </c>
      <c r="Z21" s="99">
        <f>feedin_usedcar!Z21</f>
        <v>0</v>
      </c>
      <c r="AA21" s="102">
        <f>feedin_usedcar!AA21</f>
        <v>0</v>
      </c>
      <c r="AB21" s="102">
        <f>feedin_usedcar!AB21</f>
        <v>0</v>
      </c>
      <c r="AC21" s="102">
        <f>feedin_usedcar!AC21</f>
        <v>0</v>
      </c>
      <c r="AD21" s="102">
        <f>feedin_usedcar!AD21</f>
        <v>0</v>
      </c>
      <c r="AE21" s="99">
        <f>feedin_usedcar!AE21</f>
        <v>0</v>
      </c>
      <c r="AF21" s="102">
        <f>feedin_usedcar!AF21</f>
        <v>0</v>
      </c>
      <c r="AG21" s="102">
        <f>feedin_usedcar!AG21</f>
        <v>0</v>
      </c>
      <c r="AH21" s="102">
        <f>feedin_usedcar!AH21</f>
        <v>0.14285714290000001</v>
      </c>
      <c r="AI21" s="102">
        <f>feedin_usedcar!AI21</f>
        <v>0.85714285710000004</v>
      </c>
      <c r="AJ21" s="99">
        <f>feedin_usedcar!AJ21</f>
        <v>0.4615384615</v>
      </c>
      <c r="AK21" s="102">
        <f>feedin_usedcar!AK21</f>
        <v>7.6923076899999998E-2</v>
      </c>
      <c r="AL21" s="102">
        <f>feedin_usedcar!AL21</f>
        <v>0.4615384615</v>
      </c>
      <c r="AM21" s="102">
        <f>feedin_usedcar!AM21</f>
        <v>0</v>
      </c>
      <c r="AN21" s="102">
        <f>feedin_usedcar!AN21</f>
        <v>0</v>
      </c>
      <c r="AO21" s="99">
        <f>feedin_usedcar!AO21</f>
        <v>0</v>
      </c>
      <c r="AP21" s="102">
        <f>feedin_usedcar!AP21</f>
        <v>0</v>
      </c>
      <c r="AQ21" s="102">
        <f>feedin_usedcar!AQ21</f>
        <v>0</v>
      </c>
      <c r="AR21" s="102">
        <f>feedin_usedcar!AR21</f>
        <v>0</v>
      </c>
      <c r="AS21" s="102">
        <f>feedin_usedcar!AS21</f>
        <v>0</v>
      </c>
      <c r="AT21" s="99">
        <f>feedin_usedcar!AT21</f>
        <v>0.98445595850000001</v>
      </c>
      <c r="AU21" s="102">
        <f>feedin_usedcar!AU21</f>
        <v>0</v>
      </c>
      <c r="AV21" s="102">
        <f>feedin_usedcar!AV21</f>
        <v>0</v>
      </c>
      <c r="AW21" s="102">
        <f>feedin_usedcar!AW21</f>
        <v>1.5544041499999999E-2</v>
      </c>
      <c r="AX21" s="102">
        <f>feedin_usedcar!AX21</f>
        <v>0</v>
      </c>
      <c r="AY21" s="99">
        <f>feedin_usedcar!AY21</f>
        <v>0</v>
      </c>
      <c r="AZ21" s="102">
        <f>feedin_usedcar!AZ21</f>
        <v>0</v>
      </c>
      <c r="BA21" s="102">
        <f>feedin_usedcar!BA21</f>
        <v>0</v>
      </c>
      <c r="BB21" s="102">
        <f>feedin_usedcar!BB21</f>
        <v>0</v>
      </c>
      <c r="BC21" s="102">
        <f>feedin_usedcar!BC21</f>
        <v>0</v>
      </c>
      <c r="BD21" s="36">
        <f t="shared" si="2"/>
        <v>1</v>
      </c>
      <c r="BE21" s="36">
        <f t="shared" si="3"/>
        <v>5.9999999997</v>
      </c>
      <c r="BG21" s="60">
        <f t="shared" si="4"/>
        <v>0.16019570814628958</v>
      </c>
      <c r="BH21" s="60">
        <f t="shared" si="0"/>
        <v>0.22548558513381961</v>
      </c>
      <c r="BI21" s="60">
        <f t="shared" si="0"/>
        <v>0.2757744441918018</v>
      </c>
      <c r="BJ21" s="60">
        <f t="shared" si="0"/>
        <v>0.26221947676045643</v>
      </c>
      <c r="BK21" s="60">
        <f t="shared" si="0"/>
        <v>7.6324785669021053E-2</v>
      </c>
      <c r="BL21" s="57">
        <f t="shared" si="1"/>
        <v>0.99999999990138844</v>
      </c>
    </row>
    <row r="22" spans="1:64" x14ac:dyDescent="0.2">
      <c r="A22" s="79">
        <v>2016</v>
      </c>
      <c r="B22" s="95">
        <f>feedin_usedcar!B22</f>
        <v>0.9645477764</v>
      </c>
      <c r="C22" s="80">
        <f>feedin_usedcar!C22</f>
        <v>1.7060580299999999E-2</v>
      </c>
      <c r="D22" s="80">
        <f>feedin_usedcar!D22</f>
        <v>1.31214443E-2</v>
      </c>
      <c r="E22" s="80">
        <f>feedin_usedcar!E22</f>
        <v>0</v>
      </c>
      <c r="F22" s="80">
        <f>feedin_usedcar!F22</f>
        <v>6.7566700000000005E-5</v>
      </c>
      <c r="G22" s="80">
        <f>feedin_usedcar!G22</f>
        <v>6.6215320000000003E-4</v>
      </c>
      <c r="H22" s="80">
        <f>feedin_usedcar!H22</f>
        <v>0</v>
      </c>
      <c r="I22" s="80">
        <f>feedin_usedcar!I22</f>
        <v>4.5404792000000001E-3</v>
      </c>
      <c r="J22" s="80">
        <f>feedin_usedcar!J22</f>
        <v>0</v>
      </c>
      <c r="K22" s="99">
        <f>feedin_usedcar!K22</f>
        <v>0.15253406189999999</v>
      </c>
      <c r="L22" s="102">
        <f>feedin_usedcar!L22</f>
        <v>0.23821932679999999</v>
      </c>
      <c r="M22" s="102">
        <f>feedin_usedcar!M22</f>
        <v>0.2773843298</v>
      </c>
      <c r="N22" s="102">
        <f>feedin_usedcar!N22</f>
        <v>0.2565654443</v>
      </c>
      <c r="O22" s="102">
        <f>feedin_usedcar!O22</f>
        <v>7.5296837199999994E-2</v>
      </c>
      <c r="P22" s="99">
        <f>feedin_usedcar!P22</f>
        <v>3.1683167999999999E-3</v>
      </c>
      <c r="Q22" s="102">
        <f>feedin_usedcar!Q22</f>
        <v>1.3465346499999999E-2</v>
      </c>
      <c r="R22" s="102">
        <f>feedin_usedcar!R22</f>
        <v>0.1227722772</v>
      </c>
      <c r="S22" s="102">
        <f>feedin_usedcar!S22</f>
        <v>0.73306930690000005</v>
      </c>
      <c r="T22" s="102">
        <f>feedin_usedcar!T22</f>
        <v>0.1275247525</v>
      </c>
      <c r="U22" s="99">
        <f>feedin_usedcar!U22</f>
        <v>0.10298661169999999</v>
      </c>
      <c r="V22" s="102">
        <f>feedin_usedcar!V22</f>
        <v>0.35427394439999998</v>
      </c>
      <c r="W22" s="102">
        <f>feedin_usedcar!W22</f>
        <v>0.42173017509999999</v>
      </c>
      <c r="X22" s="102">
        <f>feedin_usedcar!X22</f>
        <v>5.2523172E-2</v>
      </c>
      <c r="Y22" s="102">
        <f>feedin_usedcar!Y22</f>
        <v>6.8486096799999993E-2</v>
      </c>
      <c r="Z22" s="99">
        <f>feedin_usedcar!Z22</f>
        <v>0</v>
      </c>
      <c r="AA22" s="102">
        <f>feedin_usedcar!AA22</f>
        <v>0</v>
      </c>
      <c r="AB22" s="102">
        <f>feedin_usedcar!AB22</f>
        <v>0</v>
      </c>
      <c r="AC22" s="102">
        <f>feedin_usedcar!AC22</f>
        <v>0</v>
      </c>
      <c r="AD22" s="102">
        <f>feedin_usedcar!AD22</f>
        <v>0</v>
      </c>
      <c r="AE22" s="99">
        <f>feedin_usedcar!AE22</f>
        <v>0.1</v>
      </c>
      <c r="AF22" s="102">
        <f>feedin_usedcar!AF22</f>
        <v>0.2</v>
      </c>
      <c r="AG22" s="102">
        <f>feedin_usedcar!AG22</f>
        <v>0.2</v>
      </c>
      <c r="AH22" s="102">
        <f>feedin_usedcar!AH22</f>
        <v>0.1</v>
      </c>
      <c r="AI22" s="102">
        <f>feedin_usedcar!AI22</f>
        <v>0.4</v>
      </c>
      <c r="AJ22" s="99">
        <f>feedin_usedcar!AJ22</f>
        <v>0.12244897959999999</v>
      </c>
      <c r="AK22" s="102">
        <f>feedin_usedcar!AK22</f>
        <v>6.1224489799999997E-2</v>
      </c>
      <c r="AL22" s="102">
        <f>feedin_usedcar!AL22</f>
        <v>0.79591836729999998</v>
      </c>
      <c r="AM22" s="102">
        <f>feedin_usedcar!AM22</f>
        <v>1.02040816E-2</v>
      </c>
      <c r="AN22" s="102">
        <f>feedin_usedcar!AN22</f>
        <v>1.02040816E-2</v>
      </c>
      <c r="AO22" s="99">
        <f>feedin_usedcar!AO22</f>
        <v>0</v>
      </c>
      <c r="AP22" s="102">
        <f>feedin_usedcar!AP22</f>
        <v>0</v>
      </c>
      <c r="AQ22" s="102">
        <f>feedin_usedcar!AQ22</f>
        <v>0</v>
      </c>
      <c r="AR22" s="102">
        <f>feedin_usedcar!AR22</f>
        <v>0</v>
      </c>
      <c r="AS22" s="102">
        <f>feedin_usedcar!AS22</f>
        <v>0</v>
      </c>
      <c r="AT22" s="99">
        <f>feedin_usedcar!AT22</f>
        <v>0.99553571429999999</v>
      </c>
      <c r="AU22" s="102">
        <f>feedin_usedcar!AU22</f>
        <v>1.4880951999999999E-3</v>
      </c>
      <c r="AV22" s="102">
        <f>feedin_usedcar!AV22</f>
        <v>0</v>
      </c>
      <c r="AW22" s="102">
        <f>feedin_usedcar!AW22</f>
        <v>1.4880951999999999E-3</v>
      </c>
      <c r="AX22" s="102">
        <f>feedin_usedcar!AX22</f>
        <v>1.4880951999999999E-3</v>
      </c>
      <c r="AY22" s="99">
        <f>feedin_usedcar!AY22</f>
        <v>0</v>
      </c>
      <c r="AZ22" s="102">
        <f>feedin_usedcar!AZ22</f>
        <v>0</v>
      </c>
      <c r="BA22" s="102">
        <f>feedin_usedcar!BA22</f>
        <v>0</v>
      </c>
      <c r="BB22" s="102">
        <f>feedin_usedcar!BB22</f>
        <v>0</v>
      </c>
      <c r="BC22" s="102">
        <f>feedin_usedcar!BC22</f>
        <v>0</v>
      </c>
      <c r="BD22" s="36">
        <f t="shared" si="2"/>
        <v>1.0000000000999998</v>
      </c>
      <c r="BE22" s="36">
        <f t="shared" si="3"/>
        <v>5.9999999997000009</v>
      </c>
      <c r="BG22" s="60">
        <f t="shared" si="4"/>
        <v>0.15313982250046965</v>
      </c>
      <c r="BH22" s="60">
        <f t="shared" si="0"/>
        <v>0.23471304441120405</v>
      </c>
      <c r="BI22" s="60">
        <f t="shared" si="0"/>
        <v>0.27571924704662909</v>
      </c>
      <c r="BJ22" s="60">
        <f t="shared" si="0"/>
        <v>0.26068566645292085</v>
      </c>
      <c r="BK22" s="60">
        <f t="shared" si="0"/>
        <v>7.5742219686550011E-2</v>
      </c>
      <c r="BL22" s="57">
        <f t="shared" si="1"/>
        <v>1.0000000000977738</v>
      </c>
    </row>
    <row r="23" spans="1:64" x14ac:dyDescent="0.2">
      <c r="A23" s="2">
        <v>2017</v>
      </c>
      <c r="B23" s="95">
        <f>feedin_usedcar!B23</f>
        <v>0.94181599049999998</v>
      </c>
      <c r="C23" s="80">
        <f>feedin_usedcar!C23</f>
        <v>2.6041986900000001E-2</v>
      </c>
      <c r="D23" s="80">
        <f>feedin_usedcar!D23</f>
        <v>1.7217842600000002E-2</v>
      </c>
      <c r="E23" s="80">
        <f>feedin_usedcar!E23</f>
        <v>0</v>
      </c>
      <c r="F23" s="80">
        <f>feedin_usedcar!F23</f>
        <v>1.2298499999999999E-5</v>
      </c>
      <c r="G23" s="80">
        <f>feedin_usedcar!G23</f>
        <v>2.0169472999999999E-3</v>
      </c>
      <c r="H23" s="80">
        <f>feedin_usedcar!H23</f>
        <v>0</v>
      </c>
      <c r="I23" s="80">
        <f>feedin_usedcar!I23</f>
        <v>1.2894934300000001E-2</v>
      </c>
      <c r="J23" s="80">
        <f>feedin_usedcar!J23</f>
        <v>0</v>
      </c>
      <c r="K23" s="99">
        <f>feedin_usedcar!K23</f>
        <v>0.1448550535</v>
      </c>
      <c r="L23" s="102">
        <f>feedin_usedcar!L23</f>
        <v>0.2307129799</v>
      </c>
      <c r="M23" s="102">
        <f>feedin_usedcar!M23</f>
        <v>0.27795116219999999</v>
      </c>
      <c r="N23" s="102">
        <f>feedin_usedcar!N23</f>
        <v>0.26642073649999998</v>
      </c>
      <c r="O23" s="102">
        <f>feedin_usedcar!O23</f>
        <v>8.0060067900000004E-2</v>
      </c>
      <c r="P23" s="99">
        <f>feedin_usedcar!P23</f>
        <v>3.3057850999999999E-3</v>
      </c>
      <c r="Q23" s="102">
        <f>feedin_usedcar!Q23</f>
        <v>9.9173553999999994E-3</v>
      </c>
      <c r="R23" s="102">
        <f>feedin_usedcar!R23</f>
        <v>9.7992916200000002E-2</v>
      </c>
      <c r="S23" s="102">
        <f>feedin_usedcar!S23</f>
        <v>0.78134592680000003</v>
      </c>
      <c r="T23" s="102">
        <f>feedin_usedcar!T23</f>
        <v>0.1074380165</v>
      </c>
      <c r="U23" s="99">
        <f>feedin_usedcar!U23</f>
        <v>0.1314285714</v>
      </c>
      <c r="V23" s="102">
        <f>feedin_usedcar!V23</f>
        <v>0.28035714290000002</v>
      </c>
      <c r="W23" s="102">
        <f>feedin_usedcar!W23</f>
        <v>0.4453571429</v>
      </c>
      <c r="X23" s="102">
        <f>feedin_usedcar!X23</f>
        <v>8.1428571399999997E-2</v>
      </c>
      <c r="Y23" s="102">
        <f>feedin_usedcar!Y23</f>
        <v>6.14285714E-2</v>
      </c>
      <c r="Z23" s="99">
        <f>feedin_usedcar!Z23</f>
        <v>0</v>
      </c>
      <c r="AA23" s="102">
        <f>feedin_usedcar!AA23</f>
        <v>0</v>
      </c>
      <c r="AB23" s="102">
        <f>feedin_usedcar!AB23</f>
        <v>0</v>
      </c>
      <c r="AC23" s="102">
        <f>feedin_usedcar!AC23</f>
        <v>0</v>
      </c>
      <c r="AD23" s="102">
        <f>feedin_usedcar!AD23</f>
        <v>0</v>
      </c>
      <c r="AE23" s="99">
        <f>feedin_usedcar!AE23</f>
        <v>0</v>
      </c>
      <c r="AF23" s="102">
        <f>feedin_usedcar!AF23</f>
        <v>0</v>
      </c>
      <c r="AG23" s="102">
        <f>feedin_usedcar!AG23</f>
        <v>0</v>
      </c>
      <c r="AH23" s="102">
        <f>feedin_usedcar!AH23</f>
        <v>0</v>
      </c>
      <c r="AI23" s="102">
        <f>feedin_usedcar!AI23</f>
        <v>1</v>
      </c>
      <c r="AJ23" s="99">
        <f>feedin_usedcar!AJ23</f>
        <v>0.237804878</v>
      </c>
      <c r="AK23" s="102">
        <f>feedin_usedcar!AK23</f>
        <v>2.13414634E-2</v>
      </c>
      <c r="AL23" s="102">
        <f>feedin_usedcar!AL23</f>
        <v>0.73475609760000005</v>
      </c>
      <c r="AM23" s="102">
        <f>feedin_usedcar!AM23</f>
        <v>0</v>
      </c>
      <c r="AN23" s="102">
        <f>feedin_usedcar!AN23</f>
        <v>6.0975609999999996E-3</v>
      </c>
      <c r="AO23" s="99">
        <f>feedin_usedcar!AO23</f>
        <v>0</v>
      </c>
      <c r="AP23" s="102">
        <f>feedin_usedcar!AP23</f>
        <v>0</v>
      </c>
      <c r="AQ23" s="102">
        <f>feedin_usedcar!AQ23</f>
        <v>0</v>
      </c>
      <c r="AR23" s="102">
        <f>feedin_usedcar!AR23</f>
        <v>0</v>
      </c>
      <c r="AS23" s="102">
        <f>feedin_usedcar!AS23</f>
        <v>0</v>
      </c>
      <c r="AT23" s="99">
        <f>feedin_usedcar!AT23</f>
        <v>0.99809251310000002</v>
      </c>
      <c r="AU23" s="102">
        <f>feedin_usedcar!AU23</f>
        <v>4.7687169999999999E-4</v>
      </c>
      <c r="AV23" s="102">
        <f>feedin_usedcar!AV23</f>
        <v>0</v>
      </c>
      <c r="AW23" s="102">
        <f>feedin_usedcar!AW23</f>
        <v>0</v>
      </c>
      <c r="AX23" s="102">
        <f>feedin_usedcar!AX23</f>
        <v>1.4306151999999999E-3</v>
      </c>
      <c r="AY23" s="99">
        <f>feedin_usedcar!AY23</f>
        <v>0</v>
      </c>
      <c r="AZ23" s="102">
        <f>feedin_usedcar!AZ23</f>
        <v>0</v>
      </c>
      <c r="BA23" s="102">
        <f>feedin_usedcar!BA23</f>
        <v>0</v>
      </c>
      <c r="BB23" s="102">
        <f>feedin_usedcar!BB23</f>
        <v>0</v>
      </c>
      <c r="BC23" s="102">
        <f>feedin_usedcar!BC23</f>
        <v>0</v>
      </c>
      <c r="BD23" s="36">
        <f t="shared" si="2"/>
        <v>1.0000000001</v>
      </c>
      <c r="BE23" s="36">
        <f t="shared" si="3"/>
        <v>6</v>
      </c>
      <c r="BG23" s="60">
        <f t="shared" si="4"/>
        <v>0.15212578864716478</v>
      </c>
      <c r="BH23" s="60">
        <f t="shared" si="0"/>
        <v>0.22242378031959614</v>
      </c>
      <c r="BI23" s="60">
        <f t="shared" si="0"/>
        <v>0.27348083289244313</v>
      </c>
      <c r="BJ23" s="60">
        <f t="shared" si="0"/>
        <v>0.27266913455208902</v>
      </c>
      <c r="BK23" s="60">
        <f t="shared" si="0"/>
        <v>7.9300463688706913E-2</v>
      </c>
      <c r="BL23" s="57">
        <f t="shared" si="1"/>
        <v>1.0000000001</v>
      </c>
    </row>
    <row r="24" spans="1:64" x14ac:dyDescent="0.2">
      <c r="A24" s="12">
        <v>2018</v>
      </c>
      <c r="B24" s="182">
        <f>1-SUM(C24:J24)</f>
        <v>0.93206050195894341</v>
      </c>
      <c r="C24" s="66">
        <v>2.1598862816056653E-2</v>
      </c>
      <c r="D24" s="66">
        <f>D23+(D$26-D$23)/3</f>
        <v>2.81452284E-2</v>
      </c>
      <c r="E24" s="66">
        <f t="shared" ref="E24:E25" si="5">E23+(E$26-E$22)/4</f>
        <v>0</v>
      </c>
      <c r="F24" s="66">
        <f t="shared" ref="F24" si="6">F23+(F$26-F$22)/4</f>
        <v>-4.593175000000002E-6</v>
      </c>
      <c r="G24" s="183">
        <v>2.2000000000000001E-3</v>
      </c>
      <c r="H24" s="183">
        <v>0</v>
      </c>
      <c r="I24" s="183">
        <v>1.6E-2</v>
      </c>
      <c r="J24" s="66">
        <v>0</v>
      </c>
      <c r="K24" s="145">
        <f>feedin_usedcar!K24</f>
        <v>0.14678928015384615</v>
      </c>
      <c r="L24" s="146">
        <f>feedin_usedcar!L24</f>
        <v>0.23604275067692307</v>
      </c>
      <c r="M24" s="146">
        <f>feedin_usedcar!M24</f>
        <v>0.27810876510769228</v>
      </c>
      <c r="N24" s="146">
        <f>feedin_usedcar!N24</f>
        <v>0.2628499106153846</v>
      </c>
      <c r="O24" s="146">
        <f>feedin_usedcar!O24</f>
        <v>7.6209293446153847E-2</v>
      </c>
      <c r="P24" s="145">
        <f>feedin_usedcar!P24</f>
        <v>2.203856733333333E-3</v>
      </c>
      <c r="Q24" s="146">
        <f>feedin_usedcar!Q24</f>
        <v>9.9449035999999991E-3</v>
      </c>
      <c r="R24" s="146">
        <f>feedin_usedcar!R24</f>
        <v>0.11199527746666667</v>
      </c>
      <c r="S24" s="146">
        <f>feedin_usedcar!S24</f>
        <v>0.77089728453333339</v>
      </c>
      <c r="T24" s="146">
        <f>feedin_usedcar!T24</f>
        <v>0.10495867766666667</v>
      </c>
      <c r="U24" s="145">
        <f>feedin_usedcar!U24</f>
        <v>0.12761904760000001</v>
      </c>
      <c r="V24" s="146">
        <f>feedin_usedcar!V24</f>
        <v>0.28023809526666671</v>
      </c>
      <c r="W24" s="146">
        <f>feedin_usedcar!W24</f>
        <v>0.44690476193333334</v>
      </c>
      <c r="X24" s="146">
        <f>feedin_usedcar!X24</f>
        <v>8.76190476E-2</v>
      </c>
      <c r="Y24" s="146">
        <f>feedin_usedcar!Y24</f>
        <v>5.761904759999998E-2</v>
      </c>
      <c r="Z24" s="145">
        <f>feedin_usedcar!Z24</f>
        <v>2.203856733333333E-3</v>
      </c>
      <c r="AA24" s="146">
        <f>feedin_usedcar!AA24</f>
        <v>9.9449035999999991E-3</v>
      </c>
      <c r="AB24" s="146">
        <f>feedin_usedcar!AB24</f>
        <v>0.11199527746666667</v>
      </c>
      <c r="AC24" s="146">
        <f>feedin_usedcar!AC24</f>
        <v>0.77089728453333339</v>
      </c>
      <c r="AD24" s="146">
        <f>feedin_usedcar!AD24</f>
        <v>0.10495867766666667</v>
      </c>
      <c r="AE24" s="145">
        <f>feedin_usedcar!AE24</f>
        <v>0</v>
      </c>
      <c r="AF24" s="146">
        <f>feedin_usedcar!AF24</f>
        <v>0</v>
      </c>
      <c r="AG24" s="146">
        <f>feedin_usedcar!AG24</f>
        <v>0</v>
      </c>
      <c r="AH24" s="146">
        <f>feedin_usedcar!AH24</f>
        <v>0</v>
      </c>
      <c r="AI24" s="146">
        <f>feedin_usedcar!AI24</f>
        <v>1</v>
      </c>
      <c r="AJ24" s="145">
        <f>feedin_usedcar!AJ24</f>
        <v>0.235203252</v>
      </c>
      <c r="AK24" s="146">
        <f>feedin_usedcar!AK24</f>
        <v>4.7560975599999999E-2</v>
      </c>
      <c r="AL24" s="146">
        <f>feedin_usedcar!AL24</f>
        <v>0.70650406506666674</v>
      </c>
      <c r="AM24" s="146">
        <f>feedin_usedcar!AM24</f>
        <v>6.6666666666666671E-3</v>
      </c>
      <c r="AN24" s="146">
        <f>feedin_usedcar!AN24</f>
        <v>4.065040666666667E-3</v>
      </c>
      <c r="AO24" s="145">
        <f>feedin_usedcar!AO24</f>
        <v>0.1</v>
      </c>
      <c r="AP24" s="146">
        <f>feedin_usedcar!AP24</f>
        <v>0.35</v>
      </c>
      <c r="AQ24" s="146">
        <f>feedin_usedcar!AQ24</f>
        <v>0.4</v>
      </c>
      <c r="AR24" s="146">
        <f>feedin_usedcar!AR24</f>
        <v>0.15</v>
      </c>
      <c r="AS24" s="146">
        <f>feedin_usedcar!AS24</f>
        <v>0</v>
      </c>
      <c r="AT24" s="145">
        <f>feedin_usedcar!AT24</f>
        <v>0.89872834206666663</v>
      </c>
      <c r="AU24" s="146">
        <f>feedin_usedcar!AU24</f>
        <v>4.6984581133333342E-2</v>
      </c>
      <c r="AV24" s="146">
        <f>feedin_usedcar!AV24</f>
        <v>4.1666666666666664E-2</v>
      </c>
      <c r="AW24" s="146">
        <f>feedin_usedcar!AW24</f>
        <v>8.3333333333333332E-3</v>
      </c>
      <c r="AX24" s="146">
        <f>feedin_usedcar!AX24</f>
        <v>4.2870768000000028E-3</v>
      </c>
      <c r="AY24" s="145">
        <f>feedin_usedcar!AY24</f>
        <v>0</v>
      </c>
      <c r="AZ24" s="146">
        <f>feedin_usedcar!AZ24</f>
        <v>0</v>
      </c>
      <c r="BA24" s="146">
        <f>feedin_usedcar!BA24</f>
        <v>0</v>
      </c>
      <c r="BB24" s="146">
        <f>feedin_usedcar!BB24</f>
        <v>0.5</v>
      </c>
      <c r="BC24" s="146">
        <f>feedin_usedcar!BC24</f>
        <v>0.5</v>
      </c>
      <c r="BD24" s="36">
        <f t="shared" si="2"/>
        <v>1</v>
      </c>
      <c r="BE24" s="36">
        <f t="shared" si="3"/>
        <v>9</v>
      </c>
      <c r="BG24" s="60">
        <f t="shared" si="4"/>
        <v>0.15535305881199446</v>
      </c>
      <c r="BH24" s="60">
        <f t="shared" si="0"/>
        <v>0.2289646759303926</v>
      </c>
      <c r="BI24" s="60">
        <f t="shared" si="0"/>
        <v>0.2764323780469809</v>
      </c>
      <c r="BJ24" s="60">
        <f t="shared" si="0"/>
        <v>0.26425658242883732</v>
      </c>
      <c r="BK24" s="60">
        <f t="shared" si="0"/>
        <v>7.4993304781794751E-2</v>
      </c>
      <c r="BL24" s="57">
        <f t="shared" si="1"/>
        <v>1</v>
      </c>
    </row>
    <row r="25" spans="1:64" x14ac:dyDescent="0.2">
      <c r="A25" s="12">
        <v>2019</v>
      </c>
      <c r="B25" s="182">
        <f t="shared" ref="B25:B27" si="7">1-SUM(C25:J25)</f>
        <v>0.9226776695016452</v>
      </c>
      <c r="C25" s="66">
        <v>1.9529453404979413E-2</v>
      </c>
      <c r="D25" s="66">
        <f>D24+(D$26-D$23)/3</f>
        <v>3.9072614200000001E-2</v>
      </c>
      <c r="E25" s="66">
        <f t="shared" si="5"/>
        <v>0</v>
      </c>
      <c r="F25" s="66">
        <v>0</v>
      </c>
      <c r="G25" s="173">
        <v>2.2000000000000001E-3</v>
      </c>
      <c r="H25" s="173">
        <v>0</v>
      </c>
      <c r="I25" s="173">
        <v>1.6520262893375368E-2</v>
      </c>
      <c r="J25" s="66">
        <v>0</v>
      </c>
      <c r="K25" s="145">
        <f>feedin_usedcar!K25</f>
        <v>0.14872350680769231</v>
      </c>
      <c r="L25" s="146">
        <f>feedin_usedcar!L25</f>
        <v>0.24137252145384613</v>
      </c>
      <c r="M25" s="146">
        <f>feedin_usedcar!M25</f>
        <v>0.27826636801538457</v>
      </c>
      <c r="N25" s="146">
        <f>feedin_usedcar!N25</f>
        <v>0.25927908473076922</v>
      </c>
      <c r="O25" s="146">
        <f>feedin_usedcar!O25</f>
        <v>7.2358518992307691E-2</v>
      </c>
      <c r="P25" s="145">
        <f>feedin_usedcar!P25</f>
        <v>1.1019283666666663E-3</v>
      </c>
      <c r="Q25" s="146">
        <f>feedin_usedcar!Q25</f>
        <v>9.9724517999999988E-3</v>
      </c>
      <c r="R25" s="146">
        <f>feedin_usedcar!R25</f>
        <v>0.12599763873333333</v>
      </c>
      <c r="S25" s="146">
        <f>feedin_usedcar!S25</f>
        <v>0.76044864226666675</v>
      </c>
      <c r="T25" s="146">
        <f>feedin_usedcar!T25</f>
        <v>0.10247933883333334</v>
      </c>
      <c r="U25" s="145">
        <f>feedin_usedcar!U25</f>
        <v>0.1238095238</v>
      </c>
      <c r="V25" s="146">
        <f>feedin_usedcar!V25</f>
        <v>0.2801190476333334</v>
      </c>
      <c r="W25" s="146">
        <f>feedin_usedcar!W25</f>
        <v>0.44845238096666667</v>
      </c>
      <c r="X25" s="146">
        <f>feedin_usedcar!X25</f>
        <v>9.3809523800000003E-2</v>
      </c>
      <c r="Y25" s="146">
        <f>feedin_usedcar!Y25</f>
        <v>5.380952379999996E-2</v>
      </c>
      <c r="Z25" s="145">
        <f>feedin_usedcar!Z25</f>
        <v>1.1019283666666663E-3</v>
      </c>
      <c r="AA25" s="146">
        <f>feedin_usedcar!AA25</f>
        <v>9.9724517999999988E-3</v>
      </c>
      <c r="AB25" s="146">
        <f>feedin_usedcar!AB25</f>
        <v>0.12599763873333333</v>
      </c>
      <c r="AC25" s="146">
        <f>feedin_usedcar!AC25</f>
        <v>0.76044864226666675</v>
      </c>
      <c r="AD25" s="146">
        <f>feedin_usedcar!AD25</f>
        <v>0.10247933883333334</v>
      </c>
      <c r="AE25" s="145">
        <f>feedin_usedcar!AE25</f>
        <v>0</v>
      </c>
      <c r="AF25" s="146">
        <f>feedin_usedcar!AF25</f>
        <v>0</v>
      </c>
      <c r="AG25" s="146">
        <f>feedin_usedcar!AG25</f>
        <v>0</v>
      </c>
      <c r="AH25" s="146">
        <f>feedin_usedcar!AH25</f>
        <v>0</v>
      </c>
      <c r="AI25" s="146">
        <f>feedin_usedcar!AI25</f>
        <v>1</v>
      </c>
      <c r="AJ25" s="145">
        <f>feedin_usedcar!AJ25</f>
        <v>0.23260162600000001</v>
      </c>
      <c r="AK25" s="146">
        <f>feedin_usedcar!AK25</f>
        <v>7.3780487800000003E-2</v>
      </c>
      <c r="AL25" s="146">
        <f>feedin_usedcar!AL25</f>
        <v>0.67825203253333344</v>
      </c>
      <c r="AM25" s="146">
        <f>feedin_usedcar!AM25</f>
        <v>1.3333333333333334E-2</v>
      </c>
      <c r="AN25" s="146">
        <f>feedin_usedcar!AN25</f>
        <v>2.0325203333333339E-3</v>
      </c>
      <c r="AO25" s="145">
        <f>feedin_usedcar!AO25</f>
        <v>0.1</v>
      </c>
      <c r="AP25" s="146">
        <f>feedin_usedcar!AP25</f>
        <v>0.35</v>
      </c>
      <c r="AQ25" s="146">
        <f>feedin_usedcar!AQ25</f>
        <v>0.4</v>
      </c>
      <c r="AR25" s="146">
        <f>feedin_usedcar!AR25</f>
        <v>0.15</v>
      </c>
      <c r="AS25" s="146">
        <f>feedin_usedcar!AS25</f>
        <v>0</v>
      </c>
      <c r="AT25" s="145">
        <f>feedin_usedcar!AT25</f>
        <v>0.79936417103333324</v>
      </c>
      <c r="AU25" s="146">
        <f>feedin_usedcar!AU25</f>
        <v>9.3492290566666691E-2</v>
      </c>
      <c r="AV25" s="146">
        <f>feedin_usedcar!AV25</f>
        <v>8.3333333333333329E-2</v>
      </c>
      <c r="AW25" s="146">
        <f>feedin_usedcar!AW25</f>
        <v>1.6666666666666666E-2</v>
      </c>
      <c r="AX25" s="146">
        <f>feedin_usedcar!AX25</f>
        <v>7.143538400000005E-3</v>
      </c>
      <c r="AY25" s="145">
        <f>feedin_usedcar!AY25</f>
        <v>0</v>
      </c>
      <c r="AZ25" s="146">
        <f>feedin_usedcar!AZ25</f>
        <v>0</v>
      </c>
      <c r="BA25" s="146">
        <f>feedin_usedcar!BA25</f>
        <v>0</v>
      </c>
      <c r="BB25" s="146">
        <f>feedin_usedcar!BB25</f>
        <v>0.5</v>
      </c>
      <c r="BC25" s="146">
        <f>feedin_usedcar!BC25</f>
        <v>0.5</v>
      </c>
      <c r="BD25" s="36">
        <f t="shared" si="2"/>
        <v>1</v>
      </c>
      <c r="BE25" s="36">
        <f t="shared" si="3"/>
        <v>9</v>
      </c>
      <c r="BG25" s="60">
        <f t="shared" si="4"/>
        <v>0.1558003703080649</v>
      </c>
      <c r="BH25" s="60">
        <f t="shared" si="0"/>
        <v>0.23555560987960592</v>
      </c>
      <c r="BI25" s="60">
        <f t="shared" si="0"/>
        <v>0.27960187887050547</v>
      </c>
      <c r="BJ25" s="60">
        <f t="shared" si="0"/>
        <v>0.25805222235587849</v>
      </c>
      <c r="BK25" s="60">
        <f t="shared" si="0"/>
        <v>7.0989918585945042E-2</v>
      </c>
      <c r="BL25" s="57">
        <f t="shared" si="1"/>
        <v>0.99999999999999978</v>
      </c>
    </row>
    <row r="26" spans="1:64" x14ac:dyDescent="0.2">
      <c r="A26" s="51">
        <v>2020</v>
      </c>
      <c r="B26" s="101">
        <f t="shared" si="7"/>
        <v>0.90917058707134191</v>
      </c>
      <c r="C26" s="74">
        <v>1.7705352972287008E-2</v>
      </c>
      <c r="D26" s="74">
        <v>0.05</v>
      </c>
      <c r="E26" s="74">
        <v>0</v>
      </c>
      <c r="F26" s="74">
        <v>0</v>
      </c>
      <c r="G26" s="74">
        <v>2.3E-3</v>
      </c>
      <c r="H26" s="74">
        <v>0</v>
      </c>
      <c r="I26" s="74">
        <v>2.0824059956371092E-2</v>
      </c>
      <c r="J26" s="74">
        <v>0</v>
      </c>
      <c r="K26" s="72">
        <f>feedin_usedcar!K26</f>
        <v>0.15065773346153846</v>
      </c>
      <c r="L26" s="83">
        <f>feedin_usedcar!L26</f>
        <v>0.2467022922307692</v>
      </c>
      <c r="M26" s="83">
        <f>feedin_usedcar!M26</f>
        <v>0.27842397092307686</v>
      </c>
      <c r="N26" s="83">
        <f>feedin_usedcar!N26</f>
        <v>0.25570825884615384</v>
      </c>
      <c r="O26" s="83">
        <f>feedin_usedcar!O26</f>
        <v>6.8507744538461535E-2</v>
      </c>
      <c r="P26" s="72">
        <f>feedin_usedcar!P26</f>
        <v>0</v>
      </c>
      <c r="Q26" s="83">
        <f>feedin_usedcar!Q26</f>
        <v>0.01</v>
      </c>
      <c r="R26" s="83">
        <f>feedin_usedcar!R26</f>
        <v>0.14000000000000001</v>
      </c>
      <c r="S26" s="83">
        <f>feedin_usedcar!S26</f>
        <v>0.75</v>
      </c>
      <c r="T26" s="83">
        <f>feedin_usedcar!T26</f>
        <v>0.1</v>
      </c>
      <c r="U26" s="72">
        <f>feedin_usedcar!U26</f>
        <v>0.12</v>
      </c>
      <c r="V26" s="83">
        <f>feedin_usedcar!V26</f>
        <v>0.28000000000000003</v>
      </c>
      <c r="W26" s="83">
        <f>feedin_usedcar!W26</f>
        <v>0.45</v>
      </c>
      <c r="X26" s="83">
        <f>feedin_usedcar!X26</f>
        <v>0.1</v>
      </c>
      <c r="Y26" s="83">
        <f>feedin_usedcar!Y26</f>
        <v>4.9999999999999933E-2</v>
      </c>
      <c r="Z26" s="72">
        <f>feedin_usedcar!Z26</f>
        <v>0</v>
      </c>
      <c r="AA26" s="83">
        <f>feedin_usedcar!AA26</f>
        <v>0.01</v>
      </c>
      <c r="AB26" s="83">
        <f>feedin_usedcar!AB26</f>
        <v>0.14000000000000001</v>
      </c>
      <c r="AC26" s="83">
        <f>feedin_usedcar!AC26</f>
        <v>0.75</v>
      </c>
      <c r="AD26" s="83">
        <f>feedin_usedcar!AD26</f>
        <v>0.1</v>
      </c>
      <c r="AE26" s="72">
        <f>feedin_usedcar!AE26</f>
        <v>0</v>
      </c>
      <c r="AF26" s="83">
        <f>feedin_usedcar!AF26</f>
        <v>0</v>
      </c>
      <c r="AG26" s="83">
        <f>feedin_usedcar!AG26</f>
        <v>0</v>
      </c>
      <c r="AH26" s="83">
        <f>feedin_usedcar!AH26</f>
        <v>0</v>
      </c>
      <c r="AI26" s="83">
        <f>feedin_usedcar!AI26</f>
        <v>1</v>
      </c>
      <c r="AJ26" s="72">
        <f>feedin_usedcar!AJ26</f>
        <v>0.23</v>
      </c>
      <c r="AK26" s="83">
        <f>feedin_usedcar!AK26</f>
        <v>0.1</v>
      </c>
      <c r="AL26" s="83">
        <f>feedin_usedcar!AL26</f>
        <v>0.65</v>
      </c>
      <c r="AM26" s="83">
        <f>feedin_usedcar!AM26</f>
        <v>0.02</v>
      </c>
      <c r="AN26" s="83">
        <f>feedin_usedcar!AN26</f>
        <v>0</v>
      </c>
      <c r="AO26" s="72">
        <f>feedin_usedcar!AO26</f>
        <v>0.1</v>
      </c>
      <c r="AP26" s="83">
        <f>feedin_usedcar!AP26</f>
        <v>0.35</v>
      </c>
      <c r="AQ26" s="83">
        <f>feedin_usedcar!AQ26</f>
        <v>0.4</v>
      </c>
      <c r="AR26" s="83">
        <f>feedin_usedcar!AR26</f>
        <v>0.15</v>
      </c>
      <c r="AS26" s="83">
        <f>feedin_usedcar!AS26</f>
        <v>0</v>
      </c>
      <c r="AT26" s="72">
        <f>feedin_usedcar!AT26</f>
        <v>0.7</v>
      </c>
      <c r="AU26" s="83">
        <f>feedin_usedcar!AU26</f>
        <v>0.14000000000000001</v>
      </c>
      <c r="AV26" s="83">
        <f>feedin_usedcar!AV26</f>
        <v>0.125</v>
      </c>
      <c r="AW26" s="83">
        <f>feedin_usedcar!AW26</f>
        <v>2.5000000000000001E-2</v>
      </c>
      <c r="AX26" s="83">
        <f>feedin_usedcar!AX26</f>
        <v>1.0000000000000009E-2</v>
      </c>
      <c r="AY26" s="72">
        <f>feedin_usedcar!AY26</f>
        <v>0</v>
      </c>
      <c r="AZ26" s="83">
        <f>feedin_usedcar!AZ26</f>
        <v>0</v>
      </c>
      <c r="BA26" s="83">
        <f>feedin_usedcar!BA26</f>
        <v>0</v>
      </c>
      <c r="BB26" s="83">
        <f>feedin_usedcar!BB26</f>
        <v>0.5</v>
      </c>
      <c r="BC26" s="83">
        <f>feedin_usedcar!BC26</f>
        <v>0.5</v>
      </c>
      <c r="BD26" s="52">
        <f t="shared" si="2"/>
        <v>1</v>
      </c>
      <c r="BE26" s="52">
        <f t="shared" si="3"/>
        <v>9</v>
      </c>
      <c r="BF26" s="55"/>
      <c r="BG26" s="61">
        <f t="shared" si="4"/>
        <v>0.15807942194752445</v>
      </c>
      <c r="BH26" s="61">
        <f t="shared" si="0"/>
        <v>0.24161688978290902</v>
      </c>
      <c r="BI26" s="61">
        <f t="shared" si="0"/>
        <v>0.28221164200953464</v>
      </c>
      <c r="BJ26" s="61">
        <f t="shared" si="0"/>
        <v>0.25132804404227282</v>
      </c>
      <c r="BK26" s="61">
        <f t="shared" si="0"/>
        <v>6.6764002217759008E-2</v>
      </c>
      <c r="BL26" s="62">
        <f t="shared" si="1"/>
        <v>1</v>
      </c>
    </row>
    <row r="27" spans="1:64" x14ac:dyDescent="0.2">
      <c r="A27" s="12">
        <v>2021</v>
      </c>
      <c r="B27" s="182">
        <f t="shared" si="7"/>
        <v>0.89523064125331375</v>
      </c>
      <c r="C27" s="66">
        <v>1.6935069015223153E-2</v>
      </c>
      <c r="D27" s="66">
        <f t="shared" ref="D27:F30" si="8">D26+(D$31-D$26)*0.2</f>
        <v>6.0000000000000005E-2</v>
      </c>
      <c r="E27" s="66">
        <f t="shared" si="8"/>
        <v>0</v>
      </c>
      <c r="F27" s="66">
        <f t="shared" si="8"/>
        <v>0</v>
      </c>
      <c r="G27" s="173">
        <v>2.3999999999999998E-3</v>
      </c>
      <c r="H27" s="173">
        <v>0</v>
      </c>
      <c r="I27" s="173">
        <v>2.5434289731463142E-2</v>
      </c>
      <c r="J27" s="66">
        <v>0</v>
      </c>
      <c r="K27" s="145">
        <f>feedin_usedcar!K27</f>
        <v>0.15259196011538462</v>
      </c>
      <c r="L27" s="146">
        <f>feedin_usedcar!L27</f>
        <v>0.25203206300769226</v>
      </c>
      <c r="M27" s="146">
        <f>feedin_usedcar!M27</f>
        <v>0.27858157383076915</v>
      </c>
      <c r="N27" s="146">
        <f>feedin_usedcar!N27</f>
        <v>0.25213743296153845</v>
      </c>
      <c r="O27" s="146">
        <f>feedin_usedcar!O27</f>
        <v>6.4656970084615378E-2</v>
      </c>
      <c r="P27" s="145">
        <f>feedin_usedcar!P27</f>
        <v>0</v>
      </c>
      <c r="Q27" s="146">
        <f>feedin_usedcar!Q27</f>
        <v>8.3999999999999995E-3</v>
      </c>
      <c r="R27" s="146">
        <f>feedin_usedcar!R27</f>
        <v>0.14200000000000002</v>
      </c>
      <c r="S27" s="146">
        <f>feedin_usedcar!S27</f>
        <v>0.73960000000000004</v>
      </c>
      <c r="T27" s="146">
        <f>feedin_usedcar!T27</f>
        <v>0.11</v>
      </c>
      <c r="U27" s="145">
        <f>feedin_usedcar!U27</f>
        <v>0.11599999999999999</v>
      </c>
      <c r="V27" s="146">
        <f>feedin_usedcar!V27</f>
        <v>0.29000000000000004</v>
      </c>
      <c r="W27" s="146">
        <f>feedin_usedcar!W27</f>
        <v>0.44</v>
      </c>
      <c r="X27" s="146">
        <f>feedin_usedcar!X27</f>
        <v>0.10800000000000001</v>
      </c>
      <c r="Y27" s="146">
        <f>feedin_usedcar!Y27</f>
        <v>4.599999999999993E-2</v>
      </c>
      <c r="Z27" s="145">
        <f>feedin_usedcar!Z27</f>
        <v>0</v>
      </c>
      <c r="AA27" s="146">
        <f>feedin_usedcar!AA27</f>
        <v>8.3999999999999995E-3</v>
      </c>
      <c r="AB27" s="146">
        <f>feedin_usedcar!AB27</f>
        <v>0.14200000000000002</v>
      </c>
      <c r="AC27" s="146">
        <f>feedin_usedcar!AC27</f>
        <v>0.73960000000000004</v>
      </c>
      <c r="AD27" s="146">
        <f>feedin_usedcar!AD27</f>
        <v>0.11</v>
      </c>
      <c r="AE27" s="145">
        <f>feedin_usedcar!AE27</f>
        <v>0</v>
      </c>
      <c r="AF27" s="146">
        <f>feedin_usedcar!AF27</f>
        <v>0</v>
      </c>
      <c r="AG27" s="146">
        <f>feedin_usedcar!AG27</f>
        <v>0</v>
      </c>
      <c r="AH27" s="146">
        <f>feedin_usedcar!AH27</f>
        <v>0</v>
      </c>
      <c r="AI27" s="146">
        <f>feedin_usedcar!AI27</f>
        <v>1</v>
      </c>
      <c r="AJ27" s="145">
        <f>feedin_usedcar!AJ27</f>
        <v>0.214</v>
      </c>
      <c r="AK27" s="146">
        <f>feedin_usedcar!AK27</f>
        <v>0.14000000000000001</v>
      </c>
      <c r="AL27" s="146">
        <f>feedin_usedcar!AL27</f>
        <v>0.62</v>
      </c>
      <c r="AM27" s="146">
        <f>feedin_usedcar!AM27</f>
        <v>2.6000000000000002E-2</v>
      </c>
      <c r="AN27" s="146">
        <f>feedin_usedcar!AN27</f>
        <v>0</v>
      </c>
      <c r="AO27" s="145">
        <f>feedin_usedcar!AO27</f>
        <v>0.1</v>
      </c>
      <c r="AP27" s="146">
        <f>feedin_usedcar!AP27</f>
        <v>0.35</v>
      </c>
      <c r="AQ27" s="146">
        <f>feedin_usedcar!AQ27</f>
        <v>0.4</v>
      </c>
      <c r="AR27" s="146">
        <f>feedin_usedcar!AR27</f>
        <v>0.15</v>
      </c>
      <c r="AS27" s="146">
        <f>feedin_usedcar!AS27</f>
        <v>0</v>
      </c>
      <c r="AT27" s="145">
        <f>feedin_usedcar!AT27</f>
        <v>0.64</v>
      </c>
      <c r="AU27" s="146">
        <f>feedin_usedcar!AU27</f>
        <v>0.16200000000000001</v>
      </c>
      <c r="AV27" s="146">
        <f>feedin_usedcar!AV27</f>
        <v>0.156</v>
      </c>
      <c r="AW27" s="146">
        <f>feedin_usedcar!AW27</f>
        <v>3.0000000000000002E-2</v>
      </c>
      <c r="AX27" s="146">
        <f>feedin_usedcar!AX27</f>
        <v>1.19999999999999E-2</v>
      </c>
      <c r="AY27" s="145">
        <f>feedin_usedcar!AY27</f>
        <v>0</v>
      </c>
      <c r="AZ27" s="146">
        <f>feedin_usedcar!AZ27</f>
        <v>0</v>
      </c>
      <c r="BA27" s="146">
        <f>feedin_usedcar!BA27</f>
        <v>0</v>
      </c>
      <c r="BB27" s="146">
        <f>feedin_usedcar!BB27</f>
        <v>0.5</v>
      </c>
      <c r="BC27" s="146">
        <f>feedin_usedcar!BC27</f>
        <v>0.5</v>
      </c>
      <c r="BD27" s="36">
        <f t="shared" si="2"/>
        <v>1</v>
      </c>
      <c r="BE27" s="36">
        <f t="shared" si="3"/>
        <v>9</v>
      </c>
      <c r="BG27" s="60">
        <f t="shared" si="4"/>
        <v>0.16035654373233224</v>
      </c>
      <c r="BH27" s="60">
        <f t="shared" si="0"/>
        <v>0.24762543489899685</v>
      </c>
      <c r="BI27" s="60">
        <f t="shared" si="0"/>
        <v>0.28365528998014677</v>
      </c>
      <c r="BJ27" s="60">
        <f t="shared" si="0"/>
        <v>0.24555176152972541</v>
      </c>
      <c r="BK27" s="60">
        <f t="shared" si="0"/>
        <v>6.2810969858798651E-2</v>
      </c>
      <c r="BL27" s="57">
        <f t="shared" si="1"/>
        <v>1</v>
      </c>
    </row>
    <row r="28" spans="1:64" x14ac:dyDescent="0.2">
      <c r="A28" s="12">
        <v>2022</v>
      </c>
      <c r="B28" s="100">
        <v>0.88086787720498605</v>
      </c>
      <c r="C28" s="66">
        <v>1.6244164888105341E-2</v>
      </c>
      <c r="D28" s="66">
        <f t="shared" si="8"/>
        <v>7.0000000000000007E-2</v>
      </c>
      <c r="E28" s="66">
        <f t="shared" si="8"/>
        <v>0</v>
      </c>
      <c r="F28" s="66">
        <f t="shared" si="8"/>
        <v>0</v>
      </c>
      <c r="G28" s="66">
        <v>2.5849276038783556E-3</v>
      </c>
      <c r="H28" s="66">
        <v>0</v>
      </c>
      <c r="I28" s="66">
        <v>3.0303030303030304E-2</v>
      </c>
      <c r="J28" s="66">
        <f t="shared" ref="J28:J61" si="9">1-SUM(B28:I28)</f>
        <v>0</v>
      </c>
      <c r="K28" s="145">
        <f>feedin_usedcar!K28</f>
        <v>0.15452618676923077</v>
      </c>
      <c r="L28" s="146">
        <f>feedin_usedcar!L28</f>
        <v>0.25736183378461536</v>
      </c>
      <c r="M28" s="146">
        <f>feedin_usedcar!M28</f>
        <v>0.27873917673846144</v>
      </c>
      <c r="N28" s="146">
        <f>feedin_usedcar!N28</f>
        <v>0.24856660707692307</v>
      </c>
      <c r="O28" s="146">
        <f>feedin_usedcar!O28</f>
        <v>6.0806195630769229E-2</v>
      </c>
      <c r="P28" s="145">
        <f>feedin_usedcar!P28</f>
        <v>0</v>
      </c>
      <c r="Q28" s="146">
        <f>feedin_usedcar!Q28</f>
        <v>6.7999999999999996E-3</v>
      </c>
      <c r="R28" s="146">
        <f>feedin_usedcar!R28</f>
        <v>0.14400000000000002</v>
      </c>
      <c r="S28" s="146">
        <f>feedin_usedcar!S28</f>
        <v>0.72920000000000007</v>
      </c>
      <c r="T28" s="146">
        <f>feedin_usedcar!T28</f>
        <v>0.12</v>
      </c>
      <c r="U28" s="145">
        <f>feedin_usedcar!U28</f>
        <v>0.11199999999999999</v>
      </c>
      <c r="V28" s="146">
        <f>feedin_usedcar!V28</f>
        <v>0.30000000000000004</v>
      </c>
      <c r="W28" s="146">
        <f>feedin_usedcar!W28</f>
        <v>0.43</v>
      </c>
      <c r="X28" s="146">
        <f>feedin_usedcar!X28</f>
        <v>0.11600000000000002</v>
      </c>
      <c r="Y28" s="146">
        <f>feedin_usedcar!Y28</f>
        <v>4.1999999999999926E-2</v>
      </c>
      <c r="Z28" s="145">
        <f>feedin_usedcar!Z28</f>
        <v>0</v>
      </c>
      <c r="AA28" s="146">
        <f>feedin_usedcar!AA28</f>
        <v>6.7999999999999996E-3</v>
      </c>
      <c r="AB28" s="146">
        <f>feedin_usedcar!AB28</f>
        <v>0.14400000000000002</v>
      </c>
      <c r="AC28" s="146">
        <f>feedin_usedcar!AC28</f>
        <v>0.72920000000000007</v>
      </c>
      <c r="AD28" s="146">
        <f>feedin_usedcar!AD28</f>
        <v>0.12</v>
      </c>
      <c r="AE28" s="145">
        <f>feedin_usedcar!AE28</f>
        <v>0</v>
      </c>
      <c r="AF28" s="146">
        <f>feedin_usedcar!AF28</f>
        <v>0</v>
      </c>
      <c r="AG28" s="146">
        <f>feedin_usedcar!AG28</f>
        <v>0</v>
      </c>
      <c r="AH28" s="146">
        <f>feedin_usedcar!AH28</f>
        <v>0</v>
      </c>
      <c r="AI28" s="146">
        <f>feedin_usedcar!AI28</f>
        <v>1</v>
      </c>
      <c r="AJ28" s="145">
        <f>feedin_usedcar!AJ28</f>
        <v>0.19799999999999998</v>
      </c>
      <c r="AK28" s="146">
        <f>feedin_usedcar!AK28</f>
        <v>0.18</v>
      </c>
      <c r="AL28" s="146">
        <f>feedin_usedcar!AL28</f>
        <v>0.59</v>
      </c>
      <c r="AM28" s="146">
        <f>feedin_usedcar!AM28</f>
        <v>3.2000000000000001E-2</v>
      </c>
      <c r="AN28" s="146">
        <f>feedin_usedcar!AN28</f>
        <v>0</v>
      </c>
      <c r="AO28" s="145">
        <f>feedin_usedcar!AO28</f>
        <v>0.1</v>
      </c>
      <c r="AP28" s="146">
        <f>feedin_usedcar!AP28</f>
        <v>0.35</v>
      </c>
      <c r="AQ28" s="146">
        <f>feedin_usedcar!AQ28</f>
        <v>0.4</v>
      </c>
      <c r="AR28" s="146">
        <f>feedin_usedcar!AR28</f>
        <v>0.15</v>
      </c>
      <c r="AS28" s="146">
        <f>feedin_usedcar!AS28</f>
        <v>0</v>
      </c>
      <c r="AT28" s="145">
        <f>feedin_usedcar!AT28</f>
        <v>0.58000000000000007</v>
      </c>
      <c r="AU28" s="146">
        <f>feedin_usedcar!AU28</f>
        <v>0.184</v>
      </c>
      <c r="AV28" s="146">
        <f>feedin_usedcar!AV28</f>
        <v>0.187</v>
      </c>
      <c r="AW28" s="146">
        <f>feedin_usedcar!AW28</f>
        <v>3.5000000000000003E-2</v>
      </c>
      <c r="AX28" s="146">
        <f>feedin_usedcar!AX28</f>
        <v>1.3999999999999901E-2</v>
      </c>
      <c r="AY28" s="145">
        <f>feedin_usedcar!AY28</f>
        <v>0</v>
      </c>
      <c r="AZ28" s="146">
        <f>feedin_usedcar!AZ28</f>
        <v>0</v>
      </c>
      <c r="BA28" s="146">
        <f>feedin_usedcar!BA28</f>
        <v>0</v>
      </c>
      <c r="BB28" s="146">
        <f>feedin_usedcar!BB28</f>
        <v>0.5</v>
      </c>
      <c r="BC28" s="146">
        <f>feedin_usedcar!BC28</f>
        <v>0.5</v>
      </c>
      <c r="BD28" s="36">
        <f t="shared" si="2"/>
        <v>1.0000000000000002</v>
      </c>
      <c r="BE28" s="36">
        <f t="shared" si="3"/>
        <v>9</v>
      </c>
      <c r="BG28" s="60">
        <f t="shared" si="4"/>
        <v>0.16204472735331898</v>
      </c>
      <c r="BH28" s="60">
        <f t="shared" si="0"/>
        <v>0.25385327706513144</v>
      </c>
      <c r="BI28" s="60">
        <f t="shared" si="0"/>
        <v>0.28516332060431604</v>
      </c>
      <c r="BJ28" s="60">
        <f t="shared" si="0"/>
        <v>0.24006290830023169</v>
      </c>
      <c r="BK28" s="60">
        <f t="shared" si="0"/>
        <v>5.8875766677001853E-2</v>
      </c>
      <c r="BL28" s="57">
        <f t="shared" si="1"/>
        <v>1</v>
      </c>
    </row>
    <row r="29" spans="1:64" x14ac:dyDescent="0.2">
      <c r="A29" s="12">
        <v>2023</v>
      </c>
      <c r="B29" s="100">
        <v>0.86509159154150228</v>
      </c>
      <c r="C29" s="66">
        <v>1.5514469064558348E-2</v>
      </c>
      <c r="D29" s="66">
        <f t="shared" si="8"/>
        <v>8.0000000000000016E-2</v>
      </c>
      <c r="E29" s="66">
        <f t="shared" si="8"/>
        <v>0</v>
      </c>
      <c r="F29" s="66">
        <f t="shared" si="8"/>
        <v>0</v>
      </c>
      <c r="G29" s="66">
        <v>9.0909090909090922E-3</v>
      </c>
      <c r="H29" s="66">
        <v>0</v>
      </c>
      <c r="I29" s="66">
        <v>3.0303030303030304E-2</v>
      </c>
      <c r="J29" s="66">
        <f t="shared" si="9"/>
        <v>0</v>
      </c>
      <c r="K29" s="145">
        <f>feedin_usedcar!K29</f>
        <v>0.15646041342307693</v>
      </c>
      <c r="L29" s="146">
        <f>feedin_usedcar!L29</f>
        <v>0.26269160456153845</v>
      </c>
      <c r="M29" s="146">
        <f>feedin_usedcar!M29</f>
        <v>0.27889677964615373</v>
      </c>
      <c r="N29" s="146">
        <f>feedin_usedcar!N29</f>
        <v>0.24499578119230769</v>
      </c>
      <c r="O29" s="146">
        <f>feedin_usedcar!O29</f>
        <v>5.6955421176923079E-2</v>
      </c>
      <c r="P29" s="145">
        <f>feedin_usedcar!P29</f>
        <v>0</v>
      </c>
      <c r="Q29" s="146">
        <f>feedin_usedcar!Q29</f>
        <v>5.1999999999999998E-3</v>
      </c>
      <c r="R29" s="146">
        <f>feedin_usedcar!R29</f>
        <v>0.14600000000000002</v>
      </c>
      <c r="S29" s="146">
        <f>feedin_usedcar!S29</f>
        <v>0.71880000000000011</v>
      </c>
      <c r="T29" s="146">
        <f>feedin_usedcar!T29</f>
        <v>0.13</v>
      </c>
      <c r="U29" s="145">
        <f>feedin_usedcar!U29</f>
        <v>0.10799999999999998</v>
      </c>
      <c r="V29" s="146">
        <f>feedin_usedcar!V29</f>
        <v>0.31000000000000005</v>
      </c>
      <c r="W29" s="146">
        <f>feedin_usedcar!W29</f>
        <v>0.42</v>
      </c>
      <c r="X29" s="146">
        <f>feedin_usedcar!X29</f>
        <v>0.12400000000000003</v>
      </c>
      <c r="Y29" s="146">
        <f>feedin_usedcar!Y29</f>
        <v>3.7999999999999923E-2</v>
      </c>
      <c r="Z29" s="145">
        <f>feedin_usedcar!Z29</f>
        <v>0</v>
      </c>
      <c r="AA29" s="146">
        <f>feedin_usedcar!AA29</f>
        <v>5.1999999999999998E-3</v>
      </c>
      <c r="AB29" s="146">
        <f>feedin_usedcar!AB29</f>
        <v>0.14600000000000002</v>
      </c>
      <c r="AC29" s="146">
        <f>feedin_usedcar!AC29</f>
        <v>0.71880000000000011</v>
      </c>
      <c r="AD29" s="146">
        <f>feedin_usedcar!AD29</f>
        <v>0.13</v>
      </c>
      <c r="AE29" s="145">
        <f>feedin_usedcar!AE29</f>
        <v>0</v>
      </c>
      <c r="AF29" s="146">
        <f>feedin_usedcar!AF29</f>
        <v>0</v>
      </c>
      <c r="AG29" s="146">
        <f>feedin_usedcar!AG29</f>
        <v>0</v>
      </c>
      <c r="AH29" s="146">
        <f>feedin_usedcar!AH29</f>
        <v>0</v>
      </c>
      <c r="AI29" s="146">
        <f>feedin_usedcar!AI29</f>
        <v>1</v>
      </c>
      <c r="AJ29" s="145">
        <f>feedin_usedcar!AJ29</f>
        <v>0.18199999999999997</v>
      </c>
      <c r="AK29" s="146">
        <f>feedin_usedcar!AK29</f>
        <v>0.21999999999999997</v>
      </c>
      <c r="AL29" s="146">
        <f>feedin_usedcar!AL29</f>
        <v>0.55999999999999994</v>
      </c>
      <c r="AM29" s="146">
        <f>feedin_usedcar!AM29</f>
        <v>3.7999999999999999E-2</v>
      </c>
      <c r="AN29" s="146">
        <f>feedin_usedcar!AN29</f>
        <v>0</v>
      </c>
      <c r="AO29" s="145">
        <f>feedin_usedcar!AO29</f>
        <v>0.1</v>
      </c>
      <c r="AP29" s="146">
        <f>feedin_usedcar!AP29</f>
        <v>0.35</v>
      </c>
      <c r="AQ29" s="146">
        <f>feedin_usedcar!AQ29</f>
        <v>0.4</v>
      </c>
      <c r="AR29" s="146">
        <f>feedin_usedcar!AR29</f>
        <v>0.15</v>
      </c>
      <c r="AS29" s="146">
        <f>feedin_usedcar!AS29</f>
        <v>0</v>
      </c>
      <c r="AT29" s="145">
        <f>feedin_usedcar!AT29</f>
        <v>0.52000000000000013</v>
      </c>
      <c r="AU29" s="146">
        <f>feedin_usedcar!AU29</f>
        <v>0.20599999999999999</v>
      </c>
      <c r="AV29" s="146">
        <f>feedin_usedcar!AV29</f>
        <v>0.218</v>
      </c>
      <c r="AW29" s="146">
        <f>feedin_usedcar!AW29</f>
        <v>0.04</v>
      </c>
      <c r="AX29" s="146">
        <f>feedin_usedcar!AX29</f>
        <v>1.5999999999999903E-2</v>
      </c>
      <c r="AY29" s="145">
        <f>feedin_usedcar!AY29</f>
        <v>0</v>
      </c>
      <c r="AZ29" s="146">
        <f>feedin_usedcar!AZ29</f>
        <v>0</v>
      </c>
      <c r="BA29" s="146">
        <f>feedin_usedcar!BA29</f>
        <v>0</v>
      </c>
      <c r="BB29" s="146">
        <f>feedin_usedcar!BB29</f>
        <v>0.5</v>
      </c>
      <c r="BC29" s="146">
        <f>feedin_usedcar!BC29</f>
        <v>0.5</v>
      </c>
      <c r="BD29" s="36">
        <f t="shared" si="2"/>
        <v>1</v>
      </c>
      <c r="BE29" s="36">
        <f t="shared" si="3"/>
        <v>9</v>
      </c>
      <c r="BG29" s="60">
        <f t="shared" si="4"/>
        <v>0.16140470927353229</v>
      </c>
      <c r="BH29" s="60">
        <f t="shared" si="0"/>
        <v>0.2603753977562922</v>
      </c>
      <c r="BI29" s="60">
        <f t="shared" si="0"/>
        <v>0.28883334116028603</v>
      </c>
      <c r="BJ29" s="60">
        <f t="shared" si="0"/>
        <v>0.23457316639378745</v>
      </c>
      <c r="BK29" s="60">
        <f t="shared" si="0"/>
        <v>5.4813385416102034E-2</v>
      </c>
      <c r="BL29" s="57">
        <f t="shared" si="1"/>
        <v>1</v>
      </c>
    </row>
    <row r="30" spans="1:64" x14ac:dyDescent="0.2">
      <c r="A30" s="12">
        <v>2024</v>
      </c>
      <c r="B30" s="100">
        <v>0.85560604696018827</v>
      </c>
      <c r="C30" s="66">
        <v>1.5000013645872241E-2</v>
      </c>
      <c r="D30" s="66">
        <f t="shared" si="8"/>
        <v>9.0000000000000024E-2</v>
      </c>
      <c r="E30" s="66">
        <f t="shared" si="8"/>
        <v>0</v>
      </c>
      <c r="F30" s="66">
        <f t="shared" si="8"/>
        <v>0</v>
      </c>
      <c r="G30" s="66">
        <v>9.0909090909090905E-3</v>
      </c>
      <c r="H30" s="66">
        <v>0</v>
      </c>
      <c r="I30" s="66">
        <v>3.0303030303030304E-2</v>
      </c>
      <c r="J30" s="66">
        <f t="shared" si="9"/>
        <v>0</v>
      </c>
      <c r="K30" s="145">
        <f>feedin_usedcar!K30</f>
        <v>0.15839464007692308</v>
      </c>
      <c r="L30" s="146">
        <f>feedin_usedcar!L30</f>
        <v>0.26802137533846154</v>
      </c>
      <c r="M30" s="146">
        <f>feedin_usedcar!M30</f>
        <v>0.27905438255384601</v>
      </c>
      <c r="N30" s="146">
        <f>feedin_usedcar!N30</f>
        <v>0.24142495530769231</v>
      </c>
      <c r="O30" s="146">
        <f>feedin_usedcar!O30</f>
        <v>5.310464672307693E-2</v>
      </c>
      <c r="P30" s="145">
        <f>feedin_usedcar!P30</f>
        <v>0</v>
      </c>
      <c r="Q30" s="146">
        <f>feedin_usedcar!Q30</f>
        <v>3.5999999999999999E-3</v>
      </c>
      <c r="R30" s="146">
        <f>feedin_usedcar!R30</f>
        <v>0.14800000000000002</v>
      </c>
      <c r="S30" s="146">
        <f>feedin_usedcar!S30</f>
        <v>0.70840000000000014</v>
      </c>
      <c r="T30" s="146">
        <f>feedin_usedcar!T30</f>
        <v>0.14000000000000001</v>
      </c>
      <c r="U30" s="145">
        <f>feedin_usedcar!U30</f>
        <v>0.10399999999999998</v>
      </c>
      <c r="V30" s="146">
        <f>feedin_usedcar!V30</f>
        <v>0.32000000000000006</v>
      </c>
      <c r="W30" s="146">
        <f>feedin_usedcar!W30</f>
        <v>0.41</v>
      </c>
      <c r="X30" s="146">
        <f>feedin_usedcar!X30</f>
        <v>0.13200000000000003</v>
      </c>
      <c r="Y30" s="146">
        <f>feedin_usedcar!Y30</f>
        <v>3.3999999999999919E-2</v>
      </c>
      <c r="Z30" s="145">
        <f>feedin_usedcar!Z30</f>
        <v>0</v>
      </c>
      <c r="AA30" s="146">
        <f>feedin_usedcar!AA30</f>
        <v>3.5999999999999999E-3</v>
      </c>
      <c r="AB30" s="146">
        <f>feedin_usedcar!AB30</f>
        <v>0.14800000000000002</v>
      </c>
      <c r="AC30" s="146">
        <f>feedin_usedcar!AC30</f>
        <v>0.70840000000000014</v>
      </c>
      <c r="AD30" s="146">
        <f>feedin_usedcar!AD30</f>
        <v>0.14000000000000001</v>
      </c>
      <c r="AE30" s="145">
        <f>feedin_usedcar!AE30</f>
        <v>0</v>
      </c>
      <c r="AF30" s="146">
        <f>feedin_usedcar!AF30</f>
        <v>0</v>
      </c>
      <c r="AG30" s="146">
        <f>feedin_usedcar!AG30</f>
        <v>0</v>
      </c>
      <c r="AH30" s="146">
        <f>feedin_usedcar!AH30</f>
        <v>0</v>
      </c>
      <c r="AI30" s="146">
        <f>feedin_usedcar!AI30</f>
        <v>1</v>
      </c>
      <c r="AJ30" s="145">
        <f>feedin_usedcar!AJ30</f>
        <v>0.16599999999999995</v>
      </c>
      <c r="AK30" s="146">
        <f>feedin_usedcar!AK30</f>
        <v>0.25999999999999995</v>
      </c>
      <c r="AL30" s="146">
        <f>feedin_usedcar!AL30</f>
        <v>0.52999999999999992</v>
      </c>
      <c r="AM30" s="146">
        <f>feedin_usedcar!AM30</f>
        <v>4.3999999999999997E-2</v>
      </c>
      <c r="AN30" s="146">
        <f>feedin_usedcar!AN30</f>
        <v>0</v>
      </c>
      <c r="AO30" s="145">
        <f>feedin_usedcar!AO30</f>
        <v>0.1</v>
      </c>
      <c r="AP30" s="146">
        <f>feedin_usedcar!AP30</f>
        <v>0.35</v>
      </c>
      <c r="AQ30" s="146">
        <f>feedin_usedcar!AQ30</f>
        <v>0.4</v>
      </c>
      <c r="AR30" s="146">
        <f>feedin_usedcar!AR30</f>
        <v>0.15</v>
      </c>
      <c r="AS30" s="146">
        <f>feedin_usedcar!AS30</f>
        <v>0</v>
      </c>
      <c r="AT30" s="145">
        <f>feedin_usedcar!AT30</f>
        <v>0.46000000000000013</v>
      </c>
      <c r="AU30" s="146">
        <f>feedin_usedcar!AU30</f>
        <v>0.22799999999999998</v>
      </c>
      <c r="AV30" s="146">
        <f>feedin_usedcar!AV30</f>
        <v>0.249</v>
      </c>
      <c r="AW30" s="146">
        <f>feedin_usedcar!AW30</f>
        <v>4.4999999999999998E-2</v>
      </c>
      <c r="AX30" s="146">
        <f>feedin_usedcar!AX30</f>
        <v>1.7999999999999794E-2</v>
      </c>
      <c r="AY30" s="145">
        <f>feedin_usedcar!AY30</f>
        <v>0</v>
      </c>
      <c r="AZ30" s="146">
        <f>feedin_usedcar!AZ30</f>
        <v>0</v>
      </c>
      <c r="BA30" s="146">
        <f>feedin_usedcar!BA30</f>
        <v>0</v>
      </c>
      <c r="BB30" s="146">
        <f>feedin_usedcar!BB30</f>
        <v>0.5</v>
      </c>
      <c r="BC30" s="146">
        <f>feedin_usedcar!BC30</f>
        <v>0.5</v>
      </c>
      <c r="BD30" s="36">
        <f t="shared" si="2"/>
        <v>0.99999999999999978</v>
      </c>
      <c r="BE30" s="36">
        <f t="shared" si="3"/>
        <v>9</v>
      </c>
      <c r="BG30" s="60">
        <f t="shared" si="4"/>
        <v>0.16033189670438283</v>
      </c>
      <c r="BH30" s="60">
        <f t="shared" si="0"/>
        <v>0.26744743677602639</v>
      </c>
      <c r="BI30" s="60">
        <f t="shared" si="0"/>
        <v>0.29024425552703775</v>
      </c>
      <c r="BJ30" s="60">
        <f t="shared" si="0"/>
        <v>0.23083429767872704</v>
      </c>
      <c r="BK30" s="60">
        <f t="shared" si="0"/>
        <v>5.1142113313825815E-2</v>
      </c>
      <c r="BL30" s="57">
        <f t="shared" si="1"/>
        <v>0.99999999999999967</v>
      </c>
    </row>
    <row r="31" spans="1:64" x14ac:dyDescent="0.2">
      <c r="A31" s="51">
        <v>2025</v>
      </c>
      <c r="B31" s="101">
        <v>0.84608046783464808</v>
      </c>
      <c r="C31" s="74">
        <v>1.4525592771412585E-2</v>
      </c>
      <c r="D31" s="74">
        <v>0.1</v>
      </c>
      <c r="E31" s="74">
        <v>0</v>
      </c>
      <c r="F31" s="74">
        <v>0</v>
      </c>
      <c r="G31" s="74">
        <v>9.0909090909090905E-3</v>
      </c>
      <c r="H31" s="74">
        <v>0</v>
      </c>
      <c r="I31" s="74">
        <v>3.0303030303030304E-2</v>
      </c>
      <c r="J31" s="74">
        <f t="shared" si="9"/>
        <v>0</v>
      </c>
      <c r="K31" s="72">
        <f>feedin_usedcar!K31</f>
        <v>0.16032886673076924</v>
      </c>
      <c r="L31" s="83">
        <f>feedin_usedcar!L31</f>
        <v>0.27335114611538464</v>
      </c>
      <c r="M31" s="83">
        <f>feedin_usedcar!M31</f>
        <v>0.2792119854615383</v>
      </c>
      <c r="N31" s="83">
        <f>feedin_usedcar!N31</f>
        <v>0.23785412942307693</v>
      </c>
      <c r="O31" s="83">
        <f>feedin_usedcar!O31</f>
        <v>4.9253872269230781E-2</v>
      </c>
      <c r="P31" s="72">
        <f>feedin_usedcar!P31</f>
        <v>0</v>
      </c>
      <c r="Q31" s="83">
        <f>feedin_usedcar!Q31</f>
        <v>2E-3</v>
      </c>
      <c r="R31" s="83">
        <f>feedin_usedcar!R31</f>
        <v>0.15</v>
      </c>
      <c r="S31" s="83">
        <f>feedin_usedcar!S31</f>
        <v>0.69799999999999995</v>
      </c>
      <c r="T31" s="83">
        <f>feedin_usedcar!T31</f>
        <v>0.15</v>
      </c>
      <c r="U31" s="72">
        <f>feedin_usedcar!U31</f>
        <v>0.1</v>
      </c>
      <c r="V31" s="83">
        <f>feedin_usedcar!V31</f>
        <v>0.33</v>
      </c>
      <c r="W31" s="83">
        <f>feedin_usedcar!W31</f>
        <v>0.4</v>
      </c>
      <c r="X31" s="83">
        <f>feedin_usedcar!X31</f>
        <v>0.14000000000000001</v>
      </c>
      <c r="Y31" s="83">
        <f>feedin_usedcar!Y31</f>
        <v>2.9999999999999916E-2</v>
      </c>
      <c r="Z31" s="72">
        <f>feedin_usedcar!Z31</f>
        <v>0</v>
      </c>
      <c r="AA31" s="83">
        <f>feedin_usedcar!AA31</f>
        <v>2E-3</v>
      </c>
      <c r="AB31" s="83">
        <f>feedin_usedcar!AB31</f>
        <v>0.15</v>
      </c>
      <c r="AC31" s="83">
        <f>feedin_usedcar!AC31</f>
        <v>0.69799999999999995</v>
      </c>
      <c r="AD31" s="83">
        <f>feedin_usedcar!AD31</f>
        <v>0.15</v>
      </c>
      <c r="AE31" s="72">
        <f>feedin_usedcar!AE31</f>
        <v>0</v>
      </c>
      <c r="AF31" s="83">
        <f>feedin_usedcar!AF31</f>
        <v>0</v>
      </c>
      <c r="AG31" s="83">
        <f>feedin_usedcar!AG31</f>
        <v>0</v>
      </c>
      <c r="AH31" s="83">
        <f>feedin_usedcar!AH31</f>
        <v>0</v>
      </c>
      <c r="AI31" s="83">
        <f>feedin_usedcar!AI31</f>
        <v>1</v>
      </c>
      <c r="AJ31" s="72">
        <f>feedin_usedcar!AJ31</f>
        <v>0.15</v>
      </c>
      <c r="AK31" s="83">
        <f>feedin_usedcar!AK31</f>
        <v>0.3</v>
      </c>
      <c r="AL31" s="83">
        <f>feedin_usedcar!AL31</f>
        <v>0.5</v>
      </c>
      <c r="AM31" s="83">
        <f>feedin_usedcar!AM31</f>
        <v>0.05</v>
      </c>
      <c r="AN31" s="83">
        <f>feedin_usedcar!AN31</f>
        <v>0</v>
      </c>
      <c r="AO31" s="72">
        <f>feedin_usedcar!AO31</f>
        <v>0.1</v>
      </c>
      <c r="AP31" s="83">
        <f>feedin_usedcar!AP31</f>
        <v>0.35</v>
      </c>
      <c r="AQ31" s="83">
        <f>feedin_usedcar!AQ31</f>
        <v>0.4</v>
      </c>
      <c r="AR31" s="83">
        <f>feedin_usedcar!AR31</f>
        <v>0.15</v>
      </c>
      <c r="AS31" s="83">
        <f>feedin_usedcar!AS31</f>
        <v>0</v>
      </c>
      <c r="AT31" s="72">
        <f>feedin_usedcar!AT31</f>
        <v>0.4</v>
      </c>
      <c r="AU31" s="83">
        <f>feedin_usedcar!AU31</f>
        <v>0.25</v>
      </c>
      <c r="AV31" s="83">
        <f>feedin_usedcar!AV31</f>
        <v>0.28000000000000003</v>
      </c>
      <c r="AW31" s="83">
        <f>feedin_usedcar!AW31</f>
        <v>0.05</v>
      </c>
      <c r="AX31" s="83">
        <f>feedin_usedcar!AX31</f>
        <v>1.9999999999999907E-2</v>
      </c>
      <c r="AY31" s="72">
        <f>feedin_usedcar!AY31</f>
        <v>0</v>
      </c>
      <c r="AZ31" s="83">
        <f>feedin_usedcar!AZ31</f>
        <v>0</v>
      </c>
      <c r="BA31" s="83">
        <f>feedin_usedcar!BA31</f>
        <v>0</v>
      </c>
      <c r="BB31" s="83">
        <f>feedin_usedcar!BB31</f>
        <v>0.5</v>
      </c>
      <c r="BC31" s="83">
        <f>feedin_usedcar!BC31</f>
        <v>0.5</v>
      </c>
      <c r="BD31" s="52">
        <f t="shared" si="2"/>
        <v>1</v>
      </c>
      <c r="BE31" s="52">
        <f t="shared" si="3"/>
        <v>9</v>
      </c>
      <c r="BF31" s="55"/>
      <c r="BG31" s="61">
        <f t="shared" si="4"/>
        <v>0.15913597105581667</v>
      </c>
      <c r="BH31" s="61">
        <f t="shared" si="0"/>
        <v>0.27460914707701506</v>
      </c>
      <c r="BI31" s="61">
        <f t="shared" si="0"/>
        <v>0.29144494923035419</v>
      </c>
      <c r="BJ31" s="61">
        <f t="shared" si="0"/>
        <v>0.22735229382282282</v>
      </c>
      <c r="BK31" s="61">
        <f t="shared" si="0"/>
        <v>4.745763881399126E-2</v>
      </c>
      <c r="BL31" s="62">
        <f t="shared" si="1"/>
        <v>1</v>
      </c>
    </row>
    <row r="32" spans="1:64" x14ac:dyDescent="0.2">
      <c r="A32" s="12">
        <v>2026</v>
      </c>
      <c r="B32" s="100">
        <v>0.84662618784742771</v>
      </c>
      <c r="C32" s="66">
        <v>1.3979872758632921E-2</v>
      </c>
      <c r="D32" s="66">
        <f t="shared" ref="D32:F35" si="10">D31+(D$36-D$31)*0.2</f>
        <v>0.1</v>
      </c>
      <c r="E32" s="66">
        <f t="shared" si="10"/>
        <v>0</v>
      </c>
      <c r="F32" s="66">
        <f t="shared" si="10"/>
        <v>0</v>
      </c>
      <c r="G32" s="66">
        <v>9.0909090909090905E-3</v>
      </c>
      <c r="H32" s="66">
        <v>0</v>
      </c>
      <c r="I32" s="66">
        <v>3.0303030303030304E-2</v>
      </c>
      <c r="J32" s="66">
        <f t="shared" si="9"/>
        <v>0</v>
      </c>
      <c r="K32" s="145">
        <f>feedin_usedcar!K32</f>
        <v>0.16226309338461539</v>
      </c>
      <c r="L32" s="146">
        <f>feedin_usedcar!L32</f>
        <v>0.27868091689230773</v>
      </c>
      <c r="M32" s="146">
        <f>feedin_usedcar!M32</f>
        <v>0.27936958836923059</v>
      </c>
      <c r="N32" s="146">
        <f>feedin_usedcar!N32</f>
        <v>0.23428330353846155</v>
      </c>
      <c r="O32" s="146">
        <f>feedin_usedcar!O32</f>
        <v>4.5403097815384631E-2</v>
      </c>
      <c r="P32" s="145">
        <f>feedin_usedcar!P32</f>
        <v>0</v>
      </c>
      <c r="Q32" s="146">
        <f>feedin_usedcar!Q32</f>
        <v>2E-3</v>
      </c>
      <c r="R32" s="146">
        <f>feedin_usedcar!R32</f>
        <v>0.15</v>
      </c>
      <c r="S32" s="146">
        <f>feedin_usedcar!S32</f>
        <v>0.69799999999999995</v>
      </c>
      <c r="T32" s="146">
        <f>feedin_usedcar!T32</f>
        <v>0.15</v>
      </c>
      <c r="U32" s="145">
        <f>feedin_usedcar!U32</f>
        <v>0.1</v>
      </c>
      <c r="V32" s="146">
        <f>feedin_usedcar!V32</f>
        <v>0.32</v>
      </c>
      <c r="W32" s="146">
        <f>feedin_usedcar!W32</f>
        <v>0.4</v>
      </c>
      <c r="X32" s="146">
        <f>feedin_usedcar!X32</f>
        <v>0.15000000000000002</v>
      </c>
      <c r="Y32" s="146">
        <f>feedin_usedcar!Y32</f>
        <v>2.9999999999999916E-2</v>
      </c>
      <c r="Z32" s="145">
        <f>feedin_usedcar!Z32</f>
        <v>0</v>
      </c>
      <c r="AA32" s="146">
        <f>feedin_usedcar!AA32</f>
        <v>2E-3</v>
      </c>
      <c r="AB32" s="146">
        <f>feedin_usedcar!AB32</f>
        <v>0.15</v>
      </c>
      <c r="AC32" s="146">
        <f>feedin_usedcar!AC32</f>
        <v>0.69799999999999995</v>
      </c>
      <c r="AD32" s="146">
        <f>feedin_usedcar!AD32</f>
        <v>0.15</v>
      </c>
      <c r="AE32" s="145">
        <f>feedin_usedcar!AE32</f>
        <v>0</v>
      </c>
      <c r="AF32" s="146">
        <f>feedin_usedcar!AF32</f>
        <v>0</v>
      </c>
      <c r="AG32" s="146">
        <f>feedin_usedcar!AG32</f>
        <v>0</v>
      </c>
      <c r="AH32" s="146">
        <f>feedin_usedcar!AH32</f>
        <v>0</v>
      </c>
      <c r="AI32" s="146">
        <f>feedin_usedcar!AI32</f>
        <v>1</v>
      </c>
      <c r="AJ32" s="145">
        <f>feedin_usedcar!AJ32</f>
        <v>0.15</v>
      </c>
      <c r="AK32" s="146">
        <f>feedin_usedcar!AK32</f>
        <v>0.31</v>
      </c>
      <c r="AL32" s="146">
        <f>feedin_usedcar!AL32</f>
        <v>0.49</v>
      </c>
      <c r="AM32" s="146">
        <f>feedin_usedcar!AM32</f>
        <v>0.05</v>
      </c>
      <c r="AN32" s="146">
        <f>feedin_usedcar!AN32</f>
        <v>0</v>
      </c>
      <c r="AO32" s="145">
        <f>feedin_usedcar!AO32</f>
        <v>0.1</v>
      </c>
      <c r="AP32" s="146">
        <f>feedin_usedcar!AP32</f>
        <v>0.35</v>
      </c>
      <c r="AQ32" s="146">
        <f>feedin_usedcar!AQ32</f>
        <v>0.4</v>
      </c>
      <c r="AR32" s="146">
        <f>feedin_usedcar!AR32</f>
        <v>0.15</v>
      </c>
      <c r="AS32" s="146">
        <f>feedin_usedcar!AS32</f>
        <v>0</v>
      </c>
      <c r="AT32" s="145">
        <f>feedin_usedcar!AT32</f>
        <v>0.36000000000000004</v>
      </c>
      <c r="AU32" s="146">
        <f>feedin_usedcar!AU32</f>
        <v>0.25</v>
      </c>
      <c r="AV32" s="146">
        <f>feedin_usedcar!AV32</f>
        <v>0.30400000000000005</v>
      </c>
      <c r="AW32" s="146">
        <f>feedin_usedcar!AW32</f>
        <v>6.0000000000000005E-2</v>
      </c>
      <c r="AX32" s="146">
        <f>feedin_usedcar!AX32</f>
        <v>2.5999999999999801E-2</v>
      </c>
      <c r="AY32" s="145">
        <f>feedin_usedcar!AY32</f>
        <v>0</v>
      </c>
      <c r="AZ32" s="146">
        <f>feedin_usedcar!AZ32</f>
        <v>0</v>
      </c>
      <c r="BA32" s="146">
        <f>feedin_usedcar!BA32</f>
        <v>0</v>
      </c>
      <c r="BB32" s="146">
        <f>feedin_usedcar!BB32</f>
        <v>0.5</v>
      </c>
      <c r="BC32" s="146">
        <f>feedin_usedcar!BC32</f>
        <v>0.5</v>
      </c>
      <c r="BD32" s="36">
        <f t="shared" si="2"/>
        <v>0.99999999999999989</v>
      </c>
      <c r="BE32" s="36">
        <f t="shared" si="3"/>
        <v>8.9999999999999982</v>
      </c>
      <c r="BG32" s="60">
        <f t="shared" si="4"/>
        <v>0.15964891145327537</v>
      </c>
      <c r="BH32" s="60">
        <f t="shared" si="0"/>
        <v>0.27836046143381699</v>
      </c>
      <c r="BI32" s="60">
        <f t="shared" si="0"/>
        <v>0.29228525718200837</v>
      </c>
      <c r="BJ32" s="60">
        <f t="shared" si="0"/>
        <v>0.22538105860932256</v>
      </c>
      <c r="BK32" s="60">
        <f t="shared" si="0"/>
        <v>4.4324311321576673E-2</v>
      </c>
      <c r="BL32" s="57">
        <f t="shared" si="1"/>
        <v>0.99999999999999989</v>
      </c>
    </row>
    <row r="33" spans="1:64" x14ac:dyDescent="0.2">
      <c r="A33" s="12">
        <v>2027</v>
      </c>
      <c r="B33" s="100">
        <v>0.84717003119636836</v>
      </c>
      <c r="C33" s="66">
        <v>1.3436029409692326E-2</v>
      </c>
      <c r="D33" s="66">
        <f t="shared" si="10"/>
        <v>0.1</v>
      </c>
      <c r="E33" s="66">
        <f t="shared" si="10"/>
        <v>0</v>
      </c>
      <c r="F33" s="66">
        <f t="shared" si="10"/>
        <v>0</v>
      </c>
      <c r="G33" s="66">
        <v>9.0909090909090905E-3</v>
      </c>
      <c r="H33" s="66">
        <v>0</v>
      </c>
      <c r="I33" s="66">
        <v>3.0303030303030304E-2</v>
      </c>
      <c r="J33" s="66">
        <f t="shared" si="9"/>
        <v>0</v>
      </c>
      <c r="K33" s="145">
        <f>feedin_usedcar!K33</f>
        <v>0.16419732003846155</v>
      </c>
      <c r="L33" s="146">
        <f>feedin_usedcar!L33</f>
        <v>0.28401068766923082</v>
      </c>
      <c r="M33" s="146">
        <f>feedin_usedcar!M33</f>
        <v>0.27952719127692288</v>
      </c>
      <c r="N33" s="146">
        <f>feedin_usedcar!N33</f>
        <v>0.23071247765384617</v>
      </c>
      <c r="O33" s="146">
        <f>feedin_usedcar!O33</f>
        <v>4.1552323361538482E-2</v>
      </c>
      <c r="P33" s="145">
        <f>feedin_usedcar!P33</f>
        <v>0</v>
      </c>
      <c r="Q33" s="146">
        <f>feedin_usedcar!Q33</f>
        <v>2E-3</v>
      </c>
      <c r="R33" s="146">
        <f>feedin_usedcar!R33</f>
        <v>0.15</v>
      </c>
      <c r="S33" s="146">
        <f>feedin_usedcar!S33</f>
        <v>0.69799999999999995</v>
      </c>
      <c r="T33" s="146">
        <f>feedin_usedcar!T33</f>
        <v>0.15</v>
      </c>
      <c r="U33" s="145">
        <f>feedin_usedcar!U33</f>
        <v>0.1</v>
      </c>
      <c r="V33" s="146">
        <f>feedin_usedcar!V33</f>
        <v>0.31</v>
      </c>
      <c r="W33" s="146">
        <f>feedin_usedcar!W33</f>
        <v>0.4</v>
      </c>
      <c r="X33" s="146">
        <f>feedin_usedcar!X33</f>
        <v>0.16000000000000003</v>
      </c>
      <c r="Y33" s="146">
        <f>feedin_usedcar!Y33</f>
        <v>2.9999999999999916E-2</v>
      </c>
      <c r="Z33" s="145">
        <f>feedin_usedcar!Z33</f>
        <v>0</v>
      </c>
      <c r="AA33" s="146">
        <f>feedin_usedcar!AA33</f>
        <v>2E-3</v>
      </c>
      <c r="AB33" s="146">
        <f>feedin_usedcar!AB33</f>
        <v>0.15</v>
      </c>
      <c r="AC33" s="146">
        <f>feedin_usedcar!AC33</f>
        <v>0.69799999999999995</v>
      </c>
      <c r="AD33" s="146">
        <f>feedin_usedcar!AD33</f>
        <v>0.15</v>
      </c>
      <c r="AE33" s="145">
        <f>feedin_usedcar!AE33</f>
        <v>0</v>
      </c>
      <c r="AF33" s="146">
        <f>feedin_usedcar!AF33</f>
        <v>0</v>
      </c>
      <c r="AG33" s="146">
        <f>feedin_usedcar!AG33</f>
        <v>0</v>
      </c>
      <c r="AH33" s="146">
        <f>feedin_usedcar!AH33</f>
        <v>0</v>
      </c>
      <c r="AI33" s="146">
        <f>feedin_usedcar!AI33</f>
        <v>1</v>
      </c>
      <c r="AJ33" s="145">
        <f>feedin_usedcar!AJ33</f>
        <v>0.15</v>
      </c>
      <c r="AK33" s="146">
        <f>feedin_usedcar!AK33</f>
        <v>0.32</v>
      </c>
      <c r="AL33" s="146">
        <f>feedin_usedcar!AL33</f>
        <v>0.48</v>
      </c>
      <c r="AM33" s="146">
        <f>feedin_usedcar!AM33</f>
        <v>0.05</v>
      </c>
      <c r="AN33" s="146">
        <f>feedin_usedcar!AN33</f>
        <v>0</v>
      </c>
      <c r="AO33" s="145">
        <f>feedin_usedcar!AO33</f>
        <v>0.1</v>
      </c>
      <c r="AP33" s="146">
        <f>feedin_usedcar!AP33</f>
        <v>0.35</v>
      </c>
      <c r="AQ33" s="146">
        <f>feedin_usedcar!AQ33</f>
        <v>0.4</v>
      </c>
      <c r="AR33" s="146">
        <f>feedin_usedcar!AR33</f>
        <v>0.15</v>
      </c>
      <c r="AS33" s="146">
        <f>feedin_usedcar!AS33</f>
        <v>0</v>
      </c>
      <c r="AT33" s="145">
        <f>feedin_usedcar!AT33</f>
        <v>0.32000000000000006</v>
      </c>
      <c r="AU33" s="146">
        <f>feedin_usedcar!AU33</f>
        <v>0.25</v>
      </c>
      <c r="AV33" s="146">
        <f>feedin_usedcar!AV33</f>
        <v>0.32800000000000007</v>
      </c>
      <c r="AW33" s="146">
        <f>feedin_usedcar!AW33</f>
        <v>7.0000000000000007E-2</v>
      </c>
      <c r="AX33" s="146">
        <f>feedin_usedcar!AX33</f>
        <v>3.1999999999999806E-2</v>
      </c>
      <c r="AY33" s="145">
        <f>feedin_usedcar!AY33</f>
        <v>0</v>
      </c>
      <c r="AZ33" s="146">
        <f>feedin_usedcar!AZ33</f>
        <v>0</v>
      </c>
      <c r="BA33" s="146">
        <f>feedin_usedcar!BA33</f>
        <v>0</v>
      </c>
      <c r="BB33" s="146">
        <f>feedin_usedcar!BB33</f>
        <v>0.5</v>
      </c>
      <c r="BC33" s="146">
        <f>feedin_usedcar!BC33</f>
        <v>0.5</v>
      </c>
      <c r="BD33" s="36">
        <f t="shared" si="2"/>
        <v>1</v>
      </c>
      <c r="BE33" s="36">
        <f t="shared" si="3"/>
        <v>9</v>
      </c>
      <c r="BG33" s="60">
        <f t="shared" si="4"/>
        <v>0.16016365479994962</v>
      </c>
      <c r="BH33" s="60">
        <f t="shared" si="0"/>
        <v>0.28211706367651218</v>
      </c>
      <c r="BI33" s="60">
        <f t="shared" si="0"/>
        <v>0.29312549406878807</v>
      </c>
      <c r="BJ33" s="60">
        <f t="shared" si="0"/>
        <v>0.22340680299512314</v>
      </c>
      <c r="BK33" s="60">
        <f t="shared" si="0"/>
        <v>4.1186984459626937E-2</v>
      </c>
      <c r="BL33" s="57">
        <f t="shared" si="1"/>
        <v>1</v>
      </c>
    </row>
    <row r="34" spans="1:64" x14ac:dyDescent="0.2">
      <c r="A34" s="12">
        <v>2028</v>
      </c>
      <c r="B34" s="100">
        <v>0.83794366194588388</v>
      </c>
      <c r="C34" s="66">
        <v>1.275437779471324E-2</v>
      </c>
      <c r="D34" s="66">
        <f t="shared" si="10"/>
        <v>0.1</v>
      </c>
      <c r="E34" s="66">
        <f t="shared" si="10"/>
        <v>0</v>
      </c>
      <c r="F34" s="66">
        <f t="shared" si="10"/>
        <v>0</v>
      </c>
      <c r="G34" s="66">
        <v>1.0212696105297686E-2</v>
      </c>
      <c r="H34" s="66">
        <v>0</v>
      </c>
      <c r="I34" s="66">
        <v>3.9089264154105192E-2</v>
      </c>
      <c r="J34" s="66">
        <f t="shared" si="9"/>
        <v>0</v>
      </c>
      <c r="K34" s="145">
        <f>feedin_usedcar!K34</f>
        <v>0.1661315466923077</v>
      </c>
      <c r="L34" s="146">
        <f>feedin_usedcar!L34</f>
        <v>0.28934045844615391</v>
      </c>
      <c r="M34" s="146">
        <f>feedin_usedcar!M34</f>
        <v>0.27968479418461517</v>
      </c>
      <c r="N34" s="146">
        <f>feedin_usedcar!N34</f>
        <v>0.22714165176923079</v>
      </c>
      <c r="O34" s="146">
        <f>feedin_usedcar!O34</f>
        <v>3.7701548907692332E-2</v>
      </c>
      <c r="P34" s="145">
        <f>feedin_usedcar!P34</f>
        <v>0</v>
      </c>
      <c r="Q34" s="146">
        <f>feedin_usedcar!Q34</f>
        <v>2E-3</v>
      </c>
      <c r="R34" s="146">
        <f>feedin_usedcar!R34</f>
        <v>0.15</v>
      </c>
      <c r="S34" s="146">
        <f>feedin_usedcar!S34</f>
        <v>0.69799999999999995</v>
      </c>
      <c r="T34" s="146">
        <f>feedin_usedcar!T34</f>
        <v>0.15</v>
      </c>
      <c r="U34" s="145">
        <f>feedin_usedcar!U34</f>
        <v>0.1</v>
      </c>
      <c r="V34" s="146">
        <f>feedin_usedcar!V34</f>
        <v>0.3</v>
      </c>
      <c r="W34" s="146">
        <f>feedin_usedcar!W34</f>
        <v>0.4</v>
      </c>
      <c r="X34" s="146">
        <f>feedin_usedcar!X34</f>
        <v>0.17000000000000004</v>
      </c>
      <c r="Y34" s="146">
        <f>feedin_usedcar!Y34</f>
        <v>2.9999999999999916E-2</v>
      </c>
      <c r="Z34" s="145">
        <f>feedin_usedcar!Z34</f>
        <v>0</v>
      </c>
      <c r="AA34" s="146">
        <f>feedin_usedcar!AA34</f>
        <v>2E-3</v>
      </c>
      <c r="AB34" s="146">
        <f>feedin_usedcar!AB34</f>
        <v>0.15</v>
      </c>
      <c r="AC34" s="146">
        <f>feedin_usedcar!AC34</f>
        <v>0.69799999999999995</v>
      </c>
      <c r="AD34" s="146">
        <f>feedin_usedcar!AD34</f>
        <v>0.15</v>
      </c>
      <c r="AE34" s="145">
        <f>feedin_usedcar!AE34</f>
        <v>0</v>
      </c>
      <c r="AF34" s="146">
        <f>feedin_usedcar!AF34</f>
        <v>0</v>
      </c>
      <c r="AG34" s="146">
        <f>feedin_usedcar!AG34</f>
        <v>0</v>
      </c>
      <c r="AH34" s="146">
        <f>feedin_usedcar!AH34</f>
        <v>0</v>
      </c>
      <c r="AI34" s="146">
        <f>feedin_usedcar!AI34</f>
        <v>1</v>
      </c>
      <c r="AJ34" s="145">
        <f>feedin_usedcar!AJ34</f>
        <v>0.15</v>
      </c>
      <c r="AK34" s="146">
        <f>feedin_usedcar!AK34</f>
        <v>0.33</v>
      </c>
      <c r="AL34" s="146">
        <f>feedin_usedcar!AL34</f>
        <v>0.47</v>
      </c>
      <c r="AM34" s="146">
        <f>feedin_usedcar!AM34</f>
        <v>0.05</v>
      </c>
      <c r="AN34" s="146">
        <f>feedin_usedcar!AN34</f>
        <v>0</v>
      </c>
      <c r="AO34" s="145">
        <f>feedin_usedcar!AO34</f>
        <v>0.1</v>
      </c>
      <c r="AP34" s="146">
        <f>feedin_usedcar!AP34</f>
        <v>0.35</v>
      </c>
      <c r="AQ34" s="146">
        <f>feedin_usedcar!AQ34</f>
        <v>0.4</v>
      </c>
      <c r="AR34" s="146">
        <f>feedin_usedcar!AR34</f>
        <v>0.15</v>
      </c>
      <c r="AS34" s="146">
        <f>feedin_usedcar!AS34</f>
        <v>0</v>
      </c>
      <c r="AT34" s="145">
        <f>feedin_usedcar!AT34</f>
        <v>0.28000000000000008</v>
      </c>
      <c r="AU34" s="146">
        <f>feedin_usedcar!AU34</f>
        <v>0.25</v>
      </c>
      <c r="AV34" s="146">
        <f>feedin_usedcar!AV34</f>
        <v>0.35200000000000009</v>
      </c>
      <c r="AW34" s="146">
        <f>feedin_usedcar!AW34</f>
        <v>0.08</v>
      </c>
      <c r="AX34" s="146">
        <f>feedin_usedcar!AX34</f>
        <v>3.7999999999999923E-2</v>
      </c>
      <c r="AY34" s="145">
        <f>feedin_usedcar!AY34</f>
        <v>0</v>
      </c>
      <c r="AZ34" s="146">
        <f>feedin_usedcar!AZ34</f>
        <v>0</v>
      </c>
      <c r="BA34" s="146">
        <f>feedin_usedcar!BA34</f>
        <v>0</v>
      </c>
      <c r="BB34" s="146">
        <f>feedin_usedcar!BB34</f>
        <v>0.5</v>
      </c>
      <c r="BC34" s="146">
        <f>feedin_usedcar!BC34</f>
        <v>0.5</v>
      </c>
      <c r="BD34" s="36">
        <f t="shared" si="2"/>
        <v>1</v>
      </c>
      <c r="BE34" s="36">
        <f t="shared" si="3"/>
        <v>9</v>
      </c>
      <c r="BG34" s="60">
        <f t="shared" si="4"/>
        <v>0.16168577497903003</v>
      </c>
      <c r="BH34" s="60">
        <f t="shared" si="0"/>
        <v>0.28561901780833504</v>
      </c>
      <c r="BI34" s="60">
        <f t="shared" si="0"/>
        <v>0.29483264545057924</v>
      </c>
      <c r="BJ34" s="60">
        <f t="shared" si="0"/>
        <v>0.21987223910224918</v>
      </c>
      <c r="BK34" s="60">
        <f t="shared" si="0"/>
        <v>3.7990322659806522E-2</v>
      </c>
      <c r="BL34" s="57">
        <f t="shared" si="1"/>
        <v>1</v>
      </c>
    </row>
    <row r="35" spans="1:64" x14ac:dyDescent="0.2">
      <c r="A35" s="12">
        <v>2029</v>
      </c>
      <c r="B35" s="100">
        <v>0.82322267556043105</v>
      </c>
      <c r="C35" s="66">
        <v>1.2005405948094664E-2</v>
      </c>
      <c r="D35" s="66">
        <f t="shared" si="10"/>
        <v>0.1</v>
      </c>
      <c r="E35" s="66">
        <f t="shared" si="10"/>
        <v>0</v>
      </c>
      <c r="F35" s="66">
        <f t="shared" si="10"/>
        <v>0</v>
      </c>
      <c r="G35" s="66">
        <v>1.193712923152484E-2</v>
      </c>
      <c r="H35" s="66">
        <v>0</v>
      </c>
      <c r="I35" s="66">
        <v>5.2834789259949423E-2</v>
      </c>
      <c r="J35" s="66">
        <f t="shared" si="9"/>
        <v>0</v>
      </c>
      <c r="K35" s="145">
        <f>feedin_usedcar!K35</f>
        <v>0.16806577334615386</v>
      </c>
      <c r="L35" s="146">
        <f>feedin_usedcar!L35</f>
        <v>0.29467022922307701</v>
      </c>
      <c r="M35" s="146">
        <f>feedin_usedcar!M35</f>
        <v>0.27984239709230746</v>
      </c>
      <c r="N35" s="146">
        <f>feedin_usedcar!N35</f>
        <v>0.22357082588461541</v>
      </c>
      <c r="O35" s="146">
        <f>feedin_usedcar!O35</f>
        <v>3.3850774453846183E-2</v>
      </c>
      <c r="P35" s="145">
        <f>feedin_usedcar!P35</f>
        <v>0</v>
      </c>
      <c r="Q35" s="146">
        <f>feedin_usedcar!Q35</f>
        <v>2E-3</v>
      </c>
      <c r="R35" s="146">
        <f>feedin_usedcar!R35</f>
        <v>0.15</v>
      </c>
      <c r="S35" s="146">
        <f>feedin_usedcar!S35</f>
        <v>0.69799999999999995</v>
      </c>
      <c r="T35" s="146">
        <f>feedin_usedcar!T35</f>
        <v>0.15</v>
      </c>
      <c r="U35" s="145">
        <f>feedin_usedcar!U35</f>
        <v>0.1</v>
      </c>
      <c r="V35" s="146">
        <f>feedin_usedcar!V35</f>
        <v>0.28999999999999998</v>
      </c>
      <c r="W35" s="146">
        <f>feedin_usedcar!W35</f>
        <v>0.4</v>
      </c>
      <c r="X35" s="146">
        <f>feedin_usedcar!X35</f>
        <v>0.18000000000000005</v>
      </c>
      <c r="Y35" s="146">
        <f>feedin_usedcar!Y35</f>
        <v>2.9999999999999916E-2</v>
      </c>
      <c r="Z35" s="145">
        <f>feedin_usedcar!Z35</f>
        <v>0</v>
      </c>
      <c r="AA35" s="146">
        <f>feedin_usedcar!AA35</f>
        <v>2E-3</v>
      </c>
      <c r="AB35" s="146">
        <f>feedin_usedcar!AB35</f>
        <v>0.15</v>
      </c>
      <c r="AC35" s="146">
        <f>feedin_usedcar!AC35</f>
        <v>0.69799999999999995</v>
      </c>
      <c r="AD35" s="146">
        <f>feedin_usedcar!AD35</f>
        <v>0.15</v>
      </c>
      <c r="AE35" s="145">
        <f>feedin_usedcar!AE35</f>
        <v>0</v>
      </c>
      <c r="AF35" s="146">
        <f>feedin_usedcar!AF35</f>
        <v>0</v>
      </c>
      <c r="AG35" s="146">
        <f>feedin_usedcar!AG35</f>
        <v>0</v>
      </c>
      <c r="AH35" s="146">
        <f>feedin_usedcar!AH35</f>
        <v>0</v>
      </c>
      <c r="AI35" s="146">
        <f>feedin_usedcar!AI35</f>
        <v>1</v>
      </c>
      <c r="AJ35" s="145">
        <f>feedin_usedcar!AJ35</f>
        <v>0.15</v>
      </c>
      <c r="AK35" s="146">
        <f>feedin_usedcar!AK35</f>
        <v>0.34</v>
      </c>
      <c r="AL35" s="146">
        <f>feedin_usedcar!AL35</f>
        <v>0.45999999999999996</v>
      </c>
      <c r="AM35" s="146">
        <f>feedin_usedcar!AM35</f>
        <v>0.05</v>
      </c>
      <c r="AN35" s="146">
        <f>feedin_usedcar!AN35</f>
        <v>0</v>
      </c>
      <c r="AO35" s="145">
        <f>feedin_usedcar!AO35</f>
        <v>0.1</v>
      </c>
      <c r="AP35" s="146">
        <f>feedin_usedcar!AP35</f>
        <v>0.35</v>
      </c>
      <c r="AQ35" s="146">
        <f>feedin_usedcar!AQ35</f>
        <v>0.4</v>
      </c>
      <c r="AR35" s="146">
        <f>feedin_usedcar!AR35</f>
        <v>0.15</v>
      </c>
      <c r="AS35" s="146">
        <f>feedin_usedcar!AS35</f>
        <v>0</v>
      </c>
      <c r="AT35" s="145">
        <f>feedin_usedcar!AT35</f>
        <v>0.24000000000000007</v>
      </c>
      <c r="AU35" s="146">
        <f>feedin_usedcar!AU35</f>
        <v>0.25</v>
      </c>
      <c r="AV35" s="146">
        <f>feedin_usedcar!AV35</f>
        <v>0.37600000000000011</v>
      </c>
      <c r="AW35" s="146">
        <f>feedin_usedcar!AW35</f>
        <v>0.09</v>
      </c>
      <c r="AX35" s="146">
        <f>feedin_usedcar!AX35</f>
        <v>4.3999999999999817E-2</v>
      </c>
      <c r="AY35" s="145">
        <f>feedin_usedcar!AY35</f>
        <v>0</v>
      </c>
      <c r="AZ35" s="146">
        <f>feedin_usedcar!AZ35</f>
        <v>0</v>
      </c>
      <c r="BA35" s="146">
        <f>feedin_usedcar!BA35</f>
        <v>0</v>
      </c>
      <c r="BB35" s="146">
        <f>feedin_usedcar!BB35</f>
        <v>0.5</v>
      </c>
      <c r="BC35" s="146">
        <f>feedin_usedcar!BC35</f>
        <v>0.5</v>
      </c>
      <c r="BD35" s="36">
        <f t="shared" si="2"/>
        <v>0.99999999999999989</v>
      </c>
      <c r="BE35" s="36">
        <f t="shared" si="3"/>
        <v>9</v>
      </c>
      <c r="BG35" s="60">
        <f t="shared" si="4"/>
        <v>0.16282647441127032</v>
      </c>
      <c r="BH35" s="60">
        <f t="shared" si="0"/>
        <v>0.28887054657462896</v>
      </c>
      <c r="BI35" s="60">
        <f t="shared" si="0"/>
        <v>0.29753037797003057</v>
      </c>
      <c r="BJ35" s="60">
        <f t="shared" si="0"/>
        <v>0.21578033430873014</v>
      </c>
      <c r="BK35" s="60">
        <f t="shared" si="0"/>
        <v>3.4992266735339901E-2</v>
      </c>
      <c r="BL35" s="57">
        <f t="shared" si="1"/>
        <v>0.99999999999999989</v>
      </c>
    </row>
    <row r="36" spans="1:64" x14ac:dyDescent="0.2">
      <c r="A36" s="51">
        <v>2030</v>
      </c>
      <c r="B36" s="101">
        <v>0.80371051437895746</v>
      </c>
      <c r="C36" s="74">
        <v>1.1207721674717454E-2</v>
      </c>
      <c r="D36" s="74">
        <v>0.1</v>
      </c>
      <c r="E36" s="74">
        <v>0</v>
      </c>
      <c r="F36" s="74">
        <v>0</v>
      </c>
      <c r="G36" s="74">
        <v>1.3924768375275537E-2</v>
      </c>
      <c r="H36" s="74">
        <v>0</v>
      </c>
      <c r="I36" s="74">
        <v>7.1156995571049556E-2</v>
      </c>
      <c r="J36" s="74">
        <f t="shared" si="9"/>
        <v>0</v>
      </c>
      <c r="K36" s="72">
        <f>feedin_usedcar!K36</f>
        <v>0.17</v>
      </c>
      <c r="L36" s="83">
        <f>feedin_usedcar!L36</f>
        <v>0.3</v>
      </c>
      <c r="M36" s="83">
        <f>feedin_usedcar!M36</f>
        <v>0.28000000000000003</v>
      </c>
      <c r="N36" s="83">
        <f>feedin_usedcar!N36</f>
        <v>0.22</v>
      </c>
      <c r="O36" s="83">
        <f>feedin_usedcar!O36</f>
        <v>3.0000000000000027E-2</v>
      </c>
      <c r="P36" s="72">
        <f>feedin_usedcar!P36</f>
        <v>0</v>
      </c>
      <c r="Q36" s="83">
        <f>feedin_usedcar!Q36</f>
        <v>2E-3</v>
      </c>
      <c r="R36" s="83">
        <f>feedin_usedcar!R36</f>
        <v>0.15</v>
      </c>
      <c r="S36" s="83">
        <f>feedin_usedcar!S36</f>
        <v>0.69799999999999995</v>
      </c>
      <c r="T36" s="83">
        <f>feedin_usedcar!T36</f>
        <v>0.15</v>
      </c>
      <c r="U36" s="72">
        <f>feedin_usedcar!U36</f>
        <v>0.1</v>
      </c>
      <c r="V36" s="83">
        <f>feedin_usedcar!V36</f>
        <v>0.28000000000000003</v>
      </c>
      <c r="W36" s="83">
        <f>feedin_usedcar!W36</f>
        <v>0.4</v>
      </c>
      <c r="X36" s="83">
        <f>feedin_usedcar!X36</f>
        <v>0.19</v>
      </c>
      <c r="Y36" s="83">
        <f>feedin_usedcar!Y36</f>
        <v>3.0000000000000027E-2</v>
      </c>
      <c r="Z36" s="72">
        <f>feedin_usedcar!Z36</f>
        <v>0</v>
      </c>
      <c r="AA36" s="83">
        <f>feedin_usedcar!AA36</f>
        <v>2E-3</v>
      </c>
      <c r="AB36" s="83">
        <f>feedin_usedcar!AB36</f>
        <v>0.15</v>
      </c>
      <c r="AC36" s="83">
        <f>feedin_usedcar!AC36</f>
        <v>0.69799999999999995</v>
      </c>
      <c r="AD36" s="83">
        <f>feedin_usedcar!AD36</f>
        <v>0.15</v>
      </c>
      <c r="AE36" s="72">
        <f>feedin_usedcar!AE36</f>
        <v>0</v>
      </c>
      <c r="AF36" s="83">
        <f>feedin_usedcar!AF36</f>
        <v>0</v>
      </c>
      <c r="AG36" s="83">
        <f>feedin_usedcar!AG36</f>
        <v>0</v>
      </c>
      <c r="AH36" s="83">
        <f>feedin_usedcar!AH36</f>
        <v>0</v>
      </c>
      <c r="AI36" s="83">
        <f>feedin_usedcar!AI36</f>
        <v>1</v>
      </c>
      <c r="AJ36" s="72">
        <f>feedin_usedcar!AJ36</f>
        <v>0.15</v>
      </c>
      <c r="AK36" s="83">
        <f>feedin_usedcar!AK36</f>
        <v>0.35</v>
      </c>
      <c r="AL36" s="83">
        <f>feedin_usedcar!AL36</f>
        <v>0.45</v>
      </c>
      <c r="AM36" s="83">
        <f>feedin_usedcar!AM36</f>
        <v>0.05</v>
      </c>
      <c r="AN36" s="83">
        <f>feedin_usedcar!AN36</f>
        <v>0</v>
      </c>
      <c r="AO36" s="72">
        <f>feedin_usedcar!AO36</f>
        <v>0.1</v>
      </c>
      <c r="AP36" s="83">
        <f>feedin_usedcar!AP36</f>
        <v>0.35</v>
      </c>
      <c r="AQ36" s="83">
        <f>feedin_usedcar!AQ36</f>
        <v>0.4</v>
      </c>
      <c r="AR36" s="83">
        <f>feedin_usedcar!AR36</f>
        <v>0.15</v>
      </c>
      <c r="AS36" s="83">
        <f>feedin_usedcar!AS36</f>
        <v>0</v>
      </c>
      <c r="AT36" s="72">
        <f>feedin_usedcar!AT36</f>
        <v>0.2</v>
      </c>
      <c r="AU36" s="83">
        <f>feedin_usedcar!AU36</f>
        <v>0.25</v>
      </c>
      <c r="AV36" s="83">
        <f>feedin_usedcar!AV36</f>
        <v>0.4</v>
      </c>
      <c r="AW36" s="83">
        <f>feedin_usedcar!AW36</f>
        <v>0.1</v>
      </c>
      <c r="AX36" s="83">
        <f>feedin_usedcar!AX36</f>
        <v>4.9999999999999933E-2</v>
      </c>
      <c r="AY36" s="72">
        <f>feedin_usedcar!AY36</f>
        <v>0</v>
      </c>
      <c r="AZ36" s="83">
        <f>feedin_usedcar!AZ36</f>
        <v>0</v>
      </c>
      <c r="BA36" s="83">
        <f>feedin_usedcar!BA36</f>
        <v>0</v>
      </c>
      <c r="BB36" s="83">
        <f>feedin_usedcar!BB36</f>
        <v>0.5</v>
      </c>
      <c r="BC36" s="83">
        <f>feedin_usedcar!BC36</f>
        <v>0.5</v>
      </c>
      <c r="BD36" s="52">
        <f t="shared" si="2"/>
        <v>1</v>
      </c>
      <c r="BE36" s="52">
        <f t="shared" si="3"/>
        <v>9</v>
      </c>
      <c r="BF36" s="55"/>
      <c r="BG36" s="61">
        <f t="shared" si="4"/>
        <v>0.16295090181492405</v>
      </c>
      <c r="BH36" s="61">
        <f t="shared" si="0"/>
        <v>0.29179848758114552</v>
      </c>
      <c r="BI36" s="61">
        <f t="shared" si="0"/>
        <v>0.30144904627460956</v>
      </c>
      <c r="BJ36" s="61">
        <f t="shared" si="0"/>
        <v>0.2114512408681922</v>
      </c>
      <c r="BK36" s="61">
        <f t="shared" si="0"/>
        <v>3.2350323461128837E-2</v>
      </c>
      <c r="BL36" s="62">
        <f t="shared" si="1"/>
        <v>1.0000000000000002</v>
      </c>
    </row>
    <row r="37" spans="1:64" x14ac:dyDescent="0.2">
      <c r="A37" s="12">
        <v>2031</v>
      </c>
      <c r="B37" s="100">
        <v>0.78793273038055178</v>
      </c>
      <c r="C37" s="66">
        <v>1.0488408040016833E-2</v>
      </c>
      <c r="D37" s="66">
        <f t="shared" ref="D37:F40" si="11">D36+(D$41-D$36)*0.2</f>
        <v>0.09</v>
      </c>
      <c r="E37" s="66">
        <f t="shared" si="11"/>
        <v>0</v>
      </c>
      <c r="F37" s="66">
        <f t="shared" si="11"/>
        <v>0</v>
      </c>
      <c r="G37" s="66">
        <v>1.6205792267896861E-2</v>
      </c>
      <c r="H37" s="66">
        <v>0</v>
      </c>
      <c r="I37" s="66">
        <v>9.5373069311534706E-2</v>
      </c>
      <c r="J37" s="66">
        <f t="shared" si="9"/>
        <v>0</v>
      </c>
      <c r="K37" s="145">
        <f>feedin_usedcar!K37</f>
        <v>0.17</v>
      </c>
      <c r="L37" s="146">
        <f>feedin_usedcar!L37</f>
        <v>0.3</v>
      </c>
      <c r="M37" s="146">
        <f>feedin_usedcar!M37</f>
        <v>0.28000000000000003</v>
      </c>
      <c r="N37" s="146">
        <f>feedin_usedcar!N37</f>
        <v>0.22</v>
      </c>
      <c r="O37" s="146">
        <f>feedin_usedcar!O37</f>
        <v>3.0000000000000027E-2</v>
      </c>
      <c r="P37" s="145">
        <f>feedin_usedcar!P37</f>
        <v>0</v>
      </c>
      <c r="Q37" s="146">
        <f>feedin_usedcar!Q37</f>
        <v>2E-3</v>
      </c>
      <c r="R37" s="146">
        <f>feedin_usedcar!R37</f>
        <v>0.15</v>
      </c>
      <c r="S37" s="146">
        <f>feedin_usedcar!S37</f>
        <v>0.69799999999999995</v>
      </c>
      <c r="T37" s="146">
        <f>feedin_usedcar!T37</f>
        <v>0.15</v>
      </c>
      <c r="U37" s="145">
        <f>feedin_usedcar!U37</f>
        <v>0.1</v>
      </c>
      <c r="V37" s="146">
        <f>feedin_usedcar!V37</f>
        <v>0.28000000000000003</v>
      </c>
      <c r="W37" s="146">
        <f>feedin_usedcar!W37</f>
        <v>0.4</v>
      </c>
      <c r="X37" s="146">
        <f>feedin_usedcar!X37</f>
        <v>0.19</v>
      </c>
      <c r="Y37" s="146">
        <f>feedin_usedcar!Y37</f>
        <v>3.0000000000000027E-2</v>
      </c>
      <c r="Z37" s="145">
        <f>feedin_usedcar!Z37</f>
        <v>0</v>
      </c>
      <c r="AA37" s="146">
        <f>feedin_usedcar!AA37</f>
        <v>2E-3</v>
      </c>
      <c r="AB37" s="146">
        <f>feedin_usedcar!AB37</f>
        <v>0.15</v>
      </c>
      <c r="AC37" s="146">
        <f>feedin_usedcar!AC37</f>
        <v>0.69799999999999995</v>
      </c>
      <c r="AD37" s="146">
        <f>feedin_usedcar!AD37</f>
        <v>0.15</v>
      </c>
      <c r="AE37" s="145">
        <f>feedin_usedcar!AE37</f>
        <v>0</v>
      </c>
      <c r="AF37" s="146">
        <f>feedin_usedcar!AF37</f>
        <v>0</v>
      </c>
      <c r="AG37" s="146">
        <f>feedin_usedcar!AG37</f>
        <v>0</v>
      </c>
      <c r="AH37" s="146">
        <f>feedin_usedcar!AH37</f>
        <v>0</v>
      </c>
      <c r="AI37" s="146">
        <f>feedin_usedcar!AI37</f>
        <v>1</v>
      </c>
      <c r="AJ37" s="145">
        <f>feedin_usedcar!AJ37</f>
        <v>0.15</v>
      </c>
      <c r="AK37" s="146">
        <f>feedin_usedcar!AK37</f>
        <v>0.35499999999999998</v>
      </c>
      <c r="AL37" s="146">
        <f>feedin_usedcar!AL37</f>
        <v>0.44500000000000001</v>
      </c>
      <c r="AM37" s="146">
        <f>feedin_usedcar!AM37</f>
        <v>0.05</v>
      </c>
      <c r="AN37" s="146">
        <f>feedin_usedcar!AN37</f>
        <v>0</v>
      </c>
      <c r="AO37" s="145">
        <f>feedin_usedcar!AO37</f>
        <v>0.1</v>
      </c>
      <c r="AP37" s="146">
        <f>feedin_usedcar!AP37</f>
        <v>0.35</v>
      </c>
      <c r="AQ37" s="146">
        <f>feedin_usedcar!AQ37</f>
        <v>0.4</v>
      </c>
      <c r="AR37" s="146">
        <f>feedin_usedcar!AR37</f>
        <v>0.15</v>
      </c>
      <c r="AS37" s="146">
        <f>feedin_usedcar!AS37</f>
        <v>0</v>
      </c>
      <c r="AT37" s="145">
        <f>feedin_usedcar!AT37</f>
        <v>0.2</v>
      </c>
      <c r="AU37" s="146">
        <f>feedin_usedcar!AU37</f>
        <v>0.25</v>
      </c>
      <c r="AV37" s="146">
        <f>feedin_usedcar!AV37</f>
        <v>0.4</v>
      </c>
      <c r="AW37" s="146">
        <f>feedin_usedcar!AW37</f>
        <v>0.1</v>
      </c>
      <c r="AX37" s="146">
        <f>feedin_usedcar!AX37</f>
        <v>4.9999999999999933E-2</v>
      </c>
      <c r="AY37" s="145">
        <f>feedin_usedcar!AY37</f>
        <v>0</v>
      </c>
      <c r="AZ37" s="146">
        <f>feedin_usedcar!AZ37</f>
        <v>0</v>
      </c>
      <c r="BA37" s="146">
        <f>feedin_usedcar!BA37</f>
        <v>0</v>
      </c>
      <c r="BB37" s="146">
        <f>feedin_usedcar!BB37</f>
        <v>0.5</v>
      </c>
      <c r="BC37" s="146">
        <f>feedin_usedcar!BC37</f>
        <v>0.5</v>
      </c>
      <c r="BD37" s="36">
        <f t="shared" si="2"/>
        <v>1.0000000000000002</v>
      </c>
      <c r="BE37" s="36">
        <f t="shared" si="3"/>
        <v>9.0000000000000018</v>
      </c>
      <c r="BG37" s="60">
        <f t="shared" si="4"/>
        <v>0.16445404686718529</v>
      </c>
      <c r="BH37" s="60">
        <f t="shared" si="0"/>
        <v>0.29119711951323257</v>
      </c>
      <c r="BI37" s="60">
        <f t="shared" si="0"/>
        <v>0.30355523099638498</v>
      </c>
      <c r="BJ37" s="60">
        <f t="shared" si="0"/>
        <v>0.20811370604020149</v>
      </c>
      <c r="BK37" s="60">
        <f t="shared" si="0"/>
        <v>3.2679896582995825E-2</v>
      </c>
      <c r="BL37" s="57">
        <f t="shared" si="1"/>
        <v>1.0000000000000002</v>
      </c>
    </row>
    <row r="38" spans="1:64" x14ac:dyDescent="0.2">
      <c r="A38" s="12">
        <v>2032</v>
      </c>
      <c r="B38" s="100">
        <v>0.76442539286377142</v>
      </c>
      <c r="C38" s="66">
        <v>9.7460711673981598E-3</v>
      </c>
      <c r="D38" s="66">
        <f t="shared" si="11"/>
        <v>7.9999999999999988E-2</v>
      </c>
      <c r="E38" s="66">
        <f t="shared" si="11"/>
        <v>0</v>
      </c>
      <c r="F38" s="66">
        <f t="shared" si="11"/>
        <v>0</v>
      </c>
      <c r="G38" s="66">
        <v>1.8810331275021575E-2</v>
      </c>
      <c r="H38" s="66">
        <v>0</v>
      </c>
      <c r="I38" s="66">
        <v>0.12701820469380884</v>
      </c>
      <c r="J38" s="66">
        <f t="shared" si="9"/>
        <v>0</v>
      </c>
      <c r="K38" s="145">
        <f>feedin_usedcar!K38</f>
        <v>0.17</v>
      </c>
      <c r="L38" s="146">
        <f>feedin_usedcar!L38</f>
        <v>0.3</v>
      </c>
      <c r="M38" s="146">
        <f>feedin_usedcar!M38</f>
        <v>0.28000000000000003</v>
      </c>
      <c r="N38" s="146">
        <f>feedin_usedcar!N38</f>
        <v>0.22</v>
      </c>
      <c r="O38" s="146">
        <f>feedin_usedcar!O38</f>
        <v>3.0000000000000027E-2</v>
      </c>
      <c r="P38" s="145">
        <f>feedin_usedcar!P38</f>
        <v>0</v>
      </c>
      <c r="Q38" s="146">
        <f>feedin_usedcar!Q38</f>
        <v>2E-3</v>
      </c>
      <c r="R38" s="146">
        <f>feedin_usedcar!R38</f>
        <v>0.15</v>
      </c>
      <c r="S38" s="146">
        <f>feedin_usedcar!S38</f>
        <v>0.69799999999999995</v>
      </c>
      <c r="T38" s="146">
        <f>feedin_usedcar!T38</f>
        <v>0.15</v>
      </c>
      <c r="U38" s="145">
        <f>feedin_usedcar!U38</f>
        <v>0.1</v>
      </c>
      <c r="V38" s="146">
        <f>feedin_usedcar!V38</f>
        <v>0.28000000000000003</v>
      </c>
      <c r="W38" s="146">
        <f>feedin_usedcar!W38</f>
        <v>0.4</v>
      </c>
      <c r="X38" s="146">
        <f>feedin_usedcar!X38</f>
        <v>0.19</v>
      </c>
      <c r="Y38" s="146">
        <f>feedin_usedcar!Y38</f>
        <v>3.0000000000000027E-2</v>
      </c>
      <c r="Z38" s="145">
        <f>feedin_usedcar!Z38</f>
        <v>0</v>
      </c>
      <c r="AA38" s="146">
        <f>feedin_usedcar!AA38</f>
        <v>2E-3</v>
      </c>
      <c r="AB38" s="146">
        <f>feedin_usedcar!AB38</f>
        <v>0.15</v>
      </c>
      <c r="AC38" s="146">
        <f>feedin_usedcar!AC38</f>
        <v>0.69799999999999995</v>
      </c>
      <c r="AD38" s="146">
        <f>feedin_usedcar!AD38</f>
        <v>0.15</v>
      </c>
      <c r="AE38" s="145">
        <f>feedin_usedcar!AE38</f>
        <v>0</v>
      </c>
      <c r="AF38" s="146">
        <f>feedin_usedcar!AF38</f>
        <v>0</v>
      </c>
      <c r="AG38" s="146">
        <f>feedin_usedcar!AG38</f>
        <v>0</v>
      </c>
      <c r="AH38" s="146">
        <f>feedin_usedcar!AH38</f>
        <v>0</v>
      </c>
      <c r="AI38" s="146">
        <f>feedin_usedcar!AI38</f>
        <v>1</v>
      </c>
      <c r="AJ38" s="145">
        <f>feedin_usedcar!AJ38</f>
        <v>0.15</v>
      </c>
      <c r="AK38" s="146">
        <f>feedin_usedcar!AK38</f>
        <v>0.36</v>
      </c>
      <c r="AL38" s="146">
        <f>feedin_usedcar!AL38</f>
        <v>0.44</v>
      </c>
      <c r="AM38" s="146">
        <f>feedin_usedcar!AM38</f>
        <v>0.05</v>
      </c>
      <c r="AN38" s="146">
        <f>feedin_usedcar!AN38</f>
        <v>0</v>
      </c>
      <c r="AO38" s="145">
        <f>feedin_usedcar!AO38</f>
        <v>0.1</v>
      </c>
      <c r="AP38" s="146">
        <f>feedin_usedcar!AP38</f>
        <v>0.35</v>
      </c>
      <c r="AQ38" s="146">
        <f>feedin_usedcar!AQ38</f>
        <v>0.4</v>
      </c>
      <c r="AR38" s="146">
        <f>feedin_usedcar!AR38</f>
        <v>0.15</v>
      </c>
      <c r="AS38" s="146">
        <f>feedin_usedcar!AS38</f>
        <v>0</v>
      </c>
      <c r="AT38" s="145">
        <f>feedin_usedcar!AT38</f>
        <v>0.2</v>
      </c>
      <c r="AU38" s="146">
        <f>feedin_usedcar!AU38</f>
        <v>0.25</v>
      </c>
      <c r="AV38" s="146">
        <f>feedin_usedcar!AV38</f>
        <v>0.4</v>
      </c>
      <c r="AW38" s="146">
        <f>feedin_usedcar!AW38</f>
        <v>0.1</v>
      </c>
      <c r="AX38" s="146">
        <f>feedin_usedcar!AX38</f>
        <v>4.9999999999999933E-2</v>
      </c>
      <c r="AY38" s="145">
        <f>feedin_usedcar!AY38</f>
        <v>0</v>
      </c>
      <c r="AZ38" s="146">
        <f>feedin_usedcar!AZ38</f>
        <v>0</v>
      </c>
      <c r="BA38" s="146">
        <f>feedin_usedcar!BA38</f>
        <v>0</v>
      </c>
      <c r="BB38" s="146">
        <f>feedin_usedcar!BB38</f>
        <v>0.5</v>
      </c>
      <c r="BC38" s="146">
        <f>feedin_usedcar!BC38</f>
        <v>0.5</v>
      </c>
      <c r="BD38" s="36">
        <f t="shared" si="2"/>
        <v>1</v>
      </c>
      <c r="BE38" s="36">
        <f t="shared" si="3"/>
        <v>9.0000000000000018</v>
      </c>
      <c r="BG38" s="60">
        <f t="shared" si="4"/>
        <v>0.16617750741685616</v>
      </c>
      <c r="BH38" s="60">
        <f t="shared" si="0"/>
        <v>0.2902733804339262</v>
      </c>
      <c r="BI38" s="60">
        <f t="shared" si="0"/>
        <v>0.30658484831549876</v>
      </c>
      <c r="BJ38" s="60">
        <f t="shared" si="0"/>
        <v>0.20381868113800561</v>
      </c>
      <c r="BK38" s="60">
        <f t="shared" si="0"/>
        <v>3.3145582695713327E-2</v>
      </c>
      <c r="BL38" s="57">
        <f t="shared" si="1"/>
        <v>1</v>
      </c>
    </row>
    <row r="39" spans="1:64" x14ac:dyDescent="0.2">
      <c r="A39" s="12">
        <v>2033</v>
      </c>
      <c r="B39" s="100">
        <v>0.73154203098018356</v>
      </c>
      <c r="C39" s="66">
        <v>8.9349166260166164E-3</v>
      </c>
      <c r="D39" s="66">
        <f t="shared" si="11"/>
        <v>6.9999999999999979E-2</v>
      </c>
      <c r="E39" s="66">
        <f t="shared" si="11"/>
        <v>0</v>
      </c>
      <c r="F39" s="66">
        <f t="shared" si="11"/>
        <v>0</v>
      </c>
      <c r="G39" s="66">
        <v>2.1767075445570338E-2</v>
      </c>
      <c r="H39" s="66">
        <v>0</v>
      </c>
      <c r="I39" s="66">
        <v>0.16775597694822955</v>
      </c>
      <c r="J39" s="66">
        <f t="shared" si="9"/>
        <v>0</v>
      </c>
      <c r="K39" s="145">
        <f>feedin_usedcar!K39</f>
        <v>0.17</v>
      </c>
      <c r="L39" s="146">
        <f>feedin_usedcar!L39</f>
        <v>0.3</v>
      </c>
      <c r="M39" s="146">
        <f>feedin_usedcar!M39</f>
        <v>0.28000000000000003</v>
      </c>
      <c r="N39" s="146">
        <f>feedin_usedcar!N39</f>
        <v>0.22</v>
      </c>
      <c r="O39" s="146">
        <f>feedin_usedcar!O39</f>
        <v>3.0000000000000027E-2</v>
      </c>
      <c r="P39" s="145">
        <f>feedin_usedcar!P39</f>
        <v>0</v>
      </c>
      <c r="Q39" s="146">
        <f>feedin_usedcar!Q39</f>
        <v>2E-3</v>
      </c>
      <c r="R39" s="146">
        <f>feedin_usedcar!R39</f>
        <v>0.15</v>
      </c>
      <c r="S39" s="146">
        <f>feedin_usedcar!S39</f>
        <v>0.69799999999999995</v>
      </c>
      <c r="T39" s="146">
        <f>feedin_usedcar!T39</f>
        <v>0.15</v>
      </c>
      <c r="U39" s="145">
        <f>feedin_usedcar!U39</f>
        <v>0.1</v>
      </c>
      <c r="V39" s="146">
        <f>feedin_usedcar!V39</f>
        <v>0.28000000000000003</v>
      </c>
      <c r="W39" s="146">
        <f>feedin_usedcar!W39</f>
        <v>0.4</v>
      </c>
      <c r="X39" s="146">
        <f>feedin_usedcar!X39</f>
        <v>0.19</v>
      </c>
      <c r="Y39" s="146">
        <f>feedin_usedcar!Y39</f>
        <v>3.0000000000000027E-2</v>
      </c>
      <c r="Z39" s="145">
        <f>feedin_usedcar!Z39</f>
        <v>0</v>
      </c>
      <c r="AA39" s="146">
        <f>feedin_usedcar!AA39</f>
        <v>2E-3</v>
      </c>
      <c r="AB39" s="146">
        <f>feedin_usedcar!AB39</f>
        <v>0.15</v>
      </c>
      <c r="AC39" s="146">
        <f>feedin_usedcar!AC39</f>
        <v>0.69799999999999995</v>
      </c>
      <c r="AD39" s="146">
        <f>feedin_usedcar!AD39</f>
        <v>0.15</v>
      </c>
      <c r="AE39" s="145">
        <f>feedin_usedcar!AE39</f>
        <v>0</v>
      </c>
      <c r="AF39" s="146">
        <f>feedin_usedcar!AF39</f>
        <v>0</v>
      </c>
      <c r="AG39" s="146">
        <f>feedin_usedcar!AG39</f>
        <v>0</v>
      </c>
      <c r="AH39" s="146">
        <f>feedin_usedcar!AH39</f>
        <v>0</v>
      </c>
      <c r="AI39" s="146">
        <f>feedin_usedcar!AI39</f>
        <v>1</v>
      </c>
      <c r="AJ39" s="145">
        <f>feedin_usedcar!AJ39</f>
        <v>0.15</v>
      </c>
      <c r="AK39" s="146">
        <f>feedin_usedcar!AK39</f>
        <v>0.36499999999999999</v>
      </c>
      <c r="AL39" s="146">
        <f>feedin_usedcar!AL39</f>
        <v>0.435</v>
      </c>
      <c r="AM39" s="146">
        <f>feedin_usedcar!AM39</f>
        <v>0.05</v>
      </c>
      <c r="AN39" s="146">
        <f>feedin_usedcar!AN39</f>
        <v>0</v>
      </c>
      <c r="AO39" s="145">
        <f>feedin_usedcar!AO39</f>
        <v>0.1</v>
      </c>
      <c r="AP39" s="146">
        <f>feedin_usedcar!AP39</f>
        <v>0.35</v>
      </c>
      <c r="AQ39" s="146">
        <f>feedin_usedcar!AQ39</f>
        <v>0.4</v>
      </c>
      <c r="AR39" s="146">
        <f>feedin_usedcar!AR39</f>
        <v>0.15</v>
      </c>
      <c r="AS39" s="146">
        <f>feedin_usedcar!AS39</f>
        <v>0</v>
      </c>
      <c r="AT39" s="145">
        <f>feedin_usedcar!AT39</f>
        <v>0.2</v>
      </c>
      <c r="AU39" s="146">
        <f>feedin_usedcar!AU39</f>
        <v>0.25</v>
      </c>
      <c r="AV39" s="146">
        <f>feedin_usedcar!AV39</f>
        <v>0.4</v>
      </c>
      <c r="AW39" s="146">
        <f>feedin_usedcar!AW39</f>
        <v>0.1</v>
      </c>
      <c r="AX39" s="146">
        <f>feedin_usedcar!AX39</f>
        <v>4.9999999999999933E-2</v>
      </c>
      <c r="AY39" s="145">
        <f>feedin_usedcar!AY39</f>
        <v>0</v>
      </c>
      <c r="AZ39" s="146">
        <f>feedin_usedcar!AZ39</f>
        <v>0</v>
      </c>
      <c r="BA39" s="146">
        <f>feedin_usedcar!BA39</f>
        <v>0</v>
      </c>
      <c r="BB39" s="146">
        <f>feedin_usedcar!BB39</f>
        <v>0.5</v>
      </c>
      <c r="BC39" s="146">
        <f>feedin_usedcar!BC39</f>
        <v>0.5</v>
      </c>
      <c r="BD39" s="36">
        <f t="shared" si="2"/>
        <v>1</v>
      </c>
      <c r="BE39" s="36">
        <f t="shared" si="3"/>
        <v>9</v>
      </c>
      <c r="BG39" s="60">
        <f t="shared" si="4"/>
        <v>0.16817840197311265</v>
      </c>
      <c r="BH39" s="60">
        <f t="shared" si="0"/>
        <v>0.28896445590199765</v>
      </c>
      <c r="BI39" s="60">
        <f t="shared" si="0"/>
        <v>0.31074307476646884</v>
      </c>
      <c r="BJ39" s="60">
        <f t="shared" si="0"/>
        <v>0.19833977008770146</v>
      </c>
      <c r="BK39" s="60">
        <f t="shared" si="0"/>
        <v>3.3774297270719483E-2</v>
      </c>
      <c r="BL39" s="57">
        <f t="shared" si="1"/>
        <v>1.0000000000000002</v>
      </c>
    </row>
    <row r="40" spans="1:64" x14ac:dyDescent="0.2">
      <c r="A40" s="12">
        <v>2034</v>
      </c>
      <c r="B40" s="100">
        <v>0.68767452456677802</v>
      </c>
      <c r="C40" s="66">
        <v>8.0442562068967771E-3</v>
      </c>
      <c r="D40" s="66">
        <f t="shared" si="11"/>
        <v>5.9999999999999977E-2</v>
      </c>
      <c r="E40" s="66">
        <f t="shared" si="11"/>
        <v>0</v>
      </c>
      <c r="F40" s="66">
        <f t="shared" si="11"/>
        <v>0</v>
      </c>
      <c r="G40" s="66">
        <v>2.5101467645021858E-2</v>
      </c>
      <c r="H40" s="66">
        <v>0</v>
      </c>
      <c r="I40" s="66">
        <v>0.21917975158130332</v>
      </c>
      <c r="J40" s="66">
        <f t="shared" si="9"/>
        <v>0</v>
      </c>
      <c r="K40" s="145">
        <f>feedin_usedcar!K40</f>
        <v>0.17</v>
      </c>
      <c r="L40" s="146">
        <f>feedin_usedcar!L40</f>
        <v>0.3</v>
      </c>
      <c r="M40" s="146">
        <f>feedin_usedcar!M40</f>
        <v>0.28000000000000003</v>
      </c>
      <c r="N40" s="146">
        <f>feedin_usedcar!N40</f>
        <v>0.22</v>
      </c>
      <c r="O40" s="146">
        <f>feedin_usedcar!O40</f>
        <v>3.0000000000000027E-2</v>
      </c>
      <c r="P40" s="145">
        <f>feedin_usedcar!P40</f>
        <v>0</v>
      </c>
      <c r="Q40" s="146">
        <f>feedin_usedcar!Q40</f>
        <v>2E-3</v>
      </c>
      <c r="R40" s="146">
        <f>feedin_usedcar!R40</f>
        <v>0.15</v>
      </c>
      <c r="S40" s="146">
        <f>feedin_usedcar!S40</f>
        <v>0.69799999999999995</v>
      </c>
      <c r="T40" s="146">
        <f>feedin_usedcar!T40</f>
        <v>0.15</v>
      </c>
      <c r="U40" s="145">
        <f>feedin_usedcar!U40</f>
        <v>0.1</v>
      </c>
      <c r="V40" s="146">
        <f>feedin_usedcar!V40</f>
        <v>0.28000000000000003</v>
      </c>
      <c r="W40" s="146">
        <f>feedin_usedcar!W40</f>
        <v>0.4</v>
      </c>
      <c r="X40" s="146">
        <f>feedin_usedcar!X40</f>
        <v>0.19</v>
      </c>
      <c r="Y40" s="146">
        <f>feedin_usedcar!Y40</f>
        <v>3.0000000000000027E-2</v>
      </c>
      <c r="Z40" s="145">
        <f>feedin_usedcar!Z40</f>
        <v>0</v>
      </c>
      <c r="AA40" s="146">
        <f>feedin_usedcar!AA40</f>
        <v>2E-3</v>
      </c>
      <c r="AB40" s="146">
        <f>feedin_usedcar!AB40</f>
        <v>0.15</v>
      </c>
      <c r="AC40" s="146">
        <f>feedin_usedcar!AC40</f>
        <v>0.69799999999999995</v>
      </c>
      <c r="AD40" s="146">
        <f>feedin_usedcar!AD40</f>
        <v>0.15</v>
      </c>
      <c r="AE40" s="145">
        <f>feedin_usedcar!AE40</f>
        <v>0</v>
      </c>
      <c r="AF40" s="146">
        <f>feedin_usedcar!AF40</f>
        <v>0</v>
      </c>
      <c r="AG40" s="146">
        <f>feedin_usedcar!AG40</f>
        <v>0</v>
      </c>
      <c r="AH40" s="146">
        <f>feedin_usedcar!AH40</f>
        <v>0</v>
      </c>
      <c r="AI40" s="146">
        <f>feedin_usedcar!AI40</f>
        <v>1</v>
      </c>
      <c r="AJ40" s="145">
        <f>feedin_usedcar!AJ40</f>
        <v>0.15</v>
      </c>
      <c r="AK40" s="146">
        <f>feedin_usedcar!AK40</f>
        <v>0.37</v>
      </c>
      <c r="AL40" s="146">
        <f>feedin_usedcar!AL40</f>
        <v>0.43</v>
      </c>
      <c r="AM40" s="146">
        <f>feedin_usedcar!AM40</f>
        <v>0.05</v>
      </c>
      <c r="AN40" s="146">
        <f>feedin_usedcar!AN40</f>
        <v>0</v>
      </c>
      <c r="AO40" s="145">
        <f>feedin_usedcar!AO40</f>
        <v>0.1</v>
      </c>
      <c r="AP40" s="146">
        <f>feedin_usedcar!AP40</f>
        <v>0.35</v>
      </c>
      <c r="AQ40" s="146">
        <f>feedin_usedcar!AQ40</f>
        <v>0.4</v>
      </c>
      <c r="AR40" s="146">
        <f>feedin_usedcar!AR40</f>
        <v>0.15</v>
      </c>
      <c r="AS40" s="146">
        <f>feedin_usedcar!AS40</f>
        <v>0</v>
      </c>
      <c r="AT40" s="145">
        <f>feedin_usedcar!AT40</f>
        <v>0.2</v>
      </c>
      <c r="AU40" s="146">
        <f>feedin_usedcar!AU40</f>
        <v>0.25</v>
      </c>
      <c r="AV40" s="146">
        <f>feedin_usedcar!AV40</f>
        <v>0.4</v>
      </c>
      <c r="AW40" s="146">
        <f>feedin_usedcar!AW40</f>
        <v>0.1</v>
      </c>
      <c r="AX40" s="146">
        <f>feedin_usedcar!AX40</f>
        <v>4.9999999999999933E-2</v>
      </c>
      <c r="AY40" s="145">
        <f>feedin_usedcar!AY40</f>
        <v>0</v>
      </c>
      <c r="AZ40" s="146">
        <f>feedin_usedcar!AZ40</f>
        <v>0</v>
      </c>
      <c r="BA40" s="146">
        <f>feedin_usedcar!BA40</f>
        <v>0</v>
      </c>
      <c r="BB40" s="146">
        <f>feedin_usedcar!BB40</f>
        <v>0.5</v>
      </c>
      <c r="BC40" s="146">
        <f>feedin_usedcar!BC40</f>
        <v>0.5</v>
      </c>
      <c r="BD40" s="36">
        <f t="shared" si="2"/>
        <v>0.99999999999999989</v>
      </c>
      <c r="BE40" s="36">
        <f t="shared" si="3"/>
        <v>9</v>
      </c>
      <c r="BG40" s="60">
        <f t="shared" si="4"/>
        <v>0.17050583963936622</v>
      </c>
      <c r="BH40" s="60">
        <f t="shared" si="0"/>
        <v>0.28720092680643117</v>
      </c>
      <c r="BI40" s="60">
        <f t="shared" si="0"/>
        <v>0.31622103702961313</v>
      </c>
      <c r="BJ40" s="60">
        <f t="shared" si="0"/>
        <v>0.19147633477748655</v>
      </c>
      <c r="BK40" s="60">
        <f t="shared" si="0"/>
        <v>3.4595861747103024E-2</v>
      </c>
      <c r="BL40" s="57">
        <f t="shared" si="1"/>
        <v>1</v>
      </c>
    </row>
    <row r="41" spans="1:64" x14ac:dyDescent="0.2">
      <c r="A41" s="51">
        <v>2035</v>
      </c>
      <c r="B41" s="101">
        <v>0.63162373139140804</v>
      </c>
      <c r="C41" s="74">
        <v>7.0732612852856458E-3</v>
      </c>
      <c r="D41" s="74">
        <v>0.05</v>
      </c>
      <c r="E41" s="74">
        <v>0</v>
      </c>
      <c r="F41" s="74">
        <v>0</v>
      </c>
      <c r="G41" s="74">
        <v>2.8833487666770199E-2</v>
      </c>
      <c r="H41" s="74">
        <v>0</v>
      </c>
      <c r="I41" s="74">
        <v>0.28246951965653611</v>
      </c>
      <c r="J41" s="74">
        <f t="shared" si="9"/>
        <v>0</v>
      </c>
      <c r="K41" s="72">
        <f>feedin_usedcar!K41</f>
        <v>0.17</v>
      </c>
      <c r="L41" s="83">
        <f>feedin_usedcar!L41</f>
        <v>0.3</v>
      </c>
      <c r="M41" s="83">
        <f>feedin_usedcar!M41</f>
        <v>0.28000000000000003</v>
      </c>
      <c r="N41" s="83">
        <f>feedin_usedcar!N41</f>
        <v>0.22</v>
      </c>
      <c r="O41" s="83">
        <f>feedin_usedcar!O41</f>
        <v>3.0000000000000027E-2</v>
      </c>
      <c r="P41" s="72">
        <f>feedin_usedcar!P41</f>
        <v>0</v>
      </c>
      <c r="Q41" s="83">
        <f>feedin_usedcar!Q41</f>
        <v>2E-3</v>
      </c>
      <c r="R41" s="83">
        <f>feedin_usedcar!R41</f>
        <v>0.15</v>
      </c>
      <c r="S41" s="83">
        <f>feedin_usedcar!S41</f>
        <v>0.69799999999999995</v>
      </c>
      <c r="T41" s="83">
        <f>feedin_usedcar!T41</f>
        <v>0.15</v>
      </c>
      <c r="U41" s="72">
        <f>feedin_usedcar!U41</f>
        <v>0.1</v>
      </c>
      <c r="V41" s="83">
        <f>feedin_usedcar!V41</f>
        <v>0.28000000000000003</v>
      </c>
      <c r="W41" s="83">
        <f>feedin_usedcar!W41</f>
        <v>0.4</v>
      </c>
      <c r="X41" s="83">
        <f>feedin_usedcar!X41</f>
        <v>0.19</v>
      </c>
      <c r="Y41" s="83">
        <f>feedin_usedcar!Y41</f>
        <v>3.0000000000000027E-2</v>
      </c>
      <c r="Z41" s="72">
        <f>feedin_usedcar!Z41</f>
        <v>0</v>
      </c>
      <c r="AA41" s="83">
        <f>feedin_usedcar!AA41</f>
        <v>2E-3</v>
      </c>
      <c r="AB41" s="83">
        <f>feedin_usedcar!AB41</f>
        <v>0.15</v>
      </c>
      <c r="AC41" s="83">
        <f>feedin_usedcar!AC41</f>
        <v>0.69799999999999995</v>
      </c>
      <c r="AD41" s="83">
        <f>feedin_usedcar!AD41</f>
        <v>0.15</v>
      </c>
      <c r="AE41" s="72">
        <f>feedin_usedcar!AE41</f>
        <v>0</v>
      </c>
      <c r="AF41" s="83">
        <f>feedin_usedcar!AF41</f>
        <v>0</v>
      </c>
      <c r="AG41" s="83">
        <f>feedin_usedcar!AG41</f>
        <v>0</v>
      </c>
      <c r="AH41" s="83">
        <f>feedin_usedcar!AH41</f>
        <v>0</v>
      </c>
      <c r="AI41" s="83">
        <f>feedin_usedcar!AI41</f>
        <v>1</v>
      </c>
      <c r="AJ41" s="72">
        <f>feedin_usedcar!AJ41</f>
        <v>0.15</v>
      </c>
      <c r="AK41" s="83">
        <f>feedin_usedcar!AK41</f>
        <v>0.375</v>
      </c>
      <c r="AL41" s="83">
        <f>feedin_usedcar!AL41</f>
        <v>0.42499999999999999</v>
      </c>
      <c r="AM41" s="83">
        <f>feedin_usedcar!AM41</f>
        <v>0.05</v>
      </c>
      <c r="AN41" s="83">
        <f>feedin_usedcar!AN41</f>
        <v>0</v>
      </c>
      <c r="AO41" s="72">
        <f>feedin_usedcar!AO41</f>
        <v>0.1</v>
      </c>
      <c r="AP41" s="83">
        <f>feedin_usedcar!AP41</f>
        <v>0.35</v>
      </c>
      <c r="AQ41" s="83">
        <f>feedin_usedcar!AQ41</f>
        <v>0.4</v>
      </c>
      <c r="AR41" s="83">
        <f>feedin_usedcar!AR41</f>
        <v>0.15</v>
      </c>
      <c r="AS41" s="83">
        <f>feedin_usedcar!AS41</f>
        <v>0</v>
      </c>
      <c r="AT41" s="72">
        <f>feedin_usedcar!AT41</f>
        <v>0.2</v>
      </c>
      <c r="AU41" s="83">
        <f>feedin_usedcar!AU41</f>
        <v>0.25</v>
      </c>
      <c r="AV41" s="83">
        <f>feedin_usedcar!AV41</f>
        <v>0.4</v>
      </c>
      <c r="AW41" s="83">
        <f>feedin_usedcar!AW41</f>
        <v>0.1</v>
      </c>
      <c r="AX41" s="83">
        <f>feedin_usedcar!AX41</f>
        <v>4.9999999999999933E-2</v>
      </c>
      <c r="AY41" s="72">
        <f>feedin_usedcar!AY41</f>
        <v>0</v>
      </c>
      <c r="AZ41" s="83">
        <f>feedin_usedcar!AZ41</f>
        <v>0</v>
      </c>
      <c r="BA41" s="83">
        <f>feedin_usedcar!BA41</f>
        <v>0</v>
      </c>
      <c r="BB41" s="83">
        <f>feedin_usedcar!BB41</f>
        <v>0.5</v>
      </c>
      <c r="BC41" s="83">
        <f>feedin_usedcar!BC41</f>
        <v>0.5</v>
      </c>
      <c r="BD41" s="52">
        <f t="shared" si="2"/>
        <v>1</v>
      </c>
      <c r="BE41" s="52">
        <f t="shared" si="3"/>
        <v>9</v>
      </c>
      <c r="BF41" s="55"/>
      <c r="BG41" s="61">
        <f t="shared" si="4"/>
        <v>0.17319496141786211</v>
      </c>
      <c r="BH41" s="61">
        <f t="shared" si="0"/>
        <v>0.28493120372916581</v>
      </c>
      <c r="BI41" s="61">
        <f t="shared" si="0"/>
        <v>0.32315767410337887</v>
      </c>
      <c r="BJ41" s="61">
        <f t="shared" si="0"/>
        <v>0.18308298363223127</v>
      </c>
      <c r="BK41" s="61">
        <f t="shared" si="0"/>
        <v>3.5633177117361893E-2</v>
      </c>
      <c r="BL41" s="62">
        <f t="shared" si="1"/>
        <v>1</v>
      </c>
    </row>
    <row r="42" spans="1:64" x14ac:dyDescent="0.2">
      <c r="A42" s="12">
        <v>2036</v>
      </c>
      <c r="B42" s="100">
        <v>0.55308684056691726</v>
      </c>
      <c r="C42" s="66">
        <v>6.0332917155981039E-3</v>
      </c>
      <c r="D42" s="66">
        <f t="shared" ref="D42:F45" si="12">D41+(D$46-D$41)*0.2</f>
        <v>0.05</v>
      </c>
      <c r="E42" s="66">
        <f t="shared" si="12"/>
        <v>0</v>
      </c>
      <c r="F42" s="66">
        <f t="shared" si="12"/>
        <v>0</v>
      </c>
      <c r="G42" s="66">
        <v>3.2975094809710677E-2</v>
      </c>
      <c r="H42" s="66">
        <v>0</v>
      </c>
      <c r="I42" s="66">
        <v>0.35790477290777395</v>
      </c>
      <c r="J42" s="66">
        <f t="shared" si="9"/>
        <v>0</v>
      </c>
      <c r="K42" s="145">
        <f>feedin_usedcar!K42</f>
        <v>0.17</v>
      </c>
      <c r="L42" s="146">
        <f>feedin_usedcar!L42</f>
        <v>0.3</v>
      </c>
      <c r="M42" s="146">
        <f>feedin_usedcar!M42</f>
        <v>0.28000000000000003</v>
      </c>
      <c r="N42" s="146">
        <f>feedin_usedcar!N42</f>
        <v>0.22</v>
      </c>
      <c r="O42" s="146">
        <f>feedin_usedcar!O42</f>
        <v>3.0000000000000027E-2</v>
      </c>
      <c r="P42" s="145">
        <f>feedin_usedcar!P42</f>
        <v>0</v>
      </c>
      <c r="Q42" s="146">
        <f>feedin_usedcar!Q42</f>
        <v>2E-3</v>
      </c>
      <c r="R42" s="146">
        <f>feedin_usedcar!R42</f>
        <v>0.15</v>
      </c>
      <c r="S42" s="146">
        <f>feedin_usedcar!S42</f>
        <v>0.69799999999999995</v>
      </c>
      <c r="T42" s="146">
        <f>feedin_usedcar!T42</f>
        <v>0.15</v>
      </c>
      <c r="U42" s="145">
        <f>feedin_usedcar!U42</f>
        <v>0.1</v>
      </c>
      <c r="V42" s="146">
        <f>feedin_usedcar!V42</f>
        <v>0.28000000000000003</v>
      </c>
      <c r="W42" s="146">
        <f>feedin_usedcar!W42</f>
        <v>0.40200000000000002</v>
      </c>
      <c r="X42" s="146">
        <f>feedin_usedcar!X42</f>
        <v>0.19</v>
      </c>
      <c r="Y42" s="146">
        <f>feedin_usedcar!Y42</f>
        <v>2.8000000000000025E-2</v>
      </c>
      <c r="Z42" s="145">
        <f>feedin_usedcar!Z42</f>
        <v>0</v>
      </c>
      <c r="AA42" s="146">
        <f>feedin_usedcar!AA42</f>
        <v>2E-3</v>
      </c>
      <c r="AB42" s="146">
        <f>feedin_usedcar!AB42</f>
        <v>0.15</v>
      </c>
      <c r="AC42" s="146">
        <f>feedin_usedcar!AC42</f>
        <v>0.69799999999999995</v>
      </c>
      <c r="AD42" s="146">
        <f>feedin_usedcar!AD42</f>
        <v>0.15</v>
      </c>
      <c r="AE42" s="145">
        <f>feedin_usedcar!AE42</f>
        <v>0</v>
      </c>
      <c r="AF42" s="146">
        <f>feedin_usedcar!AF42</f>
        <v>0</v>
      </c>
      <c r="AG42" s="146">
        <f>feedin_usedcar!AG42</f>
        <v>0</v>
      </c>
      <c r="AH42" s="146">
        <f>feedin_usedcar!AH42</f>
        <v>0</v>
      </c>
      <c r="AI42" s="146">
        <f>feedin_usedcar!AI42</f>
        <v>1</v>
      </c>
      <c r="AJ42" s="145">
        <f>feedin_usedcar!AJ42</f>
        <v>0.15</v>
      </c>
      <c r="AK42" s="146">
        <f>feedin_usedcar!AK42</f>
        <v>0.375</v>
      </c>
      <c r="AL42" s="146">
        <f>feedin_usedcar!AL42</f>
        <v>0.42499999999999999</v>
      </c>
      <c r="AM42" s="146">
        <f>feedin_usedcar!AM42</f>
        <v>0.05</v>
      </c>
      <c r="AN42" s="146">
        <f>feedin_usedcar!AN42</f>
        <v>0</v>
      </c>
      <c r="AO42" s="145">
        <f>feedin_usedcar!AO42</f>
        <v>0.1</v>
      </c>
      <c r="AP42" s="146">
        <f>feedin_usedcar!AP42</f>
        <v>0.35</v>
      </c>
      <c r="AQ42" s="146">
        <f>feedin_usedcar!AQ42</f>
        <v>0.4</v>
      </c>
      <c r="AR42" s="146">
        <f>feedin_usedcar!AR42</f>
        <v>0.15</v>
      </c>
      <c r="AS42" s="146">
        <f>feedin_usedcar!AS42</f>
        <v>0</v>
      </c>
      <c r="AT42" s="145">
        <f>feedin_usedcar!AT42</f>
        <v>0.2</v>
      </c>
      <c r="AU42" s="146">
        <f>feedin_usedcar!AU42</f>
        <v>0.25</v>
      </c>
      <c r="AV42" s="146">
        <f>feedin_usedcar!AV42</f>
        <v>0.4</v>
      </c>
      <c r="AW42" s="146">
        <f>feedin_usedcar!AW42</f>
        <v>0.1</v>
      </c>
      <c r="AX42" s="146">
        <f>feedin_usedcar!AX42</f>
        <v>4.9999999999999933E-2</v>
      </c>
      <c r="AY42" s="145">
        <f>feedin_usedcar!AY42</f>
        <v>0</v>
      </c>
      <c r="AZ42" s="146">
        <f>feedin_usedcar!AZ42</f>
        <v>0</v>
      </c>
      <c r="BA42" s="146">
        <f>feedin_usedcar!BA42</f>
        <v>0</v>
      </c>
      <c r="BB42" s="146">
        <f>feedin_usedcar!BB42</f>
        <v>0.5</v>
      </c>
      <c r="BC42" s="146">
        <f>feedin_usedcar!BC42</f>
        <v>0.5</v>
      </c>
      <c r="BD42" s="36">
        <f t="shared" si="2"/>
        <v>1</v>
      </c>
      <c r="BE42" s="36">
        <f t="shared" si="3"/>
        <v>9</v>
      </c>
      <c r="BG42" s="60">
        <f t="shared" si="4"/>
        <v>0.17555198169938735</v>
      </c>
      <c r="BH42" s="60">
        <f t="shared" si="0"/>
        <v>0.28177997253409137</v>
      </c>
      <c r="BI42" s="60">
        <f t="shared" si="0"/>
        <v>0.33304563357331318</v>
      </c>
      <c r="BJ42" s="60">
        <f t="shared" si="0"/>
        <v>0.1728295745734722</v>
      </c>
      <c r="BK42" s="60">
        <f t="shared" si="0"/>
        <v>3.6792837619735924E-2</v>
      </c>
      <c r="BL42" s="57">
        <f t="shared" si="1"/>
        <v>1</v>
      </c>
    </row>
    <row r="43" spans="1:64" x14ac:dyDescent="0.2">
      <c r="A43" s="12">
        <v>2037</v>
      </c>
      <c r="B43" s="100">
        <v>0.46319584441409695</v>
      </c>
      <c r="C43" s="66">
        <v>4.9581857641694087E-3</v>
      </c>
      <c r="D43" s="66">
        <f t="shared" si="12"/>
        <v>0.05</v>
      </c>
      <c r="E43" s="66">
        <f t="shared" si="12"/>
        <v>0</v>
      </c>
      <c r="F43" s="66">
        <f t="shared" si="12"/>
        <v>0</v>
      </c>
      <c r="G43" s="66">
        <v>3.7527480083524987E-2</v>
      </c>
      <c r="H43" s="66">
        <v>0</v>
      </c>
      <c r="I43" s="66">
        <v>0.44431848973820864</v>
      </c>
      <c r="J43" s="66">
        <f t="shared" si="9"/>
        <v>0</v>
      </c>
      <c r="K43" s="145">
        <f>feedin_usedcar!K43</f>
        <v>0.17</v>
      </c>
      <c r="L43" s="146">
        <f>feedin_usedcar!L43</f>
        <v>0.3</v>
      </c>
      <c r="M43" s="146">
        <f>feedin_usedcar!M43</f>
        <v>0.28000000000000003</v>
      </c>
      <c r="N43" s="146">
        <f>feedin_usedcar!N43</f>
        <v>0.22</v>
      </c>
      <c r="O43" s="146">
        <f>feedin_usedcar!O43</f>
        <v>3.0000000000000027E-2</v>
      </c>
      <c r="P43" s="145">
        <f>feedin_usedcar!P43</f>
        <v>0</v>
      </c>
      <c r="Q43" s="146">
        <f>feedin_usedcar!Q43</f>
        <v>2E-3</v>
      </c>
      <c r="R43" s="146">
        <f>feedin_usedcar!R43</f>
        <v>0.15</v>
      </c>
      <c r="S43" s="146">
        <f>feedin_usedcar!S43</f>
        <v>0.69799999999999995</v>
      </c>
      <c r="T43" s="146">
        <f>feedin_usedcar!T43</f>
        <v>0.15</v>
      </c>
      <c r="U43" s="145">
        <f>feedin_usedcar!U43</f>
        <v>0.1</v>
      </c>
      <c r="V43" s="146">
        <f>feedin_usedcar!V43</f>
        <v>0.28000000000000003</v>
      </c>
      <c r="W43" s="146">
        <f>feedin_usedcar!W43</f>
        <v>0.40400000000000003</v>
      </c>
      <c r="X43" s="146">
        <f>feedin_usedcar!X43</f>
        <v>0.19</v>
      </c>
      <c r="Y43" s="146">
        <f>feedin_usedcar!Y43</f>
        <v>2.6000000000000023E-2</v>
      </c>
      <c r="Z43" s="145">
        <f>feedin_usedcar!Z43</f>
        <v>0</v>
      </c>
      <c r="AA43" s="146">
        <f>feedin_usedcar!AA43</f>
        <v>2E-3</v>
      </c>
      <c r="AB43" s="146">
        <f>feedin_usedcar!AB43</f>
        <v>0.15</v>
      </c>
      <c r="AC43" s="146">
        <f>feedin_usedcar!AC43</f>
        <v>0.69799999999999995</v>
      </c>
      <c r="AD43" s="146">
        <f>feedin_usedcar!AD43</f>
        <v>0.15</v>
      </c>
      <c r="AE43" s="145">
        <f>feedin_usedcar!AE43</f>
        <v>0</v>
      </c>
      <c r="AF43" s="146">
        <f>feedin_usedcar!AF43</f>
        <v>0</v>
      </c>
      <c r="AG43" s="146">
        <f>feedin_usedcar!AG43</f>
        <v>0</v>
      </c>
      <c r="AH43" s="146">
        <f>feedin_usedcar!AH43</f>
        <v>0</v>
      </c>
      <c r="AI43" s="146">
        <f>feedin_usedcar!AI43</f>
        <v>1</v>
      </c>
      <c r="AJ43" s="145">
        <f>feedin_usedcar!AJ43</f>
        <v>0.15</v>
      </c>
      <c r="AK43" s="146">
        <f>feedin_usedcar!AK43</f>
        <v>0.375</v>
      </c>
      <c r="AL43" s="146">
        <f>feedin_usedcar!AL43</f>
        <v>0.42499999999999999</v>
      </c>
      <c r="AM43" s="146">
        <f>feedin_usedcar!AM43</f>
        <v>0.05</v>
      </c>
      <c r="AN43" s="146">
        <f>feedin_usedcar!AN43</f>
        <v>0</v>
      </c>
      <c r="AO43" s="145">
        <f>feedin_usedcar!AO43</f>
        <v>0.1</v>
      </c>
      <c r="AP43" s="146">
        <f>feedin_usedcar!AP43</f>
        <v>0.35</v>
      </c>
      <c r="AQ43" s="146">
        <f>feedin_usedcar!AQ43</f>
        <v>0.4</v>
      </c>
      <c r="AR43" s="146">
        <f>feedin_usedcar!AR43</f>
        <v>0.15</v>
      </c>
      <c r="AS43" s="146">
        <f>feedin_usedcar!AS43</f>
        <v>0</v>
      </c>
      <c r="AT43" s="145">
        <f>feedin_usedcar!AT43</f>
        <v>0.2</v>
      </c>
      <c r="AU43" s="146">
        <f>feedin_usedcar!AU43</f>
        <v>0.25</v>
      </c>
      <c r="AV43" s="146">
        <f>feedin_usedcar!AV43</f>
        <v>0.4</v>
      </c>
      <c r="AW43" s="146">
        <f>feedin_usedcar!AW43</f>
        <v>0.1</v>
      </c>
      <c r="AX43" s="146">
        <f>feedin_usedcar!AX43</f>
        <v>4.9999999999999933E-2</v>
      </c>
      <c r="AY43" s="145">
        <f>feedin_usedcar!AY43</f>
        <v>0</v>
      </c>
      <c r="AZ43" s="146">
        <f>feedin_usedcar!AZ43</f>
        <v>0</v>
      </c>
      <c r="BA43" s="146">
        <f>feedin_usedcar!BA43</f>
        <v>0</v>
      </c>
      <c r="BB43" s="146">
        <f>feedin_usedcar!BB43</f>
        <v>0.5</v>
      </c>
      <c r="BC43" s="146">
        <f>feedin_usedcar!BC43</f>
        <v>0.5</v>
      </c>
      <c r="BD43" s="36">
        <f t="shared" si="2"/>
        <v>1</v>
      </c>
      <c r="BE43" s="36">
        <f t="shared" si="3"/>
        <v>9</v>
      </c>
      <c r="BG43" s="60">
        <f t="shared" si="4"/>
        <v>0.17823611351056695</v>
      </c>
      <c r="BH43" s="60">
        <f t="shared" si="0"/>
        <v>0.27812109716163147</v>
      </c>
      <c r="BI43" s="60">
        <f t="shared" si="0"/>
        <v>0.34431513923135415</v>
      </c>
      <c r="BJ43" s="60">
        <f t="shared" si="0"/>
        <v>0.16117212241248868</v>
      </c>
      <c r="BK43" s="60">
        <f t="shared" si="0"/>
        <v>3.8155527683958732E-2</v>
      </c>
      <c r="BL43" s="57">
        <f t="shared" si="1"/>
        <v>1</v>
      </c>
    </row>
    <row r="44" spans="1:64" x14ac:dyDescent="0.2">
      <c r="A44" s="12">
        <v>2038</v>
      </c>
      <c r="B44" s="100">
        <v>0.40754036903171781</v>
      </c>
      <c r="C44" s="66">
        <v>4.2666522035140642E-3</v>
      </c>
      <c r="D44" s="66">
        <f t="shared" si="12"/>
        <v>0.05</v>
      </c>
      <c r="E44" s="66">
        <f t="shared" si="12"/>
        <v>0</v>
      </c>
      <c r="F44" s="66">
        <f t="shared" si="12"/>
        <v>0</v>
      </c>
      <c r="G44" s="66">
        <v>2.1175799698473631E-3</v>
      </c>
      <c r="H44" s="66">
        <v>0</v>
      </c>
      <c r="I44" s="66">
        <v>0.53607539879492072</v>
      </c>
      <c r="J44" s="66">
        <f t="shared" si="9"/>
        <v>0</v>
      </c>
      <c r="K44" s="145">
        <f>feedin_usedcar!K44</f>
        <v>0.17</v>
      </c>
      <c r="L44" s="146">
        <f>feedin_usedcar!L44</f>
        <v>0.3</v>
      </c>
      <c r="M44" s="146">
        <f>feedin_usedcar!M44</f>
        <v>0.28000000000000003</v>
      </c>
      <c r="N44" s="146">
        <f>feedin_usedcar!N44</f>
        <v>0.22</v>
      </c>
      <c r="O44" s="146">
        <f>feedin_usedcar!O44</f>
        <v>3.0000000000000027E-2</v>
      </c>
      <c r="P44" s="145">
        <f>feedin_usedcar!P44</f>
        <v>0</v>
      </c>
      <c r="Q44" s="146">
        <f>feedin_usedcar!Q44</f>
        <v>2E-3</v>
      </c>
      <c r="R44" s="146">
        <f>feedin_usedcar!R44</f>
        <v>0.15</v>
      </c>
      <c r="S44" s="146">
        <f>feedin_usedcar!S44</f>
        <v>0.69799999999999995</v>
      </c>
      <c r="T44" s="146">
        <f>feedin_usedcar!T44</f>
        <v>0.15</v>
      </c>
      <c r="U44" s="145">
        <f>feedin_usedcar!U44</f>
        <v>0.1</v>
      </c>
      <c r="V44" s="146">
        <f>feedin_usedcar!V44</f>
        <v>0.28000000000000003</v>
      </c>
      <c r="W44" s="146">
        <f>feedin_usedcar!W44</f>
        <v>0.40600000000000003</v>
      </c>
      <c r="X44" s="146">
        <f>feedin_usedcar!X44</f>
        <v>0.19</v>
      </c>
      <c r="Y44" s="146">
        <f>feedin_usedcar!Y44</f>
        <v>2.4000000000000021E-2</v>
      </c>
      <c r="Z44" s="145">
        <f>feedin_usedcar!Z44</f>
        <v>0</v>
      </c>
      <c r="AA44" s="146">
        <f>feedin_usedcar!AA44</f>
        <v>2E-3</v>
      </c>
      <c r="AB44" s="146">
        <f>feedin_usedcar!AB44</f>
        <v>0.15</v>
      </c>
      <c r="AC44" s="146">
        <f>feedin_usedcar!AC44</f>
        <v>0.69799999999999995</v>
      </c>
      <c r="AD44" s="146">
        <f>feedin_usedcar!AD44</f>
        <v>0.15</v>
      </c>
      <c r="AE44" s="145">
        <f>feedin_usedcar!AE44</f>
        <v>0</v>
      </c>
      <c r="AF44" s="146">
        <f>feedin_usedcar!AF44</f>
        <v>0</v>
      </c>
      <c r="AG44" s="146">
        <f>feedin_usedcar!AG44</f>
        <v>0</v>
      </c>
      <c r="AH44" s="146">
        <f>feedin_usedcar!AH44</f>
        <v>0</v>
      </c>
      <c r="AI44" s="146">
        <f>feedin_usedcar!AI44</f>
        <v>1</v>
      </c>
      <c r="AJ44" s="145">
        <f>feedin_usedcar!AJ44</f>
        <v>0.15</v>
      </c>
      <c r="AK44" s="146">
        <f>feedin_usedcar!AK44</f>
        <v>0.375</v>
      </c>
      <c r="AL44" s="146">
        <f>feedin_usedcar!AL44</f>
        <v>0.42499999999999999</v>
      </c>
      <c r="AM44" s="146">
        <f>feedin_usedcar!AM44</f>
        <v>0.05</v>
      </c>
      <c r="AN44" s="146">
        <f>feedin_usedcar!AN44</f>
        <v>0</v>
      </c>
      <c r="AO44" s="145">
        <f>feedin_usedcar!AO44</f>
        <v>0.1</v>
      </c>
      <c r="AP44" s="146">
        <f>feedin_usedcar!AP44</f>
        <v>0.35</v>
      </c>
      <c r="AQ44" s="146">
        <f>feedin_usedcar!AQ44</f>
        <v>0.4</v>
      </c>
      <c r="AR44" s="146">
        <f>feedin_usedcar!AR44</f>
        <v>0.15</v>
      </c>
      <c r="AS44" s="146">
        <f>feedin_usedcar!AS44</f>
        <v>0</v>
      </c>
      <c r="AT44" s="145">
        <f>feedin_usedcar!AT44</f>
        <v>0.2</v>
      </c>
      <c r="AU44" s="146">
        <f>feedin_usedcar!AU44</f>
        <v>0.25</v>
      </c>
      <c r="AV44" s="146">
        <f>feedin_usedcar!AV44</f>
        <v>0.4</v>
      </c>
      <c r="AW44" s="146">
        <f>feedin_usedcar!AW44</f>
        <v>0.1</v>
      </c>
      <c r="AX44" s="146">
        <f>feedin_usedcar!AX44</f>
        <v>4.9999999999999933E-2</v>
      </c>
      <c r="AY44" s="145">
        <f>feedin_usedcar!AY44</f>
        <v>0</v>
      </c>
      <c r="AZ44" s="146">
        <f>feedin_usedcar!AZ44</f>
        <v>0</v>
      </c>
      <c r="BA44" s="146">
        <f>feedin_usedcar!BA44</f>
        <v>0</v>
      </c>
      <c r="BB44" s="146">
        <f>feedin_usedcar!BB44</f>
        <v>0.5</v>
      </c>
      <c r="BC44" s="146">
        <f>feedin_usedcar!BC44</f>
        <v>0.5</v>
      </c>
      <c r="BD44" s="36">
        <f t="shared" si="2"/>
        <v>1</v>
      </c>
      <c r="BE44" s="36">
        <f t="shared" si="3"/>
        <v>9</v>
      </c>
      <c r="BG44" s="60">
        <f t="shared" si="4"/>
        <v>0.1818145794898533</v>
      </c>
      <c r="BH44" s="60">
        <f t="shared" si="0"/>
        <v>0.27108358620134532</v>
      </c>
      <c r="BI44" s="60">
        <f t="shared" si="0"/>
        <v>0.35038143216456152</v>
      </c>
      <c r="BJ44" s="60">
        <f t="shared" si="0"/>
        <v>0.15585042330301518</v>
      </c>
      <c r="BK44" s="60">
        <f t="shared" si="0"/>
        <v>4.0869978841224661E-2</v>
      </c>
      <c r="BL44" s="57">
        <f t="shared" si="1"/>
        <v>0.99999999999999989</v>
      </c>
    </row>
    <row r="45" spans="1:64" x14ac:dyDescent="0.2">
      <c r="A45" s="12">
        <v>2039</v>
      </c>
      <c r="B45" s="100">
        <v>0.38541715608196686</v>
      </c>
      <c r="C45" s="66">
        <v>3.9214279907376325E-3</v>
      </c>
      <c r="D45" s="66">
        <f t="shared" si="12"/>
        <v>0.05</v>
      </c>
      <c r="E45" s="66">
        <f t="shared" si="12"/>
        <v>0</v>
      </c>
      <c r="F45" s="66">
        <f t="shared" si="12"/>
        <v>0</v>
      </c>
      <c r="G45" s="66">
        <v>2.0485912170894374E-3</v>
      </c>
      <c r="H45" s="66">
        <v>0</v>
      </c>
      <c r="I45" s="66">
        <v>0.55861282471020612</v>
      </c>
      <c r="J45" s="66">
        <f t="shared" si="9"/>
        <v>0</v>
      </c>
      <c r="K45" s="145">
        <f>feedin_usedcar!K45</f>
        <v>0.17</v>
      </c>
      <c r="L45" s="146">
        <f>feedin_usedcar!L45</f>
        <v>0.3</v>
      </c>
      <c r="M45" s="146">
        <f>feedin_usedcar!M45</f>
        <v>0.28000000000000003</v>
      </c>
      <c r="N45" s="146">
        <f>feedin_usedcar!N45</f>
        <v>0.22</v>
      </c>
      <c r="O45" s="146">
        <f>feedin_usedcar!O45</f>
        <v>3.0000000000000027E-2</v>
      </c>
      <c r="P45" s="145">
        <f>feedin_usedcar!P45</f>
        <v>0</v>
      </c>
      <c r="Q45" s="146">
        <f>feedin_usedcar!Q45</f>
        <v>2E-3</v>
      </c>
      <c r="R45" s="146">
        <f>feedin_usedcar!R45</f>
        <v>0.15</v>
      </c>
      <c r="S45" s="146">
        <f>feedin_usedcar!S45</f>
        <v>0.69799999999999995</v>
      </c>
      <c r="T45" s="146">
        <f>feedin_usedcar!T45</f>
        <v>0.15</v>
      </c>
      <c r="U45" s="145">
        <f>feedin_usedcar!U45</f>
        <v>0.1</v>
      </c>
      <c r="V45" s="146">
        <f>feedin_usedcar!V45</f>
        <v>0.28000000000000003</v>
      </c>
      <c r="W45" s="146">
        <f>feedin_usedcar!W45</f>
        <v>0.40800000000000003</v>
      </c>
      <c r="X45" s="146">
        <f>feedin_usedcar!X45</f>
        <v>0.19</v>
      </c>
      <c r="Y45" s="146">
        <f>feedin_usedcar!Y45</f>
        <v>2.200000000000002E-2</v>
      </c>
      <c r="Z45" s="145">
        <f>feedin_usedcar!Z45</f>
        <v>0</v>
      </c>
      <c r="AA45" s="146">
        <f>feedin_usedcar!AA45</f>
        <v>2E-3</v>
      </c>
      <c r="AB45" s="146">
        <f>feedin_usedcar!AB45</f>
        <v>0.15</v>
      </c>
      <c r="AC45" s="146">
        <f>feedin_usedcar!AC45</f>
        <v>0.69799999999999995</v>
      </c>
      <c r="AD45" s="146">
        <f>feedin_usedcar!AD45</f>
        <v>0.15</v>
      </c>
      <c r="AE45" s="145">
        <f>feedin_usedcar!AE45</f>
        <v>0</v>
      </c>
      <c r="AF45" s="146">
        <f>feedin_usedcar!AF45</f>
        <v>0</v>
      </c>
      <c r="AG45" s="146">
        <f>feedin_usedcar!AG45</f>
        <v>0</v>
      </c>
      <c r="AH45" s="146">
        <f>feedin_usedcar!AH45</f>
        <v>0</v>
      </c>
      <c r="AI45" s="146">
        <f>feedin_usedcar!AI45</f>
        <v>1</v>
      </c>
      <c r="AJ45" s="145">
        <f>feedin_usedcar!AJ45</f>
        <v>0.15</v>
      </c>
      <c r="AK45" s="146">
        <f>feedin_usedcar!AK45</f>
        <v>0.375</v>
      </c>
      <c r="AL45" s="146">
        <f>feedin_usedcar!AL45</f>
        <v>0.42499999999999999</v>
      </c>
      <c r="AM45" s="146">
        <f>feedin_usedcar!AM45</f>
        <v>0.05</v>
      </c>
      <c r="AN45" s="146">
        <f>feedin_usedcar!AN45</f>
        <v>0</v>
      </c>
      <c r="AO45" s="145">
        <f>feedin_usedcar!AO45</f>
        <v>0.1</v>
      </c>
      <c r="AP45" s="146">
        <f>feedin_usedcar!AP45</f>
        <v>0.35</v>
      </c>
      <c r="AQ45" s="146">
        <f>feedin_usedcar!AQ45</f>
        <v>0.4</v>
      </c>
      <c r="AR45" s="146">
        <f>feedin_usedcar!AR45</f>
        <v>0.15</v>
      </c>
      <c r="AS45" s="146">
        <f>feedin_usedcar!AS45</f>
        <v>0</v>
      </c>
      <c r="AT45" s="145">
        <f>feedin_usedcar!AT45</f>
        <v>0.2</v>
      </c>
      <c r="AU45" s="146">
        <f>feedin_usedcar!AU45</f>
        <v>0.25</v>
      </c>
      <c r="AV45" s="146">
        <f>feedin_usedcar!AV45</f>
        <v>0.4</v>
      </c>
      <c r="AW45" s="146">
        <f>feedin_usedcar!AW45</f>
        <v>0.1</v>
      </c>
      <c r="AX45" s="146">
        <f>feedin_usedcar!AX45</f>
        <v>4.9999999999999933E-2</v>
      </c>
      <c r="AY45" s="145">
        <f>feedin_usedcar!AY45</f>
        <v>0</v>
      </c>
      <c r="AZ45" s="146">
        <f>feedin_usedcar!AZ45</f>
        <v>0</v>
      </c>
      <c r="BA45" s="146">
        <f>feedin_usedcar!BA45</f>
        <v>0</v>
      </c>
      <c r="BB45" s="146">
        <f>feedin_usedcar!BB45</f>
        <v>0.5</v>
      </c>
      <c r="BC45" s="146">
        <f>feedin_usedcar!BC45</f>
        <v>0.5</v>
      </c>
      <c r="BD45" s="36">
        <f t="shared" si="2"/>
        <v>1</v>
      </c>
      <c r="BE45" s="36">
        <f t="shared" si="3"/>
        <v>9</v>
      </c>
      <c r="BG45" s="60">
        <f t="shared" si="4"/>
        <v>0.18255077015853902</v>
      </c>
      <c r="BH45" s="60">
        <f t="shared" si="0"/>
        <v>0.27005441756453158</v>
      </c>
      <c r="BI45" s="60">
        <f t="shared" si="0"/>
        <v>0.35322079905290688</v>
      </c>
      <c r="BJ45" s="60">
        <f t="shared" si="0"/>
        <v>0.15299264310744268</v>
      </c>
      <c r="BK45" s="60">
        <f t="shared" si="0"/>
        <v>4.1181370116579935E-2</v>
      </c>
      <c r="BL45" s="57">
        <f t="shared" si="1"/>
        <v>1</v>
      </c>
    </row>
    <row r="46" spans="1:64" x14ac:dyDescent="0.2">
      <c r="A46" s="51">
        <v>2040</v>
      </c>
      <c r="B46" s="101">
        <v>0.36412090724150697</v>
      </c>
      <c r="C46" s="65">
        <v>3.6010456027706491E-3</v>
      </c>
      <c r="D46" s="65">
        <v>0.05</v>
      </c>
      <c r="E46" s="65">
        <v>0</v>
      </c>
      <c r="F46" s="65">
        <v>0</v>
      </c>
      <c r="G46" s="65">
        <v>1.975510420901154E-3</v>
      </c>
      <c r="H46" s="74">
        <v>0</v>
      </c>
      <c r="I46" s="65">
        <v>0.58030253673482124</v>
      </c>
      <c r="J46" s="74">
        <f t="shared" si="9"/>
        <v>0</v>
      </c>
      <c r="K46" s="72">
        <f>feedin_usedcar!K46</f>
        <v>0.17</v>
      </c>
      <c r="L46" s="83">
        <f>feedin_usedcar!L46</f>
        <v>0.3</v>
      </c>
      <c r="M46" s="83">
        <f>feedin_usedcar!M46</f>
        <v>0.28000000000000003</v>
      </c>
      <c r="N46" s="83">
        <f>feedin_usedcar!N46</f>
        <v>0.22</v>
      </c>
      <c r="O46" s="83">
        <f>feedin_usedcar!O46</f>
        <v>3.0000000000000027E-2</v>
      </c>
      <c r="P46" s="72">
        <f>feedin_usedcar!P46</f>
        <v>0</v>
      </c>
      <c r="Q46" s="83">
        <f>feedin_usedcar!Q46</f>
        <v>2E-3</v>
      </c>
      <c r="R46" s="83">
        <f>feedin_usedcar!R46</f>
        <v>0.15</v>
      </c>
      <c r="S46" s="83">
        <f>feedin_usedcar!S46</f>
        <v>0.69799999999999995</v>
      </c>
      <c r="T46" s="83">
        <f>feedin_usedcar!T46</f>
        <v>0.15</v>
      </c>
      <c r="U46" s="72">
        <f>feedin_usedcar!U46</f>
        <v>0.1</v>
      </c>
      <c r="V46" s="83">
        <f>feedin_usedcar!V46</f>
        <v>0.28000000000000003</v>
      </c>
      <c r="W46" s="83">
        <f>feedin_usedcar!W46</f>
        <v>0.41</v>
      </c>
      <c r="X46" s="83">
        <f>feedin_usedcar!X46</f>
        <v>0.19</v>
      </c>
      <c r="Y46" s="83">
        <f>feedin_usedcar!Y46</f>
        <v>2.0000000000000018E-2</v>
      </c>
      <c r="Z46" s="72">
        <f>feedin_usedcar!Z46</f>
        <v>0</v>
      </c>
      <c r="AA46" s="83">
        <f>feedin_usedcar!AA46</f>
        <v>2E-3</v>
      </c>
      <c r="AB46" s="83">
        <f>feedin_usedcar!AB46</f>
        <v>0.15</v>
      </c>
      <c r="AC46" s="83">
        <f>feedin_usedcar!AC46</f>
        <v>0.69799999999999995</v>
      </c>
      <c r="AD46" s="83">
        <f>feedin_usedcar!AD46</f>
        <v>0.15</v>
      </c>
      <c r="AE46" s="72">
        <f>feedin_usedcar!AE46</f>
        <v>0</v>
      </c>
      <c r="AF46" s="83">
        <f>feedin_usedcar!AF46</f>
        <v>0</v>
      </c>
      <c r="AG46" s="83">
        <f>feedin_usedcar!AG46</f>
        <v>0</v>
      </c>
      <c r="AH46" s="83">
        <f>feedin_usedcar!AH46</f>
        <v>0</v>
      </c>
      <c r="AI46" s="83">
        <f>feedin_usedcar!AI46</f>
        <v>1</v>
      </c>
      <c r="AJ46" s="72">
        <f>feedin_usedcar!AJ46</f>
        <v>0.15</v>
      </c>
      <c r="AK46" s="83">
        <f>feedin_usedcar!AK46</f>
        <v>0.375</v>
      </c>
      <c r="AL46" s="83">
        <f>feedin_usedcar!AL46</f>
        <v>0.42499999999999999</v>
      </c>
      <c r="AM46" s="83">
        <f>feedin_usedcar!AM46</f>
        <v>0.05</v>
      </c>
      <c r="AN46" s="83">
        <f>feedin_usedcar!AN46</f>
        <v>0</v>
      </c>
      <c r="AO46" s="72">
        <f>feedin_usedcar!AO46</f>
        <v>0.1</v>
      </c>
      <c r="AP46" s="83">
        <f>feedin_usedcar!AP46</f>
        <v>0.35</v>
      </c>
      <c r="AQ46" s="83">
        <f>feedin_usedcar!AQ46</f>
        <v>0.4</v>
      </c>
      <c r="AR46" s="83">
        <f>feedin_usedcar!AR46</f>
        <v>0.15</v>
      </c>
      <c r="AS46" s="83">
        <f>feedin_usedcar!AS46</f>
        <v>0</v>
      </c>
      <c r="AT46" s="72">
        <f>feedin_usedcar!AT46</f>
        <v>0.2</v>
      </c>
      <c r="AU46" s="83">
        <f>feedin_usedcar!AU46</f>
        <v>0.25</v>
      </c>
      <c r="AV46" s="83">
        <f>feedin_usedcar!AV46</f>
        <v>0.4</v>
      </c>
      <c r="AW46" s="83">
        <f>feedin_usedcar!AW46</f>
        <v>0.1</v>
      </c>
      <c r="AX46" s="83">
        <f>feedin_usedcar!AX46</f>
        <v>4.9999999999999933E-2</v>
      </c>
      <c r="AY46" s="72">
        <f>feedin_usedcar!AY46</f>
        <v>0</v>
      </c>
      <c r="AZ46" s="83">
        <f>feedin_usedcar!AZ46</f>
        <v>0</v>
      </c>
      <c r="BA46" s="83">
        <f>feedin_usedcar!BA46</f>
        <v>0</v>
      </c>
      <c r="BB46" s="83">
        <f>feedin_usedcar!BB46</f>
        <v>0.5</v>
      </c>
      <c r="BC46" s="83">
        <f>feedin_usedcar!BC46</f>
        <v>0.5</v>
      </c>
      <c r="BD46" s="52">
        <f t="shared" si="2"/>
        <v>1</v>
      </c>
      <c r="BE46" s="52">
        <f t="shared" si="3"/>
        <v>9</v>
      </c>
      <c r="BF46" s="55"/>
      <c r="BG46" s="61">
        <f t="shared" si="4"/>
        <v>0.18325738814115561</v>
      </c>
      <c r="BH46" s="61">
        <f t="shared" si="0"/>
        <v>0.26905992485520086</v>
      </c>
      <c r="BI46" s="61">
        <f t="shared" si="0"/>
        <v>0.35595461749084906</v>
      </c>
      <c r="BJ46" s="61">
        <f t="shared" si="0"/>
        <v>0.15024915861839264</v>
      </c>
      <c r="BK46" s="61">
        <f t="shared" si="0"/>
        <v>4.1478910894401838E-2</v>
      </c>
      <c r="BL46" s="62">
        <f t="shared" si="1"/>
        <v>0.99999999999999989</v>
      </c>
    </row>
    <row r="47" spans="1:64" x14ac:dyDescent="0.2">
      <c r="A47" s="12">
        <v>2041</v>
      </c>
      <c r="B47" s="100">
        <v>0.35334288113243079</v>
      </c>
      <c r="C47" s="66">
        <v>3.3092983722694262E-3</v>
      </c>
      <c r="D47" s="66">
        <f>MAX(D46+(D$51-D$46)*0.2,0)</f>
        <v>0.04</v>
      </c>
      <c r="E47" s="66">
        <f t="shared" ref="E47:F61" si="13">MAX(E46+(E$46-E$41)*0.2,0)</f>
        <v>0</v>
      </c>
      <c r="F47" s="66">
        <f t="shared" si="13"/>
        <v>0</v>
      </c>
      <c r="G47" s="66">
        <v>1.9018524534375914E-3</v>
      </c>
      <c r="H47" s="66">
        <v>0</v>
      </c>
      <c r="I47" s="66">
        <v>0.60144596804186223</v>
      </c>
      <c r="J47" s="66">
        <f t="shared" si="9"/>
        <v>0</v>
      </c>
      <c r="K47" s="145">
        <f>feedin_usedcar!K47</f>
        <v>0.17</v>
      </c>
      <c r="L47" s="146">
        <f>feedin_usedcar!L47</f>
        <v>0.3</v>
      </c>
      <c r="M47" s="146">
        <f>feedin_usedcar!M47</f>
        <v>0.28000000000000003</v>
      </c>
      <c r="N47" s="146">
        <f>feedin_usedcar!N47</f>
        <v>0.22</v>
      </c>
      <c r="O47" s="146">
        <f>feedin_usedcar!O47</f>
        <v>3.0000000000000027E-2</v>
      </c>
      <c r="P47" s="145">
        <f>feedin_usedcar!P47</f>
        <v>0</v>
      </c>
      <c r="Q47" s="146">
        <f>feedin_usedcar!Q47</f>
        <v>2E-3</v>
      </c>
      <c r="R47" s="146">
        <f>feedin_usedcar!R47</f>
        <v>0.15</v>
      </c>
      <c r="S47" s="146">
        <f>feedin_usedcar!S47</f>
        <v>0.69799999999999995</v>
      </c>
      <c r="T47" s="146">
        <f>feedin_usedcar!T47</f>
        <v>0.15</v>
      </c>
      <c r="U47" s="145">
        <f>feedin_usedcar!U47</f>
        <v>0.1</v>
      </c>
      <c r="V47" s="146">
        <f>feedin_usedcar!V47</f>
        <v>0.28000000000000003</v>
      </c>
      <c r="W47" s="146">
        <f>feedin_usedcar!W47</f>
        <v>0.41</v>
      </c>
      <c r="X47" s="146">
        <f>feedin_usedcar!X47</f>
        <v>0.19</v>
      </c>
      <c r="Y47" s="146">
        <f>feedin_usedcar!Y47</f>
        <v>2.0000000000000018E-2</v>
      </c>
      <c r="Z47" s="145">
        <f>feedin_usedcar!Z47</f>
        <v>0</v>
      </c>
      <c r="AA47" s="146">
        <f>feedin_usedcar!AA47</f>
        <v>2E-3</v>
      </c>
      <c r="AB47" s="146">
        <f>feedin_usedcar!AB47</f>
        <v>0.15</v>
      </c>
      <c r="AC47" s="146">
        <f>feedin_usedcar!AC47</f>
        <v>0.69799999999999995</v>
      </c>
      <c r="AD47" s="146">
        <f>feedin_usedcar!AD47</f>
        <v>0.15</v>
      </c>
      <c r="AE47" s="145">
        <f>feedin_usedcar!AE47</f>
        <v>0</v>
      </c>
      <c r="AF47" s="146">
        <f>feedin_usedcar!AF47</f>
        <v>0</v>
      </c>
      <c r="AG47" s="146">
        <f>feedin_usedcar!AG47</f>
        <v>0</v>
      </c>
      <c r="AH47" s="146">
        <f>feedin_usedcar!AH47</f>
        <v>0</v>
      </c>
      <c r="AI47" s="146">
        <f>feedin_usedcar!AI47</f>
        <v>1</v>
      </c>
      <c r="AJ47" s="145">
        <f>feedin_usedcar!AJ47</f>
        <v>0.15</v>
      </c>
      <c r="AK47" s="146">
        <f>feedin_usedcar!AK47</f>
        <v>0.375</v>
      </c>
      <c r="AL47" s="146">
        <f>feedin_usedcar!AL47</f>
        <v>0.42499999999999999</v>
      </c>
      <c r="AM47" s="146">
        <f>feedin_usedcar!AM47</f>
        <v>0.05</v>
      </c>
      <c r="AN47" s="146">
        <f>feedin_usedcar!AN47</f>
        <v>0</v>
      </c>
      <c r="AO47" s="145">
        <f>feedin_usedcar!AO47</f>
        <v>0.1</v>
      </c>
      <c r="AP47" s="146">
        <f>feedin_usedcar!AP47</f>
        <v>0.35</v>
      </c>
      <c r="AQ47" s="146">
        <f>feedin_usedcar!AQ47</f>
        <v>0.4</v>
      </c>
      <c r="AR47" s="146">
        <f>feedin_usedcar!AR47</f>
        <v>0.15</v>
      </c>
      <c r="AS47" s="146">
        <f>feedin_usedcar!AS47</f>
        <v>0</v>
      </c>
      <c r="AT47" s="145">
        <f>feedin_usedcar!AT47</f>
        <v>0.2</v>
      </c>
      <c r="AU47" s="146">
        <f>feedin_usedcar!AU47</f>
        <v>0.25</v>
      </c>
      <c r="AV47" s="146">
        <f>feedin_usedcar!AV47</f>
        <v>0.4</v>
      </c>
      <c r="AW47" s="146">
        <f>feedin_usedcar!AW47</f>
        <v>0.1</v>
      </c>
      <c r="AX47" s="146">
        <f>feedin_usedcar!AX47</f>
        <v>4.9999999999999933E-2</v>
      </c>
      <c r="AY47" s="145">
        <f>feedin_usedcar!AY47</f>
        <v>0</v>
      </c>
      <c r="AZ47" s="146">
        <f>feedin_usedcar!AZ47</f>
        <v>0</v>
      </c>
      <c r="BA47" s="146">
        <f>feedin_usedcar!BA47</f>
        <v>0</v>
      </c>
      <c r="BB47" s="146">
        <f>feedin_usedcar!BB47</f>
        <v>0.5</v>
      </c>
      <c r="BC47" s="146">
        <f>feedin_usedcar!BC47</f>
        <v>0.5</v>
      </c>
      <c r="BD47" s="36">
        <f t="shared" si="2"/>
        <v>1</v>
      </c>
      <c r="BE47" s="36">
        <f t="shared" si="3"/>
        <v>9</v>
      </c>
    </row>
    <row r="48" spans="1:64" x14ac:dyDescent="0.2">
      <c r="A48" s="12">
        <v>2042</v>
      </c>
      <c r="B48" s="100">
        <v>0.34367415338335627</v>
      </c>
      <c r="C48" s="66">
        <v>3.0411871848776972E-3</v>
      </c>
      <c r="D48" s="66">
        <f t="shared" ref="D48:D50" si="14">MAX(D47+(D$51-D$46)*0.2,0)</f>
        <v>0.03</v>
      </c>
      <c r="E48" s="66">
        <f t="shared" si="13"/>
        <v>0</v>
      </c>
      <c r="F48" s="66">
        <f t="shared" si="13"/>
        <v>0</v>
      </c>
      <c r="G48" s="66">
        <v>1.8265570263281308E-3</v>
      </c>
      <c r="H48" s="66">
        <v>0</v>
      </c>
      <c r="I48" s="66">
        <v>0.62145810240543786</v>
      </c>
      <c r="J48" s="66">
        <f t="shared" si="9"/>
        <v>0</v>
      </c>
      <c r="K48" s="145">
        <f>feedin_usedcar!K48</f>
        <v>0.17</v>
      </c>
      <c r="L48" s="146">
        <f>feedin_usedcar!L48</f>
        <v>0.3</v>
      </c>
      <c r="M48" s="146">
        <f>feedin_usedcar!M48</f>
        <v>0.28000000000000003</v>
      </c>
      <c r="N48" s="146">
        <f>feedin_usedcar!N48</f>
        <v>0.22</v>
      </c>
      <c r="O48" s="146">
        <f>feedin_usedcar!O48</f>
        <v>3.0000000000000027E-2</v>
      </c>
      <c r="P48" s="145">
        <f>feedin_usedcar!P48</f>
        <v>0</v>
      </c>
      <c r="Q48" s="146">
        <f>feedin_usedcar!Q48</f>
        <v>2E-3</v>
      </c>
      <c r="R48" s="146">
        <f>feedin_usedcar!R48</f>
        <v>0.15</v>
      </c>
      <c r="S48" s="146">
        <f>feedin_usedcar!S48</f>
        <v>0.69799999999999995</v>
      </c>
      <c r="T48" s="146">
        <f>feedin_usedcar!T48</f>
        <v>0.15</v>
      </c>
      <c r="U48" s="145">
        <f>feedin_usedcar!U48</f>
        <v>0.1</v>
      </c>
      <c r="V48" s="146">
        <f>feedin_usedcar!V48</f>
        <v>0.28000000000000003</v>
      </c>
      <c r="W48" s="146">
        <f>feedin_usedcar!W48</f>
        <v>0.41</v>
      </c>
      <c r="X48" s="146">
        <f>feedin_usedcar!X48</f>
        <v>0.19</v>
      </c>
      <c r="Y48" s="146">
        <f>feedin_usedcar!Y48</f>
        <v>2.0000000000000018E-2</v>
      </c>
      <c r="Z48" s="145">
        <f>feedin_usedcar!Z48</f>
        <v>0</v>
      </c>
      <c r="AA48" s="146">
        <f>feedin_usedcar!AA48</f>
        <v>2E-3</v>
      </c>
      <c r="AB48" s="146">
        <f>feedin_usedcar!AB48</f>
        <v>0.15</v>
      </c>
      <c r="AC48" s="146">
        <f>feedin_usedcar!AC48</f>
        <v>0.69799999999999995</v>
      </c>
      <c r="AD48" s="146">
        <f>feedin_usedcar!AD48</f>
        <v>0.15</v>
      </c>
      <c r="AE48" s="145">
        <f>feedin_usedcar!AE48</f>
        <v>0</v>
      </c>
      <c r="AF48" s="146">
        <f>feedin_usedcar!AF48</f>
        <v>0</v>
      </c>
      <c r="AG48" s="146">
        <f>feedin_usedcar!AG48</f>
        <v>0</v>
      </c>
      <c r="AH48" s="146">
        <f>feedin_usedcar!AH48</f>
        <v>0</v>
      </c>
      <c r="AI48" s="146">
        <f>feedin_usedcar!AI48</f>
        <v>1</v>
      </c>
      <c r="AJ48" s="145">
        <f>feedin_usedcar!AJ48</f>
        <v>0.15</v>
      </c>
      <c r="AK48" s="146">
        <f>feedin_usedcar!AK48</f>
        <v>0.375</v>
      </c>
      <c r="AL48" s="146">
        <f>feedin_usedcar!AL48</f>
        <v>0.42499999999999999</v>
      </c>
      <c r="AM48" s="146">
        <f>feedin_usedcar!AM48</f>
        <v>0.05</v>
      </c>
      <c r="AN48" s="146">
        <f>feedin_usedcar!AN48</f>
        <v>0</v>
      </c>
      <c r="AO48" s="145">
        <f>feedin_usedcar!AO48</f>
        <v>0.1</v>
      </c>
      <c r="AP48" s="146">
        <f>feedin_usedcar!AP48</f>
        <v>0.35</v>
      </c>
      <c r="AQ48" s="146">
        <f>feedin_usedcar!AQ48</f>
        <v>0.4</v>
      </c>
      <c r="AR48" s="146">
        <f>feedin_usedcar!AR48</f>
        <v>0.15</v>
      </c>
      <c r="AS48" s="146">
        <f>feedin_usedcar!AS48</f>
        <v>0</v>
      </c>
      <c r="AT48" s="145">
        <f>feedin_usedcar!AT48</f>
        <v>0.2</v>
      </c>
      <c r="AU48" s="146">
        <f>feedin_usedcar!AU48</f>
        <v>0.25</v>
      </c>
      <c r="AV48" s="146">
        <f>feedin_usedcar!AV48</f>
        <v>0.4</v>
      </c>
      <c r="AW48" s="146">
        <f>feedin_usedcar!AW48</f>
        <v>0.1</v>
      </c>
      <c r="AX48" s="146">
        <f>feedin_usedcar!AX48</f>
        <v>4.9999999999999933E-2</v>
      </c>
      <c r="AY48" s="145">
        <f>feedin_usedcar!AY48</f>
        <v>0</v>
      </c>
      <c r="AZ48" s="146">
        <f>feedin_usedcar!AZ48</f>
        <v>0</v>
      </c>
      <c r="BA48" s="146">
        <f>feedin_usedcar!BA48</f>
        <v>0</v>
      </c>
      <c r="BB48" s="146">
        <f>feedin_usedcar!BB48</f>
        <v>0.5</v>
      </c>
      <c r="BC48" s="146">
        <f>feedin_usedcar!BC48</f>
        <v>0.5</v>
      </c>
      <c r="BD48" s="36">
        <f t="shared" si="2"/>
        <v>1</v>
      </c>
      <c r="BE48" s="36">
        <f t="shared" si="3"/>
        <v>9</v>
      </c>
    </row>
    <row r="49" spans="1:57" x14ac:dyDescent="0.2">
      <c r="A49" s="12">
        <v>2043</v>
      </c>
      <c r="B49" s="100">
        <v>0.33517777656132702</v>
      </c>
      <c r="C49" s="66">
        <v>2.7958608424851041E-3</v>
      </c>
      <c r="D49" s="66">
        <f t="shared" si="14"/>
        <v>1.9999999999999997E-2</v>
      </c>
      <c r="E49" s="66">
        <f t="shared" si="13"/>
        <v>0</v>
      </c>
      <c r="F49" s="66">
        <f t="shared" si="13"/>
        <v>0</v>
      </c>
      <c r="G49" s="66">
        <v>1.7508941791355469E-3</v>
      </c>
      <c r="H49" s="66">
        <v>0</v>
      </c>
      <c r="I49" s="66">
        <v>0.6402754684170523</v>
      </c>
      <c r="J49" s="66">
        <f t="shared" si="9"/>
        <v>0</v>
      </c>
      <c r="K49" s="145">
        <f>feedin_usedcar!K49</f>
        <v>0.17</v>
      </c>
      <c r="L49" s="146">
        <f>feedin_usedcar!L49</f>
        <v>0.3</v>
      </c>
      <c r="M49" s="146">
        <f>feedin_usedcar!M49</f>
        <v>0.28000000000000003</v>
      </c>
      <c r="N49" s="146">
        <f>feedin_usedcar!N49</f>
        <v>0.22</v>
      </c>
      <c r="O49" s="146">
        <f>feedin_usedcar!O49</f>
        <v>3.0000000000000027E-2</v>
      </c>
      <c r="P49" s="145">
        <f>feedin_usedcar!P49</f>
        <v>0</v>
      </c>
      <c r="Q49" s="146">
        <f>feedin_usedcar!Q49</f>
        <v>2E-3</v>
      </c>
      <c r="R49" s="146">
        <f>feedin_usedcar!R49</f>
        <v>0.15</v>
      </c>
      <c r="S49" s="146">
        <f>feedin_usedcar!S49</f>
        <v>0.69799999999999995</v>
      </c>
      <c r="T49" s="146">
        <f>feedin_usedcar!T49</f>
        <v>0.15</v>
      </c>
      <c r="U49" s="145">
        <f>feedin_usedcar!U49</f>
        <v>0.1</v>
      </c>
      <c r="V49" s="146">
        <f>feedin_usedcar!V49</f>
        <v>0.28000000000000003</v>
      </c>
      <c r="W49" s="146">
        <f>feedin_usedcar!W49</f>
        <v>0.41</v>
      </c>
      <c r="X49" s="146">
        <f>feedin_usedcar!X49</f>
        <v>0.19</v>
      </c>
      <c r="Y49" s="146">
        <f>feedin_usedcar!Y49</f>
        <v>2.0000000000000018E-2</v>
      </c>
      <c r="Z49" s="145">
        <f>feedin_usedcar!Z49</f>
        <v>0</v>
      </c>
      <c r="AA49" s="146">
        <f>feedin_usedcar!AA49</f>
        <v>2E-3</v>
      </c>
      <c r="AB49" s="146">
        <f>feedin_usedcar!AB49</f>
        <v>0.15</v>
      </c>
      <c r="AC49" s="146">
        <f>feedin_usedcar!AC49</f>
        <v>0.69799999999999995</v>
      </c>
      <c r="AD49" s="146">
        <f>feedin_usedcar!AD49</f>
        <v>0.15</v>
      </c>
      <c r="AE49" s="145">
        <f>feedin_usedcar!AE49</f>
        <v>0</v>
      </c>
      <c r="AF49" s="146">
        <f>feedin_usedcar!AF49</f>
        <v>0</v>
      </c>
      <c r="AG49" s="146">
        <f>feedin_usedcar!AG49</f>
        <v>0</v>
      </c>
      <c r="AH49" s="146">
        <f>feedin_usedcar!AH49</f>
        <v>0</v>
      </c>
      <c r="AI49" s="146">
        <f>feedin_usedcar!AI49</f>
        <v>1</v>
      </c>
      <c r="AJ49" s="145">
        <f>feedin_usedcar!AJ49</f>
        <v>0.15</v>
      </c>
      <c r="AK49" s="146">
        <f>feedin_usedcar!AK49</f>
        <v>0.375</v>
      </c>
      <c r="AL49" s="146">
        <f>feedin_usedcar!AL49</f>
        <v>0.42499999999999999</v>
      </c>
      <c r="AM49" s="146">
        <f>feedin_usedcar!AM49</f>
        <v>0.05</v>
      </c>
      <c r="AN49" s="146">
        <f>feedin_usedcar!AN49</f>
        <v>0</v>
      </c>
      <c r="AO49" s="145">
        <f>feedin_usedcar!AO49</f>
        <v>0.1</v>
      </c>
      <c r="AP49" s="146">
        <f>feedin_usedcar!AP49</f>
        <v>0.35</v>
      </c>
      <c r="AQ49" s="146">
        <f>feedin_usedcar!AQ49</f>
        <v>0.4</v>
      </c>
      <c r="AR49" s="146">
        <f>feedin_usedcar!AR49</f>
        <v>0.15</v>
      </c>
      <c r="AS49" s="146">
        <f>feedin_usedcar!AS49</f>
        <v>0</v>
      </c>
      <c r="AT49" s="145">
        <f>feedin_usedcar!AT49</f>
        <v>0.2</v>
      </c>
      <c r="AU49" s="146">
        <f>feedin_usedcar!AU49</f>
        <v>0.25</v>
      </c>
      <c r="AV49" s="146">
        <f>feedin_usedcar!AV49</f>
        <v>0.4</v>
      </c>
      <c r="AW49" s="146">
        <f>feedin_usedcar!AW49</f>
        <v>0.1</v>
      </c>
      <c r="AX49" s="146">
        <f>feedin_usedcar!AX49</f>
        <v>4.9999999999999933E-2</v>
      </c>
      <c r="AY49" s="145">
        <f>feedin_usedcar!AY49</f>
        <v>0</v>
      </c>
      <c r="AZ49" s="146">
        <f>feedin_usedcar!AZ49</f>
        <v>0</v>
      </c>
      <c r="BA49" s="146">
        <f>feedin_usedcar!BA49</f>
        <v>0</v>
      </c>
      <c r="BB49" s="146">
        <f>feedin_usedcar!BB49</f>
        <v>0.5</v>
      </c>
      <c r="BC49" s="146">
        <f>feedin_usedcar!BC49</f>
        <v>0.5</v>
      </c>
      <c r="BD49" s="36">
        <f t="shared" si="2"/>
        <v>1</v>
      </c>
      <c r="BE49" s="36">
        <f t="shared" si="3"/>
        <v>9</v>
      </c>
    </row>
    <row r="50" spans="1:57" x14ac:dyDescent="0.2">
      <c r="A50" s="12">
        <v>2044</v>
      </c>
      <c r="B50" s="100">
        <v>0.32787570835581442</v>
      </c>
      <c r="C50" s="66">
        <v>2.572109019076963E-3</v>
      </c>
      <c r="D50" s="66">
        <f t="shared" si="14"/>
        <v>9.999999999999995E-3</v>
      </c>
      <c r="E50" s="66">
        <f t="shared" si="13"/>
        <v>0</v>
      </c>
      <c r="F50" s="66">
        <f t="shared" si="13"/>
        <v>0</v>
      </c>
      <c r="G50" s="66">
        <v>1.6759867720092492E-3</v>
      </c>
      <c r="H50" s="66">
        <v>0</v>
      </c>
      <c r="I50" s="66">
        <v>0.65787619585309942</v>
      </c>
      <c r="J50" s="66">
        <f t="shared" si="9"/>
        <v>0</v>
      </c>
      <c r="K50" s="145">
        <f>feedin_usedcar!K50</f>
        <v>0.17</v>
      </c>
      <c r="L50" s="146">
        <f>feedin_usedcar!L50</f>
        <v>0.3</v>
      </c>
      <c r="M50" s="146">
        <f>feedin_usedcar!M50</f>
        <v>0.28000000000000003</v>
      </c>
      <c r="N50" s="146">
        <f>feedin_usedcar!N50</f>
        <v>0.22</v>
      </c>
      <c r="O50" s="146">
        <f>feedin_usedcar!O50</f>
        <v>3.0000000000000027E-2</v>
      </c>
      <c r="P50" s="145">
        <f>feedin_usedcar!P50</f>
        <v>0</v>
      </c>
      <c r="Q50" s="146">
        <f>feedin_usedcar!Q50</f>
        <v>2E-3</v>
      </c>
      <c r="R50" s="146">
        <f>feedin_usedcar!R50</f>
        <v>0.15</v>
      </c>
      <c r="S50" s="146">
        <f>feedin_usedcar!S50</f>
        <v>0.69799999999999995</v>
      </c>
      <c r="T50" s="146">
        <f>feedin_usedcar!T50</f>
        <v>0.15</v>
      </c>
      <c r="U50" s="145">
        <f>feedin_usedcar!U50</f>
        <v>0.1</v>
      </c>
      <c r="V50" s="146">
        <f>feedin_usedcar!V50</f>
        <v>0.28000000000000003</v>
      </c>
      <c r="W50" s="146">
        <f>feedin_usedcar!W50</f>
        <v>0.41</v>
      </c>
      <c r="X50" s="146">
        <f>feedin_usedcar!X50</f>
        <v>0.19</v>
      </c>
      <c r="Y50" s="146">
        <f>feedin_usedcar!Y50</f>
        <v>2.0000000000000018E-2</v>
      </c>
      <c r="Z50" s="145">
        <f>feedin_usedcar!Z50</f>
        <v>0</v>
      </c>
      <c r="AA50" s="146">
        <f>feedin_usedcar!AA50</f>
        <v>2E-3</v>
      </c>
      <c r="AB50" s="146">
        <f>feedin_usedcar!AB50</f>
        <v>0.15</v>
      </c>
      <c r="AC50" s="146">
        <f>feedin_usedcar!AC50</f>
        <v>0.69799999999999995</v>
      </c>
      <c r="AD50" s="146">
        <f>feedin_usedcar!AD50</f>
        <v>0.15</v>
      </c>
      <c r="AE50" s="145">
        <f>feedin_usedcar!AE50</f>
        <v>0</v>
      </c>
      <c r="AF50" s="146">
        <f>feedin_usedcar!AF50</f>
        <v>0</v>
      </c>
      <c r="AG50" s="146">
        <f>feedin_usedcar!AG50</f>
        <v>0</v>
      </c>
      <c r="AH50" s="146">
        <f>feedin_usedcar!AH50</f>
        <v>0</v>
      </c>
      <c r="AI50" s="146">
        <f>feedin_usedcar!AI50</f>
        <v>1</v>
      </c>
      <c r="AJ50" s="145">
        <f>feedin_usedcar!AJ50</f>
        <v>0.15</v>
      </c>
      <c r="AK50" s="146">
        <f>feedin_usedcar!AK50</f>
        <v>0.375</v>
      </c>
      <c r="AL50" s="146">
        <f>feedin_usedcar!AL50</f>
        <v>0.42499999999999999</v>
      </c>
      <c r="AM50" s="146">
        <f>feedin_usedcar!AM50</f>
        <v>0.05</v>
      </c>
      <c r="AN50" s="146">
        <f>feedin_usedcar!AN50</f>
        <v>0</v>
      </c>
      <c r="AO50" s="145">
        <f>feedin_usedcar!AO50</f>
        <v>0.1</v>
      </c>
      <c r="AP50" s="146">
        <f>feedin_usedcar!AP50</f>
        <v>0.35</v>
      </c>
      <c r="AQ50" s="146">
        <f>feedin_usedcar!AQ50</f>
        <v>0.4</v>
      </c>
      <c r="AR50" s="146">
        <f>feedin_usedcar!AR50</f>
        <v>0.15</v>
      </c>
      <c r="AS50" s="146">
        <f>feedin_usedcar!AS50</f>
        <v>0</v>
      </c>
      <c r="AT50" s="145">
        <f>feedin_usedcar!AT50</f>
        <v>0.2</v>
      </c>
      <c r="AU50" s="146">
        <f>feedin_usedcar!AU50</f>
        <v>0.25</v>
      </c>
      <c r="AV50" s="146">
        <f>feedin_usedcar!AV50</f>
        <v>0.4</v>
      </c>
      <c r="AW50" s="146">
        <f>feedin_usedcar!AW50</f>
        <v>0.1</v>
      </c>
      <c r="AX50" s="146">
        <f>feedin_usedcar!AX50</f>
        <v>4.9999999999999933E-2</v>
      </c>
      <c r="AY50" s="145">
        <f>feedin_usedcar!AY50</f>
        <v>0</v>
      </c>
      <c r="AZ50" s="146">
        <f>feedin_usedcar!AZ50</f>
        <v>0</v>
      </c>
      <c r="BA50" s="146">
        <f>feedin_usedcar!BA50</f>
        <v>0</v>
      </c>
      <c r="BB50" s="146">
        <f>feedin_usedcar!BB50</f>
        <v>0.5</v>
      </c>
      <c r="BC50" s="146">
        <f>feedin_usedcar!BC50</f>
        <v>0.5</v>
      </c>
      <c r="BD50" s="36">
        <f t="shared" si="2"/>
        <v>1</v>
      </c>
      <c r="BE50" s="36">
        <f t="shared" si="3"/>
        <v>9</v>
      </c>
    </row>
    <row r="51" spans="1:57" x14ac:dyDescent="0.2">
      <c r="A51" s="51">
        <v>2045</v>
      </c>
      <c r="B51" s="101">
        <v>0.32175396410445972</v>
      </c>
      <c r="C51" s="74">
        <v>2.3684720072892642E-3</v>
      </c>
      <c r="D51" s="74">
        <v>0</v>
      </c>
      <c r="E51" s="74">
        <f t="shared" si="13"/>
        <v>0</v>
      </c>
      <c r="F51" s="74">
        <f t="shared" si="13"/>
        <v>0</v>
      </c>
      <c r="G51" s="74">
        <v>1.6027822096486379E-3</v>
      </c>
      <c r="H51" s="74">
        <v>0</v>
      </c>
      <c r="I51" s="74">
        <v>0.67427478167860233</v>
      </c>
      <c r="J51" s="74">
        <f t="shared" si="9"/>
        <v>0</v>
      </c>
      <c r="K51" s="72">
        <f>feedin_usedcar!K51</f>
        <v>0.17</v>
      </c>
      <c r="L51" s="83">
        <f>feedin_usedcar!L51</f>
        <v>0.3</v>
      </c>
      <c r="M51" s="83">
        <f>feedin_usedcar!M51</f>
        <v>0.28000000000000003</v>
      </c>
      <c r="N51" s="83">
        <f>feedin_usedcar!N51</f>
        <v>0.22</v>
      </c>
      <c r="O51" s="83">
        <f>feedin_usedcar!O51</f>
        <v>3.0000000000000027E-2</v>
      </c>
      <c r="P51" s="72">
        <f>feedin_usedcar!P51</f>
        <v>0</v>
      </c>
      <c r="Q51" s="83">
        <f>feedin_usedcar!Q51</f>
        <v>2E-3</v>
      </c>
      <c r="R51" s="83">
        <f>feedin_usedcar!R51</f>
        <v>0.15</v>
      </c>
      <c r="S51" s="83">
        <f>feedin_usedcar!S51</f>
        <v>0.69799999999999995</v>
      </c>
      <c r="T51" s="83">
        <f>feedin_usedcar!T51</f>
        <v>0.15</v>
      </c>
      <c r="U51" s="72">
        <f>feedin_usedcar!U51</f>
        <v>0.1</v>
      </c>
      <c r="V51" s="83">
        <f>feedin_usedcar!V51</f>
        <v>0.28000000000000003</v>
      </c>
      <c r="W51" s="83">
        <f>feedin_usedcar!W51</f>
        <v>0.41</v>
      </c>
      <c r="X51" s="83">
        <f>feedin_usedcar!X51</f>
        <v>0.19</v>
      </c>
      <c r="Y51" s="83">
        <f>feedin_usedcar!Y51</f>
        <v>2.0000000000000018E-2</v>
      </c>
      <c r="Z51" s="72">
        <f>feedin_usedcar!Z51</f>
        <v>0</v>
      </c>
      <c r="AA51" s="83">
        <f>feedin_usedcar!AA51</f>
        <v>2E-3</v>
      </c>
      <c r="AB51" s="83">
        <f>feedin_usedcar!AB51</f>
        <v>0.15</v>
      </c>
      <c r="AC51" s="83">
        <f>feedin_usedcar!AC51</f>
        <v>0.69799999999999995</v>
      </c>
      <c r="AD51" s="83">
        <f>feedin_usedcar!AD51</f>
        <v>0.15</v>
      </c>
      <c r="AE51" s="72">
        <f>feedin_usedcar!AE51</f>
        <v>0</v>
      </c>
      <c r="AF51" s="83">
        <f>feedin_usedcar!AF51</f>
        <v>0</v>
      </c>
      <c r="AG51" s="83">
        <f>feedin_usedcar!AG51</f>
        <v>0</v>
      </c>
      <c r="AH51" s="83">
        <f>feedin_usedcar!AH51</f>
        <v>0</v>
      </c>
      <c r="AI51" s="83">
        <f>feedin_usedcar!AI51</f>
        <v>1</v>
      </c>
      <c r="AJ51" s="72">
        <f>feedin_usedcar!AJ51</f>
        <v>0.15</v>
      </c>
      <c r="AK51" s="83">
        <f>feedin_usedcar!AK51</f>
        <v>0.375</v>
      </c>
      <c r="AL51" s="83">
        <f>feedin_usedcar!AL51</f>
        <v>0.42499999999999999</v>
      </c>
      <c r="AM51" s="83">
        <f>feedin_usedcar!AM51</f>
        <v>0.05</v>
      </c>
      <c r="AN51" s="83">
        <f>feedin_usedcar!AN51</f>
        <v>0</v>
      </c>
      <c r="AO51" s="72">
        <f>feedin_usedcar!AO51</f>
        <v>0.1</v>
      </c>
      <c r="AP51" s="83">
        <f>feedin_usedcar!AP51</f>
        <v>0.35</v>
      </c>
      <c r="AQ51" s="83">
        <f>feedin_usedcar!AQ51</f>
        <v>0.4</v>
      </c>
      <c r="AR51" s="83">
        <f>feedin_usedcar!AR51</f>
        <v>0.15</v>
      </c>
      <c r="AS51" s="83">
        <f>feedin_usedcar!AS51</f>
        <v>0</v>
      </c>
      <c r="AT51" s="72">
        <f>feedin_usedcar!AT51</f>
        <v>0.2</v>
      </c>
      <c r="AU51" s="83">
        <f>feedin_usedcar!AU51</f>
        <v>0.25</v>
      </c>
      <c r="AV51" s="83">
        <f>feedin_usedcar!AV51</f>
        <v>0.4</v>
      </c>
      <c r="AW51" s="83">
        <f>feedin_usedcar!AW51</f>
        <v>0.1</v>
      </c>
      <c r="AX51" s="83">
        <f>feedin_usedcar!AX51</f>
        <v>4.9999999999999933E-2</v>
      </c>
      <c r="AY51" s="72">
        <f>feedin_usedcar!AY51</f>
        <v>0</v>
      </c>
      <c r="AZ51" s="83">
        <f>feedin_usedcar!AZ51</f>
        <v>0</v>
      </c>
      <c r="BA51" s="83">
        <f>feedin_usedcar!BA51</f>
        <v>0</v>
      </c>
      <c r="BB51" s="83">
        <f>feedin_usedcar!BB51</f>
        <v>0.5</v>
      </c>
      <c r="BC51" s="83">
        <f>feedin_usedcar!BC51</f>
        <v>0.5</v>
      </c>
      <c r="BD51" s="52">
        <f t="shared" si="2"/>
        <v>1</v>
      </c>
      <c r="BE51" s="52">
        <f t="shared" si="3"/>
        <v>9</v>
      </c>
    </row>
    <row r="52" spans="1:57" x14ac:dyDescent="0.2">
      <c r="A52" s="12">
        <v>2046</v>
      </c>
      <c r="B52" s="100">
        <v>0.30676928765000117</v>
      </c>
      <c r="C52" s="66">
        <v>2.1833462523111712E-3</v>
      </c>
      <c r="D52" s="66">
        <f>MAX(D51+(D$56-D$51)*0.2,0)</f>
        <v>0</v>
      </c>
      <c r="E52" s="66">
        <f t="shared" si="13"/>
        <v>0</v>
      </c>
      <c r="F52" s="66">
        <f t="shared" si="13"/>
        <v>0</v>
      </c>
      <c r="G52" s="66">
        <v>1.5320401469023305E-3</v>
      </c>
      <c r="H52" s="66">
        <v>0</v>
      </c>
      <c r="I52" s="66">
        <v>0.68951532595078535</v>
      </c>
      <c r="J52" s="66">
        <f t="shared" si="9"/>
        <v>0</v>
      </c>
      <c r="K52" s="145">
        <f>feedin_usedcar!K52</f>
        <v>0.17</v>
      </c>
      <c r="L52" s="146">
        <f>feedin_usedcar!L52</f>
        <v>0.3</v>
      </c>
      <c r="M52" s="146">
        <f>feedin_usedcar!M52</f>
        <v>0.28000000000000003</v>
      </c>
      <c r="N52" s="146">
        <f>feedin_usedcar!N52</f>
        <v>0.22</v>
      </c>
      <c r="O52" s="146">
        <f>feedin_usedcar!O52</f>
        <v>3.0000000000000027E-2</v>
      </c>
      <c r="P52" s="145">
        <f>feedin_usedcar!P52</f>
        <v>0</v>
      </c>
      <c r="Q52" s="146">
        <f>feedin_usedcar!Q52</f>
        <v>2E-3</v>
      </c>
      <c r="R52" s="146">
        <f>feedin_usedcar!R52</f>
        <v>0.15</v>
      </c>
      <c r="S52" s="146">
        <f>feedin_usedcar!S52</f>
        <v>0.69799999999999995</v>
      </c>
      <c r="T52" s="146">
        <f>feedin_usedcar!T52</f>
        <v>0.15</v>
      </c>
      <c r="U52" s="145">
        <f>feedin_usedcar!U52</f>
        <v>0.1</v>
      </c>
      <c r="V52" s="146">
        <f>feedin_usedcar!V52</f>
        <v>0.28000000000000003</v>
      </c>
      <c r="W52" s="146">
        <f>feedin_usedcar!W52</f>
        <v>0.41</v>
      </c>
      <c r="X52" s="146">
        <f>feedin_usedcar!X52</f>
        <v>0.19</v>
      </c>
      <c r="Y52" s="146">
        <f>feedin_usedcar!Y52</f>
        <v>2.0000000000000018E-2</v>
      </c>
      <c r="Z52" s="145">
        <f>feedin_usedcar!Z52</f>
        <v>0</v>
      </c>
      <c r="AA52" s="146">
        <f>feedin_usedcar!AA52</f>
        <v>2E-3</v>
      </c>
      <c r="AB52" s="146">
        <f>feedin_usedcar!AB52</f>
        <v>0.15</v>
      </c>
      <c r="AC52" s="146">
        <f>feedin_usedcar!AC52</f>
        <v>0.69799999999999995</v>
      </c>
      <c r="AD52" s="146">
        <f>feedin_usedcar!AD52</f>
        <v>0.15</v>
      </c>
      <c r="AE52" s="145">
        <f>feedin_usedcar!AE52</f>
        <v>0</v>
      </c>
      <c r="AF52" s="146">
        <f>feedin_usedcar!AF52</f>
        <v>0</v>
      </c>
      <c r="AG52" s="146">
        <f>feedin_usedcar!AG52</f>
        <v>0</v>
      </c>
      <c r="AH52" s="146">
        <f>feedin_usedcar!AH52</f>
        <v>0</v>
      </c>
      <c r="AI52" s="146">
        <f>feedin_usedcar!AI52</f>
        <v>1</v>
      </c>
      <c r="AJ52" s="145">
        <f>feedin_usedcar!AJ52</f>
        <v>0.15</v>
      </c>
      <c r="AK52" s="146">
        <f>feedin_usedcar!AK52</f>
        <v>0.375</v>
      </c>
      <c r="AL52" s="146">
        <f>feedin_usedcar!AL52</f>
        <v>0.42499999999999999</v>
      </c>
      <c r="AM52" s="146">
        <f>feedin_usedcar!AM52</f>
        <v>0.05</v>
      </c>
      <c r="AN52" s="146">
        <f>feedin_usedcar!AN52</f>
        <v>0</v>
      </c>
      <c r="AO52" s="145">
        <f>feedin_usedcar!AO52</f>
        <v>0.1</v>
      </c>
      <c r="AP52" s="146">
        <f>feedin_usedcar!AP52</f>
        <v>0.35</v>
      </c>
      <c r="AQ52" s="146">
        <f>feedin_usedcar!AQ52</f>
        <v>0.4</v>
      </c>
      <c r="AR52" s="146">
        <f>feedin_usedcar!AR52</f>
        <v>0.15</v>
      </c>
      <c r="AS52" s="146">
        <f>feedin_usedcar!AS52</f>
        <v>0</v>
      </c>
      <c r="AT52" s="145">
        <f>feedin_usedcar!AT52</f>
        <v>0.2</v>
      </c>
      <c r="AU52" s="146">
        <f>feedin_usedcar!AU52</f>
        <v>0.25</v>
      </c>
      <c r="AV52" s="146">
        <f>feedin_usedcar!AV52</f>
        <v>0.4</v>
      </c>
      <c r="AW52" s="146">
        <f>feedin_usedcar!AW52</f>
        <v>0.1</v>
      </c>
      <c r="AX52" s="146">
        <f>feedin_usedcar!AX52</f>
        <v>4.9999999999999933E-2</v>
      </c>
      <c r="AY52" s="145">
        <f>feedin_usedcar!AY52</f>
        <v>0</v>
      </c>
      <c r="AZ52" s="146">
        <f>feedin_usedcar!AZ52</f>
        <v>0</v>
      </c>
      <c r="BA52" s="146">
        <f>feedin_usedcar!BA52</f>
        <v>0</v>
      </c>
      <c r="BB52" s="146">
        <f>feedin_usedcar!BB52</f>
        <v>0.5</v>
      </c>
      <c r="BC52" s="146">
        <f>feedin_usedcar!BC52</f>
        <v>0.5</v>
      </c>
      <c r="BD52" s="36">
        <f t="shared" si="2"/>
        <v>1</v>
      </c>
      <c r="BE52" s="36">
        <f t="shared" si="3"/>
        <v>9</v>
      </c>
    </row>
    <row r="53" spans="1:57" x14ac:dyDescent="0.2">
      <c r="A53" s="12">
        <v>2047</v>
      </c>
      <c r="B53" s="100">
        <v>0.29285649152176585</v>
      </c>
      <c r="C53" s="66">
        <v>2.0150770349810815E-3</v>
      </c>
      <c r="D53" s="66">
        <f t="shared" ref="D53:D55" si="15">MAX(D52+(D$56-D$51)*0.2,0)</f>
        <v>0</v>
      </c>
      <c r="E53" s="66">
        <f t="shared" si="13"/>
        <v>0</v>
      </c>
      <c r="F53" s="66">
        <f t="shared" si="13"/>
        <v>0</v>
      </c>
      <c r="G53" s="66">
        <v>1.464334118339166E-3</v>
      </c>
      <c r="H53" s="66">
        <v>0</v>
      </c>
      <c r="I53" s="66">
        <v>0.70366409732491386</v>
      </c>
      <c r="J53" s="66">
        <f t="shared" si="9"/>
        <v>0</v>
      </c>
      <c r="K53" s="145">
        <f>feedin_usedcar!K53</f>
        <v>0.17</v>
      </c>
      <c r="L53" s="146">
        <f>feedin_usedcar!L53</f>
        <v>0.3</v>
      </c>
      <c r="M53" s="146">
        <f>feedin_usedcar!M53</f>
        <v>0.28000000000000003</v>
      </c>
      <c r="N53" s="146">
        <f>feedin_usedcar!N53</f>
        <v>0.22</v>
      </c>
      <c r="O53" s="146">
        <f>feedin_usedcar!O53</f>
        <v>3.0000000000000027E-2</v>
      </c>
      <c r="P53" s="145">
        <f>feedin_usedcar!P53</f>
        <v>0</v>
      </c>
      <c r="Q53" s="146">
        <f>feedin_usedcar!Q53</f>
        <v>2E-3</v>
      </c>
      <c r="R53" s="146">
        <f>feedin_usedcar!R53</f>
        <v>0.15</v>
      </c>
      <c r="S53" s="146">
        <f>feedin_usedcar!S53</f>
        <v>0.69799999999999995</v>
      </c>
      <c r="T53" s="146">
        <f>feedin_usedcar!T53</f>
        <v>0.15</v>
      </c>
      <c r="U53" s="145">
        <f>feedin_usedcar!U53</f>
        <v>0.1</v>
      </c>
      <c r="V53" s="146">
        <f>feedin_usedcar!V53</f>
        <v>0.28000000000000003</v>
      </c>
      <c r="W53" s="146">
        <f>feedin_usedcar!W53</f>
        <v>0.41</v>
      </c>
      <c r="X53" s="146">
        <f>feedin_usedcar!X53</f>
        <v>0.19</v>
      </c>
      <c r="Y53" s="146">
        <f>feedin_usedcar!Y53</f>
        <v>2.0000000000000018E-2</v>
      </c>
      <c r="Z53" s="145">
        <f>feedin_usedcar!Z53</f>
        <v>0</v>
      </c>
      <c r="AA53" s="146">
        <f>feedin_usedcar!AA53</f>
        <v>2E-3</v>
      </c>
      <c r="AB53" s="146">
        <f>feedin_usedcar!AB53</f>
        <v>0.15</v>
      </c>
      <c r="AC53" s="146">
        <f>feedin_usedcar!AC53</f>
        <v>0.69799999999999995</v>
      </c>
      <c r="AD53" s="146">
        <f>feedin_usedcar!AD53</f>
        <v>0.15</v>
      </c>
      <c r="AE53" s="145">
        <f>feedin_usedcar!AE53</f>
        <v>0</v>
      </c>
      <c r="AF53" s="146">
        <f>feedin_usedcar!AF53</f>
        <v>0</v>
      </c>
      <c r="AG53" s="146">
        <f>feedin_usedcar!AG53</f>
        <v>0</v>
      </c>
      <c r="AH53" s="146">
        <f>feedin_usedcar!AH53</f>
        <v>0</v>
      </c>
      <c r="AI53" s="146">
        <f>feedin_usedcar!AI53</f>
        <v>1</v>
      </c>
      <c r="AJ53" s="145">
        <f>feedin_usedcar!AJ53</f>
        <v>0.15</v>
      </c>
      <c r="AK53" s="146">
        <f>feedin_usedcar!AK53</f>
        <v>0.375</v>
      </c>
      <c r="AL53" s="146">
        <f>feedin_usedcar!AL53</f>
        <v>0.42499999999999999</v>
      </c>
      <c r="AM53" s="146">
        <f>feedin_usedcar!AM53</f>
        <v>0.05</v>
      </c>
      <c r="AN53" s="146">
        <f>feedin_usedcar!AN53</f>
        <v>0</v>
      </c>
      <c r="AO53" s="145">
        <f>feedin_usedcar!AO53</f>
        <v>0.1</v>
      </c>
      <c r="AP53" s="146">
        <f>feedin_usedcar!AP53</f>
        <v>0.35</v>
      </c>
      <c r="AQ53" s="146">
        <f>feedin_usedcar!AQ53</f>
        <v>0.4</v>
      </c>
      <c r="AR53" s="146">
        <f>feedin_usedcar!AR53</f>
        <v>0.15</v>
      </c>
      <c r="AS53" s="146">
        <f>feedin_usedcar!AS53</f>
        <v>0</v>
      </c>
      <c r="AT53" s="145">
        <f>feedin_usedcar!AT53</f>
        <v>0.2</v>
      </c>
      <c r="AU53" s="146">
        <f>feedin_usedcar!AU53</f>
        <v>0.25</v>
      </c>
      <c r="AV53" s="146">
        <f>feedin_usedcar!AV53</f>
        <v>0.4</v>
      </c>
      <c r="AW53" s="146">
        <f>feedin_usedcar!AW53</f>
        <v>0.1</v>
      </c>
      <c r="AX53" s="146">
        <f>feedin_usedcar!AX53</f>
        <v>4.9999999999999933E-2</v>
      </c>
      <c r="AY53" s="145">
        <f>feedin_usedcar!AY53</f>
        <v>0</v>
      </c>
      <c r="AZ53" s="146">
        <f>feedin_usedcar!AZ53</f>
        <v>0</v>
      </c>
      <c r="BA53" s="146">
        <f>feedin_usedcar!BA53</f>
        <v>0</v>
      </c>
      <c r="BB53" s="146">
        <f>feedin_usedcar!BB53</f>
        <v>0.5</v>
      </c>
      <c r="BC53" s="146">
        <f>feedin_usedcar!BC53</f>
        <v>0.5</v>
      </c>
      <c r="BD53" s="36">
        <f t="shared" si="2"/>
        <v>1</v>
      </c>
      <c r="BE53" s="36">
        <f t="shared" si="3"/>
        <v>9</v>
      </c>
    </row>
    <row r="54" spans="1:57" x14ac:dyDescent="0.2">
      <c r="A54" s="12">
        <v>2048</v>
      </c>
      <c r="B54" s="100">
        <v>0.27993574415684563</v>
      </c>
      <c r="C54" s="66">
        <v>1.8620333982191479E-3</v>
      </c>
      <c r="D54" s="66">
        <f t="shared" si="15"/>
        <v>0</v>
      </c>
      <c r="E54" s="66">
        <f t="shared" si="13"/>
        <v>0</v>
      </c>
      <c r="F54" s="66">
        <f t="shared" si="13"/>
        <v>0</v>
      </c>
      <c r="G54" s="66">
        <v>1.4000641253226521E-3</v>
      </c>
      <c r="H54" s="66">
        <v>0</v>
      </c>
      <c r="I54" s="66">
        <v>0.71680215831961258</v>
      </c>
      <c r="J54" s="66">
        <f t="shared" si="9"/>
        <v>0</v>
      </c>
      <c r="K54" s="145">
        <f>feedin_usedcar!K54</f>
        <v>0.17</v>
      </c>
      <c r="L54" s="146">
        <f>feedin_usedcar!L54</f>
        <v>0.3</v>
      </c>
      <c r="M54" s="146">
        <f>feedin_usedcar!M54</f>
        <v>0.28000000000000003</v>
      </c>
      <c r="N54" s="146">
        <f>feedin_usedcar!N54</f>
        <v>0.22</v>
      </c>
      <c r="O54" s="146">
        <f>feedin_usedcar!O54</f>
        <v>3.0000000000000027E-2</v>
      </c>
      <c r="P54" s="145">
        <f>feedin_usedcar!P54</f>
        <v>0</v>
      </c>
      <c r="Q54" s="146">
        <f>feedin_usedcar!Q54</f>
        <v>2E-3</v>
      </c>
      <c r="R54" s="146">
        <f>feedin_usedcar!R54</f>
        <v>0.15</v>
      </c>
      <c r="S54" s="146">
        <f>feedin_usedcar!S54</f>
        <v>0.69799999999999995</v>
      </c>
      <c r="T54" s="146">
        <f>feedin_usedcar!T54</f>
        <v>0.15</v>
      </c>
      <c r="U54" s="145">
        <f>feedin_usedcar!U54</f>
        <v>0.1</v>
      </c>
      <c r="V54" s="146">
        <f>feedin_usedcar!V54</f>
        <v>0.28000000000000003</v>
      </c>
      <c r="W54" s="146">
        <f>feedin_usedcar!W54</f>
        <v>0.41</v>
      </c>
      <c r="X54" s="146">
        <f>feedin_usedcar!X54</f>
        <v>0.19</v>
      </c>
      <c r="Y54" s="146">
        <f>feedin_usedcar!Y54</f>
        <v>2.0000000000000018E-2</v>
      </c>
      <c r="Z54" s="145">
        <f>feedin_usedcar!Z54</f>
        <v>0</v>
      </c>
      <c r="AA54" s="146">
        <f>feedin_usedcar!AA54</f>
        <v>2E-3</v>
      </c>
      <c r="AB54" s="146">
        <f>feedin_usedcar!AB54</f>
        <v>0.15</v>
      </c>
      <c r="AC54" s="146">
        <f>feedin_usedcar!AC54</f>
        <v>0.69799999999999995</v>
      </c>
      <c r="AD54" s="146">
        <f>feedin_usedcar!AD54</f>
        <v>0.15</v>
      </c>
      <c r="AE54" s="145">
        <f>feedin_usedcar!AE54</f>
        <v>0</v>
      </c>
      <c r="AF54" s="146">
        <f>feedin_usedcar!AF54</f>
        <v>0</v>
      </c>
      <c r="AG54" s="146">
        <f>feedin_usedcar!AG54</f>
        <v>0</v>
      </c>
      <c r="AH54" s="146">
        <f>feedin_usedcar!AH54</f>
        <v>0</v>
      </c>
      <c r="AI54" s="146">
        <f>feedin_usedcar!AI54</f>
        <v>1</v>
      </c>
      <c r="AJ54" s="145">
        <f>feedin_usedcar!AJ54</f>
        <v>0.15</v>
      </c>
      <c r="AK54" s="146">
        <f>feedin_usedcar!AK54</f>
        <v>0.375</v>
      </c>
      <c r="AL54" s="146">
        <f>feedin_usedcar!AL54</f>
        <v>0.42499999999999999</v>
      </c>
      <c r="AM54" s="146">
        <f>feedin_usedcar!AM54</f>
        <v>0.05</v>
      </c>
      <c r="AN54" s="146">
        <f>feedin_usedcar!AN54</f>
        <v>0</v>
      </c>
      <c r="AO54" s="145">
        <f>feedin_usedcar!AO54</f>
        <v>0.1</v>
      </c>
      <c r="AP54" s="146">
        <f>feedin_usedcar!AP54</f>
        <v>0.35</v>
      </c>
      <c r="AQ54" s="146">
        <f>feedin_usedcar!AQ54</f>
        <v>0.4</v>
      </c>
      <c r="AR54" s="146">
        <f>feedin_usedcar!AR54</f>
        <v>0.15</v>
      </c>
      <c r="AS54" s="146">
        <f>feedin_usedcar!AS54</f>
        <v>0</v>
      </c>
      <c r="AT54" s="145">
        <f>feedin_usedcar!AT54</f>
        <v>0.2</v>
      </c>
      <c r="AU54" s="146">
        <f>feedin_usedcar!AU54</f>
        <v>0.25</v>
      </c>
      <c r="AV54" s="146">
        <f>feedin_usedcar!AV54</f>
        <v>0.4</v>
      </c>
      <c r="AW54" s="146">
        <f>feedin_usedcar!AW54</f>
        <v>0.1</v>
      </c>
      <c r="AX54" s="146">
        <f>feedin_usedcar!AX54</f>
        <v>4.9999999999999933E-2</v>
      </c>
      <c r="AY54" s="145">
        <f>feedin_usedcar!AY54</f>
        <v>0</v>
      </c>
      <c r="AZ54" s="146">
        <f>feedin_usedcar!AZ54</f>
        <v>0</v>
      </c>
      <c r="BA54" s="146">
        <f>feedin_usedcar!BA54</f>
        <v>0</v>
      </c>
      <c r="BB54" s="146">
        <f>feedin_usedcar!BB54</f>
        <v>0.5</v>
      </c>
      <c r="BC54" s="146">
        <f>feedin_usedcar!BC54</f>
        <v>0.5</v>
      </c>
      <c r="BD54" s="36">
        <f t="shared" si="2"/>
        <v>1</v>
      </c>
      <c r="BE54" s="36">
        <f t="shared" si="3"/>
        <v>9</v>
      </c>
    </row>
    <row r="55" spans="1:57" x14ac:dyDescent="0.2">
      <c r="A55" s="12">
        <v>2049</v>
      </c>
      <c r="B55" s="100">
        <v>0.26753347398814303</v>
      </c>
      <c r="C55" s="66">
        <v>1.7199352679339371E-3</v>
      </c>
      <c r="D55" s="66">
        <f t="shared" si="15"/>
        <v>0</v>
      </c>
      <c r="E55" s="66">
        <f t="shared" si="13"/>
        <v>0</v>
      </c>
      <c r="F55" s="66">
        <f t="shared" si="13"/>
        <v>0</v>
      </c>
      <c r="G55" s="66">
        <v>1.3371880760425208E-3</v>
      </c>
      <c r="H55" s="66">
        <v>0</v>
      </c>
      <c r="I55" s="66">
        <v>0.72940940266788057</v>
      </c>
      <c r="J55" s="66">
        <f t="shared" si="9"/>
        <v>0</v>
      </c>
      <c r="K55" s="145">
        <f>feedin_usedcar!K55</f>
        <v>0.17</v>
      </c>
      <c r="L55" s="146">
        <f>feedin_usedcar!L55</f>
        <v>0.3</v>
      </c>
      <c r="M55" s="146">
        <f>feedin_usedcar!M55</f>
        <v>0.28000000000000003</v>
      </c>
      <c r="N55" s="146">
        <f>feedin_usedcar!N55</f>
        <v>0.22</v>
      </c>
      <c r="O55" s="146">
        <f>feedin_usedcar!O55</f>
        <v>3.0000000000000027E-2</v>
      </c>
      <c r="P55" s="145">
        <f>feedin_usedcar!P55</f>
        <v>0</v>
      </c>
      <c r="Q55" s="146">
        <f>feedin_usedcar!Q55</f>
        <v>2E-3</v>
      </c>
      <c r="R55" s="146">
        <f>feedin_usedcar!R55</f>
        <v>0.15</v>
      </c>
      <c r="S55" s="146">
        <f>feedin_usedcar!S55</f>
        <v>0.69799999999999995</v>
      </c>
      <c r="T55" s="146">
        <f>feedin_usedcar!T55</f>
        <v>0.15</v>
      </c>
      <c r="U55" s="145">
        <f>feedin_usedcar!U55</f>
        <v>0.1</v>
      </c>
      <c r="V55" s="146">
        <f>feedin_usedcar!V55</f>
        <v>0.28000000000000003</v>
      </c>
      <c r="W55" s="146">
        <f>feedin_usedcar!W55</f>
        <v>0.41</v>
      </c>
      <c r="X55" s="146">
        <f>feedin_usedcar!X55</f>
        <v>0.19</v>
      </c>
      <c r="Y55" s="146">
        <f>feedin_usedcar!Y55</f>
        <v>2.0000000000000018E-2</v>
      </c>
      <c r="Z55" s="145">
        <f>feedin_usedcar!Z55</f>
        <v>0</v>
      </c>
      <c r="AA55" s="146">
        <f>feedin_usedcar!AA55</f>
        <v>2E-3</v>
      </c>
      <c r="AB55" s="146">
        <f>feedin_usedcar!AB55</f>
        <v>0.15</v>
      </c>
      <c r="AC55" s="146">
        <f>feedin_usedcar!AC55</f>
        <v>0.69799999999999995</v>
      </c>
      <c r="AD55" s="146">
        <f>feedin_usedcar!AD55</f>
        <v>0.15</v>
      </c>
      <c r="AE55" s="145">
        <f>feedin_usedcar!AE55</f>
        <v>0</v>
      </c>
      <c r="AF55" s="146">
        <f>feedin_usedcar!AF55</f>
        <v>0</v>
      </c>
      <c r="AG55" s="146">
        <f>feedin_usedcar!AG55</f>
        <v>0</v>
      </c>
      <c r="AH55" s="146">
        <f>feedin_usedcar!AH55</f>
        <v>0</v>
      </c>
      <c r="AI55" s="146">
        <f>feedin_usedcar!AI55</f>
        <v>1</v>
      </c>
      <c r="AJ55" s="145">
        <f>feedin_usedcar!AJ55</f>
        <v>0.15</v>
      </c>
      <c r="AK55" s="146">
        <f>feedin_usedcar!AK55</f>
        <v>0.375</v>
      </c>
      <c r="AL55" s="146">
        <f>feedin_usedcar!AL55</f>
        <v>0.42499999999999999</v>
      </c>
      <c r="AM55" s="146">
        <f>feedin_usedcar!AM55</f>
        <v>0.05</v>
      </c>
      <c r="AN55" s="146">
        <f>feedin_usedcar!AN55</f>
        <v>0</v>
      </c>
      <c r="AO55" s="145">
        <f>feedin_usedcar!AO55</f>
        <v>0.1</v>
      </c>
      <c r="AP55" s="146">
        <f>feedin_usedcar!AP55</f>
        <v>0.35</v>
      </c>
      <c r="AQ55" s="146">
        <f>feedin_usedcar!AQ55</f>
        <v>0.4</v>
      </c>
      <c r="AR55" s="146">
        <f>feedin_usedcar!AR55</f>
        <v>0.15</v>
      </c>
      <c r="AS55" s="146">
        <f>feedin_usedcar!AS55</f>
        <v>0</v>
      </c>
      <c r="AT55" s="145">
        <f>feedin_usedcar!AT55</f>
        <v>0.2</v>
      </c>
      <c r="AU55" s="146">
        <f>feedin_usedcar!AU55</f>
        <v>0.25</v>
      </c>
      <c r="AV55" s="146">
        <f>feedin_usedcar!AV55</f>
        <v>0.4</v>
      </c>
      <c r="AW55" s="146">
        <f>feedin_usedcar!AW55</f>
        <v>0.1</v>
      </c>
      <c r="AX55" s="146">
        <f>feedin_usedcar!AX55</f>
        <v>4.9999999999999933E-2</v>
      </c>
      <c r="AY55" s="145">
        <f>feedin_usedcar!AY55</f>
        <v>0</v>
      </c>
      <c r="AZ55" s="146">
        <f>feedin_usedcar!AZ55</f>
        <v>0</v>
      </c>
      <c r="BA55" s="146">
        <f>feedin_usedcar!BA55</f>
        <v>0</v>
      </c>
      <c r="BB55" s="146">
        <f>feedin_usedcar!BB55</f>
        <v>0.5</v>
      </c>
      <c r="BC55" s="146">
        <f>feedin_usedcar!BC55</f>
        <v>0.5</v>
      </c>
      <c r="BD55" s="36">
        <f t="shared" si="2"/>
        <v>1</v>
      </c>
      <c r="BE55" s="36">
        <f t="shared" si="3"/>
        <v>9</v>
      </c>
    </row>
    <row r="56" spans="1:57" x14ac:dyDescent="0.2">
      <c r="A56" s="51">
        <v>2050</v>
      </c>
      <c r="B56" s="101">
        <v>0.25596170771800886</v>
      </c>
      <c r="C56" s="74">
        <v>1.5903688996627655E-3</v>
      </c>
      <c r="D56" s="74">
        <f>0%</f>
        <v>0</v>
      </c>
      <c r="E56" s="74">
        <f t="shared" si="13"/>
        <v>0</v>
      </c>
      <c r="F56" s="74">
        <f t="shared" si="13"/>
        <v>0</v>
      </c>
      <c r="G56" s="74">
        <v>1.2782451308757476E-3</v>
      </c>
      <c r="H56" s="74">
        <v>0</v>
      </c>
      <c r="I56" s="74">
        <v>0.74116967825145263</v>
      </c>
      <c r="J56" s="74">
        <f t="shared" si="9"/>
        <v>0</v>
      </c>
      <c r="K56" s="72">
        <f>feedin_usedcar!K56</f>
        <v>0.17</v>
      </c>
      <c r="L56" s="83">
        <f>feedin_usedcar!L56</f>
        <v>0.3</v>
      </c>
      <c r="M56" s="83">
        <f>feedin_usedcar!M56</f>
        <v>0.28000000000000003</v>
      </c>
      <c r="N56" s="83">
        <f>feedin_usedcar!N56</f>
        <v>0.22</v>
      </c>
      <c r="O56" s="83">
        <f>feedin_usedcar!O56</f>
        <v>3.0000000000000027E-2</v>
      </c>
      <c r="P56" s="72">
        <f>feedin_usedcar!P56</f>
        <v>0</v>
      </c>
      <c r="Q56" s="83">
        <f>feedin_usedcar!Q56</f>
        <v>2E-3</v>
      </c>
      <c r="R56" s="83">
        <f>feedin_usedcar!R56</f>
        <v>0.15</v>
      </c>
      <c r="S56" s="83">
        <f>feedin_usedcar!S56</f>
        <v>0.69799999999999995</v>
      </c>
      <c r="T56" s="83">
        <f>feedin_usedcar!T56</f>
        <v>0.15</v>
      </c>
      <c r="U56" s="72">
        <f>feedin_usedcar!U56</f>
        <v>0.1</v>
      </c>
      <c r="V56" s="83">
        <f>feedin_usedcar!V56</f>
        <v>0.28000000000000003</v>
      </c>
      <c r="W56" s="83">
        <f>feedin_usedcar!W56</f>
        <v>0.41</v>
      </c>
      <c r="X56" s="83">
        <f>feedin_usedcar!X56</f>
        <v>0.19</v>
      </c>
      <c r="Y56" s="83">
        <f>feedin_usedcar!Y56</f>
        <v>2.0000000000000018E-2</v>
      </c>
      <c r="Z56" s="72">
        <f>feedin_usedcar!Z56</f>
        <v>0</v>
      </c>
      <c r="AA56" s="83">
        <f>feedin_usedcar!AA56</f>
        <v>2E-3</v>
      </c>
      <c r="AB56" s="83">
        <f>feedin_usedcar!AB56</f>
        <v>0.15</v>
      </c>
      <c r="AC56" s="83">
        <f>feedin_usedcar!AC56</f>
        <v>0.69799999999999995</v>
      </c>
      <c r="AD56" s="83">
        <f>feedin_usedcar!AD56</f>
        <v>0.15</v>
      </c>
      <c r="AE56" s="72">
        <f>feedin_usedcar!AE56</f>
        <v>0</v>
      </c>
      <c r="AF56" s="83">
        <f>feedin_usedcar!AF56</f>
        <v>0</v>
      </c>
      <c r="AG56" s="83">
        <f>feedin_usedcar!AG56</f>
        <v>0</v>
      </c>
      <c r="AH56" s="83">
        <f>feedin_usedcar!AH56</f>
        <v>0</v>
      </c>
      <c r="AI56" s="83">
        <f>feedin_usedcar!AI56</f>
        <v>1</v>
      </c>
      <c r="AJ56" s="72">
        <f>feedin_usedcar!AJ56</f>
        <v>0.15</v>
      </c>
      <c r="AK56" s="83">
        <f>feedin_usedcar!AK56</f>
        <v>0.375</v>
      </c>
      <c r="AL56" s="83">
        <f>feedin_usedcar!AL56</f>
        <v>0.42499999999999999</v>
      </c>
      <c r="AM56" s="83">
        <f>feedin_usedcar!AM56</f>
        <v>0.05</v>
      </c>
      <c r="AN56" s="83">
        <f>feedin_usedcar!AN56</f>
        <v>0</v>
      </c>
      <c r="AO56" s="72">
        <f>feedin_usedcar!AO56</f>
        <v>0.1</v>
      </c>
      <c r="AP56" s="83">
        <f>feedin_usedcar!AP56</f>
        <v>0.35</v>
      </c>
      <c r="AQ56" s="83">
        <f>feedin_usedcar!AQ56</f>
        <v>0.4</v>
      </c>
      <c r="AR56" s="83">
        <f>feedin_usedcar!AR56</f>
        <v>0.15</v>
      </c>
      <c r="AS56" s="83">
        <f>feedin_usedcar!AS56</f>
        <v>0</v>
      </c>
      <c r="AT56" s="72">
        <f>feedin_usedcar!AT56</f>
        <v>0.2</v>
      </c>
      <c r="AU56" s="83">
        <f>feedin_usedcar!AU56</f>
        <v>0.25</v>
      </c>
      <c r="AV56" s="83">
        <f>feedin_usedcar!AV56</f>
        <v>0.4</v>
      </c>
      <c r="AW56" s="83">
        <f>feedin_usedcar!AW56</f>
        <v>0.1</v>
      </c>
      <c r="AX56" s="83">
        <f>feedin_usedcar!AX56</f>
        <v>4.9999999999999933E-2</v>
      </c>
      <c r="AY56" s="72">
        <f>feedin_usedcar!AY56</f>
        <v>0</v>
      </c>
      <c r="AZ56" s="83">
        <f>feedin_usedcar!AZ56</f>
        <v>0</v>
      </c>
      <c r="BA56" s="83">
        <f>feedin_usedcar!BA56</f>
        <v>0</v>
      </c>
      <c r="BB56" s="83">
        <f>feedin_usedcar!BB56</f>
        <v>0.5</v>
      </c>
      <c r="BC56" s="83">
        <f>feedin_usedcar!BC56</f>
        <v>0.5</v>
      </c>
      <c r="BD56" s="52">
        <f t="shared" si="2"/>
        <v>1</v>
      </c>
      <c r="BE56" s="52">
        <f t="shared" si="3"/>
        <v>9</v>
      </c>
    </row>
    <row r="57" spans="1:57" x14ac:dyDescent="0.2">
      <c r="A57" s="12">
        <v>2051</v>
      </c>
      <c r="B57" s="100">
        <v>0.24484458427528488</v>
      </c>
      <c r="C57" s="66">
        <v>1.4741109195636288E-3</v>
      </c>
      <c r="D57" s="66">
        <f>MAX(D56+(D$61-D$56)*0.2,0)</f>
        <v>0</v>
      </c>
      <c r="E57" s="66">
        <f t="shared" si="13"/>
        <v>0</v>
      </c>
      <c r="F57" s="66">
        <f t="shared" si="13"/>
        <v>0</v>
      </c>
      <c r="G57" s="66">
        <v>1.2257113426954621E-3</v>
      </c>
      <c r="H57" s="66">
        <v>0</v>
      </c>
      <c r="I57" s="66">
        <v>0.75245559346245605</v>
      </c>
      <c r="J57" s="66">
        <f t="shared" si="9"/>
        <v>0</v>
      </c>
      <c r="K57" s="145">
        <f>feedin_usedcar!K57</f>
        <v>0.17</v>
      </c>
      <c r="L57" s="146">
        <f>feedin_usedcar!L57</f>
        <v>0.3</v>
      </c>
      <c r="M57" s="146">
        <f>feedin_usedcar!M57</f>
        <v>0.28000000000000003</v>
      </c>
      <c r="N57" s="146">
        <f>feedin_usedcar!N57</f>
        <v>0.22</v>
      </c>
      <c r="O57" s="146">
        <f>feedin_usedcar!O57</f>
        <v>3.0000000000000027E-2</v>
      </c>
      <c r="P57" s="145">
        <f>feedin_usedcar!P57</f>
        <v>0</v>
      </c>
      <c r="Q57" s="146">
        <f>feedin_usedcar!Q57</f>
        <v>2E-3</v>
      </c>
      <c r="R57" s="146">
        <f>feedin_usedcar!R57</f>
        <v>0.15</v>
      </c>
      <c r="S57" s="146">
        <f>feedin_usedcar!S57</f>
        <v>0.69799999999999995</v>
      </c>
      <c r="T57" s="146">
        <f>feedin_usedcar!T57</f>
        <v>0.15</v>
      </c>
      <c r="U57" s="145">
        <f>feedin_usedcar!U57</f>
        <v>0.1</v>
      </c>
      <c r="V57" s="146">
        <f>feedin_usedcar!V57</f>
        <v>0.28000000000000003</v>
      </c>
      <c r="W57" s="146">
        <f>feedin_usedcar!W57</f>
        <v>0.41</v>
      </c>
      <c r="X57" s="146">
        <f>feedin_usedcar!X57</f>
        <v>0.19</v>
      </c>
      <c r="Y57" s="146">
        <f>feedin_usedcar!Y57</f>
        <v>2.0000000000000018E-2</v>
      </c>
      <c r="Z57" s="145">
        <f>feedin_usedcar!Z57</f>
        <v>0</v>
      </c>
      <c r="AA57" s="146">
        <f>feedin_usedcar!AA57</f>
        <v>2E-3</v>
      </c>
      <c r="AB57" s="146">
        <f>feedin_usedcar!AB57</f>
        <v>0.15</v>
      </c>
      <c r="AC57" s="146">
        <f>feedin_usedcar!AC57</f>
        <v>0.69799999999999995</v>
      </c>
      <c r="AD57" s="146">
        <f>feedin_usedcar!AD57</f>
        <v>0.15</v>
      </c>
      <c r="AE57" s="145">
        <f>feedin_usedcar!AE57</f>
        <v>0</v>
      </c>
      <c r="AF57" s="146">
        <f>feedin_usedcar!AF57</f>
        <v>0</v>
      </c>
      <c r="AG57" s="146">
        <f>feedin_usedcar!AG57</f>
        <v>0</v>
      </c>
      <c r="AH57" s="146">
        <f>feedin_usedcar!AH57</f>
        <v>0</v>
      </c>
      <c r="AI57" s="146">
        <f>feedin_usedcar!AI57</f>
        <v>1</v>
      </c>
      <c r="AJ57" s="145">
        <f>feedin_usedcar!AJ57</f>
        <v>0.15</v>
      </c>
      <c r="AK57" s="146">
        <f>feedin_usedcar!AK57</f>
        <v>0.375</v>
      </c>
      <c r="AL57" s="146">
        <f>feedin_usedcar!AL57</f>
        <v>0.42499999999999999</v>
      </c>
      <c r="AM57" s="146">
        <f>feedin_usedcar!AM57</f>
        <v>0.05</v>
      </c>
      <c r="AN57" s="146">
        <f>feedin_usedcar!AN57</f>
        <v>0</v>
      </c>
      <c r="AO57" s="145">
        <f>feedin_usedcar!AO57</f>
        <v>0.1</v>
      </c>
      <c r="AP57" s="146">
        <f>feedin_usedcar!AP57</f>
        <v>0.35</v>
      </c>
      <c r="AQ57" s="146">
        <f>feedin_usedcar!AQ57</f>
        <v>0.4</v>
      </c>
      <c r="AR57" s="146">
        <f>feedin_usedcar!AR57</f>
        <v>0.15</v>
      </c>
      <c r="AS57" s="146">
        <f>feedin_usedcar!AS57</f>
        <v>0</v>
      </c>
      <c r="AT57" s="145">
        <f>feedin_usedcar!AT57</f>
        <v>0.2</v>
      </c>
      <c r="AU57" s="146">
        <f>feedin_usedcar!AU57</f>
        <v>0.25</v>
      </c>
      <c r="AV57" s="146">
        <f>feedin_usedcar!AV57</f>
        <v>0.4</v>
      </c>
      <c r="AW57" s="146">
        <f>feedin_usedcar!AW57</f>
        <v>0.1</v>
      </c>
      <c r="AX57" s="146">
        <f>feedin_usedcar!AX57</f>
        <v>4.9999999999999933E-2</v>
      </c>
      <c r="AY57" s="145">
        <f>feedin_usedcar!AY57</f>
        <v>0</v>
      </c>
      <c r="AZ57" s="146">
        <f>feedin_usedcar!AZ57</f>
        <v>0</v>
      </c>
      <c r="BA57" s="146">
        <f>feedin_usedcar!BA57</f>
        <v>0</v>
      </c>
      <c r="BB57" s="146">
        <f>feedin_usedcar!BB57</f>
        <v>0.5</v>
      </c>
      <c r="BC57" s="146">
        <f>feedin_usedcar!BC57</f>
        <v>0.5</v>
      </c>
      <c r="BD57" s="36">
        <f t="shared" si="2"/>
        <v>1</v>
      </c>
      <c r="BE57" s="36">
        <f t="shared" si="3"/>
        <v>9</v>
      </c>
    </row>
    <row r="58" spans="1:57" x14ac:dyDescent="0.2">
      <c r="A58" s="12">
        <v>2052</v>
      </c>
      <c r="B58" s="100">
        <v>0.23439416888655679</v>
      </c>
      <c r="C58" s="66">
        <v>1.3674959515490408E-3</v>
      </c>
      <c r="D58" s="66">
        <f t="shared" ref="D58:D60" si="16">MAX(D57+(D$61-D$56)*0.2,0)</f>
        <v>0</v>
      </c>
      <c r="E58" s="66">
        <f t="shared" si="13"/>
        <v>0</v>
      </c>
      <c r="F58" s="66">
        <f t="shared" si="13"/>
        <v>0</v>
      </c>
      <c r="G58" s="66">
        <v>1.1768657203421534E-3</v>
      </c>
      <c r="H58" s="66">
        <v>0</v>
      </c>
      <c r="I58" s="66">
        <v>0.76306146944155206</v>
      </c>
      <c r="J58" s="66">
        <f t="shared" si="9"/>
        <v>0</v>
      </c>
      <c r="K58" s="145">
        <f>feedin_usedcar!K58</f>
        <v>0.17</v>
      </c>
      <c r="L58" s="146">
        <f>feedin_usedcar!L58</f>
        <v>0.3</v>
      </c>
      <c r="M58" s="146">
        <f>feedin_usedcar!M58</f>
        <v>0.28000000000000003</v>
      </c>
      <c r="N58" s="146">
        <f>feedin_usedcar!N58</f>
        <v>0.22</v>
      </c>
      <c r="O58" s="146">
        <f>feedin_usedcar!O58</f>
        <v>3.0000000000000027E-2</v>
      </c>
      <c r="P58" s="145">
        <f>feedin_usedcar!P58</f>
        <v>0</v>
      </c>
      <c r="Q58" s="146">
        <f>feedin_usedcar!Q58</f>
        <v>2E-3</v>
      </c>
      <c r="R58" s="146">
        <f>feedin_usedcar!R58</f>
        <v>0.15</v>
      </c>
      <c r="S58" s="146">
        <f>feedin_usedcar!S58</f>
        <v>0.69799999999999995</v>
      </c>
      <c r="T58" s="146">
        <f>feedin_usedcar!T58</f>
        <v>0.15</v>
      </c>
      <c r="U58" s="145">
        <f>feedin_usedcar!U58</f>
        <v>0.1</v>
      </c>
      <c r="V58" s="146">
        <f>feedin_usedcar!V58</f>
        <v>0.28000000000000003</v>
      </c>
      <c r="W58" s="146">
        <f>feedin_usedcar!W58</f>
        <v>0.41</v>
      </c>
      <c r="X58" s="146">
        <f>feedin_usedcar!X58</f>
        <v>0.19</v>
      </c>
      <c r="Y58" s="146">
        <f>feedin_usedcar!Y58</f>
        <v>2.0000000000000018E-2</v>
      </c>
      <c r="Z58" s="145">
        <f>feedin_usedcar!Z58</f>
        <v>0</v>
      </c>
      <c r="AA58" s="146">
        <f>feedin_usedcar!AA58</f>
        <v>2E-3</v>
      </c>
      <c r="AB58" s="146">
        <f>feedin_usedcar!AB58</f>
        <v>0.15</v>
      </c>
      <c r="AC58" s="146">
        <f>feedin_usedcar!AC58</f>
        <v>0.69799999999999995</v>
      </c>
      <c r="AD58" s="146">
        <f>feedin_usedcar!AD58</f>
        <v>0.15</v>
      </c>
      <c r="AE58" s="145">
        <f>feedin_usedcar!AE58</f>
        <v>0</v>
      </c>
      <c r="AF58" s="146">
        <f>feedin_usedcar!AF58</f>
        <v>0</v>
      </c>
      <c r="AG58" s="146">
        <f>feedin_usedcar!AG58</f>
        <v>0</v>
      </c>
      <c r="AH58" s="146">
        <f>feedin_usedcar!AH58</f>
        <v>0</v>
      </c>
      <c r="AI58" s="146">
        <f>feedin_usedcar!AI58</f>
        <v>1</v>
      </c>
      <c r="AJ58" s="145">
        <f>feedin_usedcar!AJ58</f>
        <v>0.15</v>
      </c>
      <c r="AK58" s="146">
        <f>feedin_usedcar!AK58</f>
        <v>0.375</v>
      </c>
      <c r="AL58" s="146">
        <f>feedin_usedcar!AL58</f>
        <v>0.42499999999999999</v>
      </c>
      <c r="AM58" s="146">
        <f>feedin_usedcar!AM58</f>
        <v>0.05</v>
      </c>
      <c r="AN58" s="146">
        <f>feedin_usedcar!AN58</f>
        <v>0</v>
      </c>
      <c r="AO58" s="145">
        <f>feedin_usedcar!AO58</f>
        <v>0.1</v>
      </c>
      <c r="AP58" s="146">
        <f>feedin_usedcar!AP58</f>
        <v>0.35</v>
      </c>
      <c r="AQ58" s="146">
        <f>feedin_usedcar!AQ58</f>
        <v>0.4</v>
      </c>
      <c r="AR58" s="146">
        <f>feedin_usedcar!AR58</f>
        <v>0.15</v>
      </c>
      <c r="AS58" s="146">
        <f>feedin_usedcar!AS58</f>
        <v>0</v>
      </c>
      <c r="AT58" s="145">
        <f>feedin_usedcar!AT58</f>
        <v>0.2</v>
      </c>
      <c r="AU58" s="146">
        <f>feedin_usedcar!AU58</f>
        <v>0.25</v>
      </c>
      <c r="AV58" s="146">
        <f>feedin_usedcar!AV58</f>
        <v>0.4</v>
      </c>
      <c r="AW58" s="146">
        <f>feedin_usedcar!AW58</f>
        <v>0.1</v>
      </c>
      <c r="AX58" s="146">
        <f>feedin_usedcar!AX58</f>
        <v>4.9999999999999933E-2</v>
      </c>
      <c r="AY58" s="145">
        <f>feedin_usedcar!AY58</f>
        <v>0</v>
      </c>
      <c r="AZ58" s="146">
        <f>feedin_usedcar!AZ58</f>
        <v>0</v>
      </c>
      <c r="BA58" s="146">
        <f>feedin_usedcar!BA58</f>
        <v>0</v>
      </c>
      <c r="BB58" s="146">
        <f>feedin_usedcar!BB58</f>
        <v>0.5</v>
      </c>
      <c r="BC58" s="146">
        <f>feedin_usedcar!BC58</f>
        <v>0.5</v>
      </c>
      <c r="BD58" s="36">
        <f t="shared" si="2"/>
        <v>1</v>
      </c>
      <c r="BE58" s="36">
        <f t="shared" si="3"/>
        <v>9</v>
      </c>
    </row>
    <row r="59" spans="1:57" x14ac:dyDescent="0.2">
      <c r="A59" s="12">
        <v>2053</v>
      </c>
      <c r="B59" s="100">
        <v>0.22453164114069338</v>
      </c>
      <c r="C59" s="66">
        <v>1.2695235949333767E-3</v>
      </c>
      <c r="D59" s="66">
        <f t="shared" si="16"/>
        <v>0</v>
      </c>
      <c r="E59" s="66">
        <f t="shared" si="13"/>
        <v>0</v>
      </c>
      <c r="F59" s="66">
        <f t="shared" si="13"/>
        <v>0</v>
      </c>
      <c r="G59" s="66">
        <v>1.131587184404083E-3</v>
      </c>
      <c r="H59" s="66">
        <v>0</v>
      </c>
      <c r="I59" s="66">
        <v>0.77306724807996918</v>
      </c>
      <c r="J59" s="66">
        <f t="shared" si="9"/>
        <v>0</v>
      </c>
      <c r="K59" s="145">
        <f>feedin_usedcar!K59</f>
        <v>0.17</v>
      </c>
      <c r="L59" s="146">
        <f>feedin_usedcar!L59</f>
        <v>0.3</v>
      </c>
      <c r="M59" s="146">
        <f>feedin_usedcar!M59</f>
        <v>0.28000000000000003</v>
      </c>
      <c r="N59" s="146">
        <f>feedin_usedcar!N59</f>
        <v>0.22</v>
      </c>
      <c r="O59" s="146">
        <f>feedin_usedcar!O59</f>
        <v>3.0000000000000027E-2</v>
      </c>
      <c r="P59" s="145">
        <f>feedin_usedcar!P59</f>
        <v>0</v>
      </c>
      <c r="Q59" s="146">
        <f>feedin_usedcar!Q59</f>
        <v>2E-3</v>
      </c>
      <c r="R59" s="146">
        <f>feedin_usedcar!R59</f>
        <v>0.15</v>
      </c>
      <c r="S59" s="146">
        <f>feedin_usedcar!S59</f>
        <v>0.69799999999999995</v>
      </c>
      <c r="T59" s="146">
        <f>feedin_usedcar!T59</f>
        <v>0.15</v>
      </c>
      <c r="U59" s="145">
        <f>feedin_usedcar!U59</f>
        <v>0.1</v>
      </c>
      <c r="V59" s="146">
        <f>feedin_usedcar!V59</f>
        <v>0.28000000000000003</v>
      </c>
      <c r="W59" s="146">
        <f>feedin_usedcar!W59</f>
        <v>0.41</v>
      </c>
      <c r="X59" s="146">
        <f>feedin_usedcar!X59</f>
        <v>0.19</v>
      </c>
      <c r="Y59" s="146">
        <f>feedin_usedcar!Y59</f>
        <v>2.0000000000000018E-2</v>
      </c>
      <c r="Z59" s="145">
        <f>feedin_usedcar!Z59</f>
        <v>0</v>
      </c>
      <c r="AA59" s="146">
        <f>feedin_usedcar!AA59</f>
        <v>2E-3</v>
      </c>
      <c r="AB59" s="146">
        <f>feedin_usedcar!AB59</f>
        <v>0.15</v>
      </c>
      <c r="AC59" s="146">
        <f>feedin_usedcar!AC59</f>
        <v>0.69799999999999995</v>
      </c>
      <c r="AD59" s="146">
        <f>feedin_usedcar!AD59</f>
        <v>0.15</v>
      </c>
      <c r="AE59" s="145">
        <f>feedin_usedcar!AE59</f>
        <v>0</v>
      </c>
      <c r="AF59" s="146">
        <f>feedin_usedcar!AF59</f>
        <v>0</v>
      </c>
      <c r="AG59" s="146">
        <f>feedin_usedcar!AG59</f>
        <v>0</v>
      </c>
      <c r="AH59" s="146">
        <f>feedin_usedcar!AH59</f>
        <v>0</v>
      </c>
      <c r="AI59" s="146">
        <f>feedin_usedcar!AI59</f>
        <v>1</v>
      </c>
      <c r="AJ59" s="145">
        <f>feedin_usedcar!AJ59</f>
        <v>0.15</v>
      </c>
      <c r="AK59" s="146">
        <f>feedin_usedcar!AK59</f>
        <v>0.375</v>
      </c>
      <c r="AL59" s="146">
        <f>feedin_usedcar!AL59</f>
        <v>0.42499999999999999</v>
      </c>
      <c r="AM59" s="146">
        <f>feedin_usedcar!AM59</f>
        <v>0.05</v>
      </c>
      <c r="AN59" s="146">
        <f>feedin_usedcar!AN59</f>
        <v>0</v>
      </c>
      <c r="AO59" s="145">
        <f>feedin_usedcar!AO59</f>
        <v>0.1</v>
      </c>
      <c r="AP59" s="146">
        <f>feedin_usedcar!AP59</f>
        <v>0.35</v>
      </c>
      <c r="AQ59" s="146">
        <f>feedin_usedcar!AQ59</f>
        <v>0.4</v>
      </c>
      <c r="AR59" s="146">
        <f>feedin_usedcar!AR59</f>
        <v>0.15</v>
      </c>
      <c r="AS59" s="146">
        <f>feedin_usedcar!AS59</f>
        <v>0</v>
      </c>
      <c r="AT59" s="145">
        <f>feedin_usedcar!AT59</f>
        <v>0.2</v>
      </c>
      <c r="AU59" s="146">
        <f>feedin_usedcar!AU59</f>
        <v>0.25</v>
      </c>
      <c r="AV59" s="146">
        <f>feedin_usedcar!AV59</f>
        <v>0.4</v>
      </c>
      <c r="AW59" s="146">
        <f>feedin_usedcar!AW59</f>
        <v>0.1</v>
      </c>
      <c r="AX59" s="146">
        <f>feedin_usedcar!AX59</f>
        <v>4.9999999999999933E-2</v>
      </c>
      <c r="AY59" s="145">
        <f>feedin_usedcar!AY59</f>
        <v>0</v>
      </c>
      <c r="AZ59" s="146">
        <f>feedin_usedcar!AZ59</f>
        <v>0</v>
      </c>
      <c r="BA59" s="146">
        <f>feedin_usedcar!BA59</f>
        <v>0</v>
      </c>
      <c r="BB59" s="146">
        <f>feedin_usedcar!BB59</f>
        <v>0.5</v>
      </c>
      <c r="BC59" s="146">
        <f>feedin_usedcar!BC59</f>
        <v>0.5</v>
      </c>
      <c r="BD59" s="36">
        <f t="shared" si="2"/>
        <v>1</v>
      </c>
      <c r="BE59" s="36">
        <f t="shared" si="3"/>
        <v>9</v>
      </c>
    </row>
    <row r="60" spans="1:57" x14ac:dyDescent="0.2">
      <c r="A60" s="12">
        <v>2054</v>
      </c>
      <c r="B60" s="100">
        <v>0.21518890990486433</v>
      </c>
      <c r="C60" s="66">
        <v>1.1793319121780575E-3</v>
      </c>
      <c r="D60" s="66">
        <f t="shared" si="16"/>
        <v>0</v>
      </c>
      <c r="E60" s="66">
        <f t="shared" si="13"/>
        <v>0</v>
      </c>
      <c r="F60" s="66">
        <f t="shared" si="13"/>
        <v>0</v>
      </c>
      <c r="G60" s="66">
        <v>1.0897190628222288E-3</v>
      </c>
      <c r="H60" s="66">
        <v>0</v>
      </c>
      <c r="I60" s="66">
        <v>0.78254203912013542</v>
      </c>
      <c r="J60" s="66">
        <f t="shared" si="9"/>
        <v>0</v>
      </c>
      <c r="K60" s="145">
        <f>feedin_usedcar!K60</f>
        <v>0.17</v>
      </c>
      <c r="L60" s="146">
        <f>feedin_usedcar!L60</f>
        <v>0.3</v>
      </c>
      <c r="M60" s="146">
        <f>feedin_usedcar!M60</f>
        <v>0.28000000000000003</v>
      </c>
      <c r="N60" s="146">
        <f>feedin_usedcar!N60</f>
        <v>0.22</v>
      </c>
      <c r="O60" s="146">
        <f>feedin_usedcar!O60</f>
        <v>3.0000000000000027E-2</v>
      </c>
      <c r="P60" s="145">
        <f>feedin_usedcar!P60</f>
        <v>0</v>
      </c>
      <c r="Q60" s="146">
        <f>feedin_usedcar!Q60</f>
        <v>2E-3</v>
      </c>
      <c r="R60" s="146">
        <f>feedin_usedcar!R60</f>
        <v>0.15</v>
      </c>
      <c r="S60" s="146">
        <f>feedin_usedcar!S60</f>
        <v>0.69799999999999995</v>
      </c>
      <c r="T60" s="146">
        <f>feedin_usedcar!T60</f>
        <v>0.15</v>
      </c>
      <c r="U60" s="145">
        <f>feedin_usedcar!U60</f>
        <v>0.1</v>
      </c>
      <c r="V60" s="146">
        <f>feedin_usedcar!V60</f>
        <v>0.28000000000000003</v>
      </c>
      <c r="W60" s="146">
        <f>feedin_usedcar!W60</f>
        <v>0.41</v>
      </c>
      <c r="X60" s="146">
        <f>feedin_usedcar!X60</f>
        <v>0.19</v>
      </c>
      <c r="Y60" s="146">
        <f>feedin_usedcar!Y60</f>
        <v>2.0000000000000018E-2</v>
      </c>
      <c r="Z60" s="145">
        <f>feedin_usedcar!Z60</f>
        <v>0</v>
      </c>
      <c r="AA60" s="146">
        <f>feedin_usedcar!AA60</f>
        <v>2E-3</v>
      </c>
      <c r="AB60" s="146">
        <f>feedin_usedcar!AB60</f>
        <v>0.15</v>
      </c>
      <c r="AC60" s="146">
        <f>feedin_usedcar!AC60</f>
        <v>0.69799999999999995</v>
      </c>
      <c r="AD60" s="146">
        <f>feedin_usedcar!AD60</f>
        <v>0.15</v>
      </c>
      <c r="AE60" s="145">
        <f>feedin_usedcar!AE60</f>
        <v>0</v>
      </c>
      <c r="AF60" s="146">
        <f>feedin_usedcar!AF60</f>
        <v>0</v>
      </c>
      <c r="AG60" s="146">
        <f>feedin_usedcar!AG60</f>
        <v>0</v>
      </c>
      <c r="AH60" s="146">
        <f>feedin_usedcar!AH60</f>
        <v>0</v>
      </c>
      <c r="AI60" s="146">
        <f>feedin_usedcar!AI60</f>
        <v>1</v>
      </c>
      <c r="AJ60" s="145">
        <f>feedin_usedcar!AJ60</f>
        <v>0.15</v>
      </c>
      <c r="AK60" s="146">
        <f>feedin_usedcar!AK60</f>
        <v>0.375</v>
      </c>
      <c r="AL60" s="146">
        <f>feedin_usedcar!AL60</f>
        <v>0.42499999999999999</v>
      </c>
      <c r="AM60" s="146">
        <f>feedin_usedcar!AM60</f>
        <v>0.05</v>
      </c>
      <c r="AN60" s="146">
        <f>feedin_usedcar!AN60</f>
        <v>0</v>
      </c>
      <c r="AO60" s="145">
        <f>feedin_usedcar!AO60</f>
        <v>0.1</v>
      </c>
      <c r="AP60" s="146">
        <f>feedin_usedcar!AP60</f>
        <v>0.35</v>
      </c>
      <c r="AQ60" s="146">
        <f>feedin_usedcar!AQ60</f>
        <v>0.4</v>
      </c>
      <c r="AR60" s="146">
        <f>feedin_usedcar!AR60</f>
        <v>0.15</v>
      </c>
      <c r="AS60" s="146">
        <f>feedin_usedcar!AS60</f>
        <v>0</v>
      </c>
      <c r="AT60" s="145">
        <f>feedin_usedcar!AT60</f>
        <v>0.2</v>
      </c>
      <c r="AU60" s="146">
        <f>feedin_usedcar!AU60</f>
        <v>0.25</v>
      </c>
      <c r="AV60" s="146">
        <f>feedin_usedcar!AV60</f>
        <v>0.4</v>
      </c>
      <c r="AW60" s="146">
        <f>feedin_usedcar!AW60</f>
        <v>0.1</v>
      </c>
      <c r="AX60" s="146">
        <f>feedin_usedcar!AX60</f>
        <v>4.9999999999999933E-2</v>
      </c>
      <c r="AY60" s="145">
        <f>feedin_usedcar!AY60</f>
        <v>0</v>
      </c>
      <c r="AZ60" s="146">
        <f>feedin_usedcar!AZ60</f>
        <v>0</v>
      </c>
      <c r="BA60" s="146">
        <f>feedin_usedcar!BA60</f>
        <v>0</v>
      </c>
      <c r="BB60" s="146">
        <f>feedin_usedcar!BB60</f>
        <v>0.5</v>
      </c>
      <c r="BC60" s="146">
        <f>feedin_usedcar!BC60</f>
        <v>0.5</v>
      </c>
      <c r="BD60" s="36">
        <f t="shared" si="2"/>
        <v>1</v>
      </c>
      <c r="BE60" s="36">
        <f t="shared" si="3"/>
        <v>9</v>
      </c>
    </row>
    <row r="61" spans="1:57" x14ac:dyDescent="0.2">
      <c r="A61" s="51">
        <v>2055</v>
      </c>
      <c r="B61" s="101">
        <v>0.20630896290476919</v>
      </c>
      <c r="C61" s="74">
        <v>1.0961827232358204E-3</v>
      </c>
      <c r="D61" s="74">
        <v>0</v>
      </c>
      <c r="E61" s="74">
        <f t="shared" si="13"/>
        <v>0</v>
      </c>
      <c r="F61" s="74">
        <f t="shared" si="13"/>
        <v>0</v>
      </c>
      <c r="G61" s="74">
        <v>1.0510883807928733E-3</v>
      </c>
      <c r="H61" s="74">
        <v>0</v>
      </c>
      <c r="I61" s="74">
        <v>0.79154376599120213</v>
      </c>
      <c r="J61" s="74">
        <f t="shared" si="9"/>
        <v>0</v>
      </c>
      <c r="K61" s="72">
        <f>feedin_usedcar!K61</f>
        <v>0.17</v>
      </c>
      <c r="L61" s="83">
        <f>feedin_usedcar!L61</f>
        <v>0.3</v>
      </c>
      <c r="M61" s="83">
        <f>feedin_usedcar!M61</f>
        <v>0.28000000000000003</v>
      </c>
      <c r="N61" s="83">
        <f>feedin_usedcar!N61</f>
        <v>0.22</v>
      </c>
      <c r="O61" s="83">
        <f>feedin_usedcar!O61</f>
        <v>3.0000000000000027E-2</v>
      </c>
      <c r="P61" s="72">
        <f>feedin_usedcar!P61</f>
        <v>0</v>
      </c>
      <c r="Q61" s="83">
        <f>feedin_usedcar!Q61</f>
        <v>2E-3</v>
      </c>
      <c r="R61" s="83">
        <f>feedin_usedcar!R61</f>
        <v>0.15</v>
      </c>
      <c r="S61" s="83">
        <f>feedin_usedcar!S61</f>
        <v>0.69799999999999995</v>
      </c>
      <c r="T61" s="83">
        <f>feedin_usedcar!T61</f>
        <v>0.15</v>
      </c>
      <c r="U61" s="72">
        <f>feedin_usedcar!U61</f>
        <v>0.1</v>
      </c>
      <c r="V61" s="83">
        <f>feedin_usedcar!V61</f>
        <v>0.28000000000000003</v>
      </c>
      <c r="W61" s="83">
        <f>feedin_usedcar!W61</f>
        <v>0.41</v>
      </c>
      <c r="X61" s="83">
        <f>feedin_usedcar!X61</f>
        <v>0.19</v>
      </c>
      <c r="Y61" s="83">
        <f>feedin_usedcar!Y61</f>
        <v>2.0000000000000018E-2</v>
      </c>
      <c r="Z61" s="72">
        <f>feedin_usedcar!Z61</f>
        <v>0</v>
      </c>
      <c r="AA61" s="83">
        <f>feedin_usedcar!AA61</f>
        <v>2E-3</v>
      </c>
      <c r="AB61" s="83">
        <f>feedin_usedcar!AB61</f>
        <v>0.15</v>
      </c>
      <c r="AC61" s="83">
        <f>feedin_usedcar!AC61</f>
        <v>0.69799999999999995</v>
      </c>
      <c r="AD61" s="83">
        <f>feedin_usedcar!AD61</f>
        <v>0.15</v>
      </c>
      <c r="AE61" s="72">
        <f>feedin_usedcar!AE61</f>
        <v>0</v>
      </c>
      <c r="AF61" s="83">
        <f>feedin_usedcar!AF61</f>
        <v>0</v>
      </c>
      <c r="AG61" s="83">
        <f>feedin_usedcar!AG61</f>
        <v>0</v>
      </c>
      <c r="AH61" s="83">
        <f>feedin_usedcar!AH61</f>
        <v>0</v>
      </c>
      <c r="AI61" s="83">
        <f>feedin_usedcar!AI61</f>
        <v>1</v>
      </c>
      <c r="AJ61" s="72">
        <f>feedin_usedcar!AJ61</f>
        <v>0.15</v>
      </c>
      <c r="AK61" s="83">
        <f>feedin_usedcar!AK61</f>
        <v>0.375</v>
      </c>
      <c r="AL61" s="83">
        <f>feedin_usedcar!AL61</f>
        <v>0.42499999999999999</v>
      </c>
      <c r="AM61" s="83">
        <f>feedin_usedcar!AM61</f>
        <v>0.05</v>
      </c>
      <c r="AN61" s="83">
        <f>feedin_usedcar!AN61</f>
        <v>0</v>
      </c>
      <c r="AO61" s="72">
        <f>feedin_usedcar!AO61</f>
        <v>0.1</v>
      </c>
      <c r="AP61" s="83">
        <f>feedin_usedcar!AP61</f>
        <v>0.35</v>
      </c>
      <c r="AQ61" s="83">
        <f>feedin_usedcar!AQ61</f>
        <v>0.4</v>
      </c>
      <c r="AR61" s="83">
        <f>feedin_usedcar!AR61</f>
        <v>0.15</v>
      </c>
      <c r="AS61" s="83">
        <f>feedin_usedcar!AS61</f>
        <v>0</v>
      </c>
      <c r="AT61" s="72">
        <f>feedin_usedcar!AT61</f>
        <v>0.2</v>
      </c>
      <c r="AU61" s="83">
        <f>feedin_usedcar!AU61</f>
        <v>0.25</v>
      </c>
      <c r="AV61" s="83">
        <f>feedin_usedcar!AV61</f>
        <v>0.4</v>
      </c>
      <c r="AW61" s="83">
        <f>feedin_usedcar!AW61</f>
        <v>0.1</v>
      </c>
      <c r="AX61" s="83">
        <f>feedin_usedcar!AX61</f>
        <v>4.9999999999999933E-2</v>
      </c>
      <c r="AY61" s="72">
        <f>feedin_usedcar!AY61</f>
        <v>0</v>
      </c>
      <c r="AZ61" s="83">
        <f>feedin_usedcar!AZ61</f>
        <v>0</v>
      </c>
      <c r="BA61" s="83">
        <f>feedin_usedcar!BA61</f>
        <v>0</v>
      </c>
      <c r="BB61" s="83">
        <f>feedin_usedcar!BB61</f>
        <v>0.5</v>
      </c>
      <c r="BC61" s="83">
        <f>feedin_usedcar!BC61</f>
        <v>0.5</v>
      </c>
      <c r="BD61" s="52">
        <f t="shared" si="2"/>
        <v>1</v>
      </c>
      <c r="BE61" s="52">
        <f t="shared" si="3"/>
        <v>9</v>
      </c>
    </row>
    <row r="63" spans="1:57" s="90" customFormat="1" ht="11.25" x14ac:dyDescent="0.2">
      <c r="A63" s="89"/>
      <c r="I63" s="90">
        <f>A6</f>
        <v>2000</v>
      </c>
      <c r="J63" s="91">
        <f>SUM(B6:J6)</f>
        <v>1</v>
      </c>
      <c r="O63" s="91">
        <f>SUM(K61:O61)</f>
        <v>1</v>
      </c>
      <c r="T63" s="91">
        <f>SUM(P61:T61)</f>
        <v>1</v>
      </c>
      <c r="Y63" s="91">
        <f>SUM(U61:Y61)</f>
        <v>1</v>
      </c>
      <c r="AD63" s="92">
        <f>SUM(Z61:AD61)</f>
        <v>1</v>
      </c>
      <c r="AI63" s="91">
        <f>SUM(AE61:AI61)</f>
        <v>1</v>
      </c>
      <c r="AN63" s="92">
        <f>SUM(AJ61:AN61)</f>
        <v>1</v>
      </c>
      <c r="AS63" s="91">
        <f>SUM(AO61:AS61)</f>
        <v>1</v>
      </c>
      <c r="AX63" s="91">
        <f>SUM(AT61:AX61)</f>
        <v>1</v>
      </c>
      <c r="BC63" s="91">
        <f>SUM(AY61:BC61)</f>
        <v>1</v>
      </c>
    </row>
    <row r="64" spans="1:57" x14ac:dyDescent="0.2">
      <c r="I64" s="90">
        <f t="shared" ref="I64:I118" si="17">A7</f>
        <v>2001</v>
      </c>
      <c r="J64" s="91">
        <f t="shared" ref="J64:J118" si="18">SUM(B7:J7)</f>
        <v>1</v>
      </c>
    </row>
    <row r="65" spans="9:10" x14ac:dyDescent="0.2">
      <c r="I65" s="90">
        <f t="shared" si="17"/>
        <v>2002</v>
      </c>
      <c r="J65" s="91">
        <f t="shared" si="18"/>
        <v>1.0000000000611999</v>
      </c>
    </row>
    <row r="66" spans="9:10" x14ac:dyDescent="0.2">
      <c r="I66" s="90">
        <f t="shared" si="17"/>
        <v>2003</v>
      </c>
      <c r="J66" s="91">
        <f t="shared" si="18"/>
        <v>1</v>
      </c>
    </row>
    <row r="67" spans="9:10" x14ac:dyDescent="0.2">
      <c r="I67" s="90">
        <f t="shared" si="17"/>
        <v>2004</v>
      </c>
      <c r="J67" s="91">
        <f t="shared" si="18"/>
        <v>1</v>
      </c>
    </row>
    <row r="68" spans="9:10" x14ac:dyDescent="0.2">
      <c r="I68" s="90">
        <f t="shared" si="17"/>
        <v>2005</v>
      </c>
      <c r="J68" s="91">
        <f t="shared" si="18"/>
        <v>1.0000000001</v>
      </c>
    </row>
    <row r="69" spans="9:10" x14ac:dyDescent="0.2">
      <c r="I69" s="90">
        <f t="shared" si="17"/>
        <v>2006</v>
      </c>
      <c r="J69" s="91">
        <f t="shared" si="18"/>
        <v>1.0000000000086</v>
      </c>
    </row>
    <row r="70" spans="9:10" x14ac:dyDescent="0.2">
      <c r="I70" s="90">
        <f t="shared" si="17"/>
        <v>2007</v>
      </c>
      <c r="J70" s="91">
        <f t="shared" si="18"/>
        <v>0.99999999990720001</v>
      </c>
    </row>
    <row r="71" spans="9:10" x14ac:dyDescent="0.2">
      <c r="I71" s="90">
        <f t="shared" si="17"/>
        <v>2008</v>
      </c>
      <c r="J71" s="91">
        <f t="shared" si="18"/>
        <v>1.0000000000000002</v>
      </c>
    </row>
    <row r="72" spans="9:10" x14ac:dyDescent="0.2">
      <c r="I72" s="90">
        <f t="shared" si="17"/>
        <v>2009</v>
      </c>
      <c r="J72" s="91">
        <f t="shared" si="18"/>
        <v>1.0000000001</v>
      </c>
    </row>
    <row r="73" spans="9:10" x14ac:dyDescent="0.2">
      <c r="I73" s="90">
        <f t="shared" si="17"/>
        <v>2010</v>
      </c>
      <c r="J73" s="91">
        <f t="shared" si="18"/>
        <v>1</v>
      </c>
    </row>
    <row r="74" spans="9:10" x14ac:dyDescent="0.2">
      <c r="I74" s="90">
        <f t="shared" si="17"/>
        <v>2011</v>
      </c>
      <c r="J74" s="91">
        <f t="shared" si="18"/>
        <v>1</v>
      </c>
    </row>
    <row r="75" spans="9:10" x14ac:dyDescent="0.2">
      <c r="I75" s="90">
        <f t="shared" si="17"/>
        <v>2012</v>
      </c>
      <c r="J75" s="91">
        <f t="shared" si="18"/>
        <v>1.0000000001</v>
      </c>
    </row>
    <row r="76" spans="9:10" x14ac:dyDescent="0.2">
      <c r="I76" s="90">
        <f t="shared" si="17"/>
        <v>2013</v>
      </c>
      <c r="J76" s="91">
        <f t="shared" si="18"/>
        <v>1</v>
      </c>
    </row>
    <row r="77" spans="9:10" x14ac:dyDescent="0.2">
      <c r="I77" s="90">
        <f t="shared" si="17"/>
        <v>2014</v>
      </c>
      <c r="J77" s="91">
        <f t="shared" si="18"/>
        <v>1</v>
      </c>
    </row>
    <row r="78" spans="9:10" x14ac:dyDescent="0.2">
      <c r="I78" s="90">
        <f t="shared" si="17"/>
        <v>2015</v>
      </c>
      <c r="J78" s="91">
        <f t="shared" si="18"/>
        <v>1</v>
      </c>
    </row>
    <row r="79" spans="9:10" x14ac:dyDescent="0.2">
      <c r="I79" s="90">
        <f t="shared" si="17"/>
        <v>2016</v>
      </c>
      <c r="J79" s="91">
        <f t="shared" si="18"/>
        <v>1.0000000000999998</v>
      </c>
    </row>
    <row r="80" spans="9:10" x14ac:dyDescent="0.2">
      <c r="I80" s="90">
        <f t="shared" si="17"/>
        <v>2017</v>
      </c>
      <c r="J80" s="91">
        <f t="shared" si="18"/>
        <v>1.0000000001</v>
      </c>
    </row>
    <row r="81" spans="9:10" x14ac:dyDescent="0.2">
      <c r="I81" s="90">
        <f t="shared" si="17"/>
        <v>2018</v>
      </c>
      <c r="J81" s="91">
        <f t="shared" si="18"/>
        <v>1</v>
      </c>
    </row>
    <row r="82" spans="9:10" x14ac:dyDescent="0.2">
      <c r="I82" s="90">
        <f t="shared" si="17"/>
        <v>2019</v>
      </c>
      <c r="J82" s="91">
        <f t="shared" si="18"/>
        <v>1</v>
      </c>
    </row>
    <row r="83" spans="9:10" x14ac:dyDescent="0.2">
      <c r="I83" s="90">
        <f t="shared" si="17"/>
        <v>2020</v>
      </c>
      <c r="J83" s="91">
        <f t="shared" si="18"/>
        <v>1</v>
      </c>
    </row>
    <row r="84" spans="9:10" x14ac:dyDescent="0.2">
      <c r="I84" s="90">
        <f t="shared" si="17"/>
        <v>2021</v>
      </c>
      <c r="J84" s="91">
        <f t="shared" si="18"/>
        <v>1</v>
      </c>
    </row>
    <row r="85" spans="9:10" x14ac:dyDescent="0.2">
      <c r="I85" s="90">
        <f t="shared" si="17"/>
        <v>2022</v>
      </c>
      <c r="J85" s="91">
        <f t="shared" si="18"/>
        <v>1.0000000000000002</v>
      </c>
    </row>
    <row r="86" spans="9:10" x14ac:dyDescent="0.2">
      <c r="I86" s="90">
        <f t="shared" si="17"/>
        <v>2023</v>
      </c>
      <c r="J86" s="91">
        <f t="shared" si="18"/>
        <v>1</v>
      </c>
    </row>
    <row r="87" spans="9:10" x14ac:dyDescent="0.2">
      <c r="I87" s="90">
        <f t="shared" si="17"/>
        <v>2024</v>
      </c>
      <c r="J87" s="91">
        <f t="shared" si="18"/>
        <v>0.99999999999999978</v>
      </c>
    </row>
    <row r="88" spans="9:10" x14ac:dyDescent="0.2">
      <c r="I88" s="90">
        <f t="shared" si="17"/>
        <v>2025</v>
      </c>
      <c r="J88" s="91">
        <f t="shared" si="18"/>
        <v>1</v>
      </c>
    </row>
    <row r="89" spans="9:10" x14ac:dyDescent="0.2">
      <c r="I89" s="90">
        <f t="shared" si="17"/>
        <v>2026</v>
      </c>
      <c r="J89" s="91">
        <f t="shared" si="18"/>
        <v>0.99999999999999989</v>
      </c>
    </row>
    <row r="90" spans="9:10" x14ac:dyDescent="0.2">
      <c r="I90" s="90">
        <f t="shared" si="17"/>
        <v>2027</v>
      </c>
      <c r="J90" s="91">
        <f t="shared" si="18"/>
        <v>1</v>
      </c>
    </row>
    <row r="91" spans="9:10" x14ac:dyDescent="0.2">
      <c r="I91" s="90">
        <f t="shared" si="17"/>
        <v>2028</v>
      </c>
      <c r="J91" s="91">
        <f t="shared" si="18"/>
        <v>1</v>
      </c>
    </row>
    <row r="92" spans="9:10" x14ac:dyDescent="0.2">
      <c r="I92" s="90">
        <f t="shared" si="17"/>
        <v>2029</v>
      </c>
      <c r="J92" s="91">
        <f t="shared" si="18"/>
        <v>0.99999999999999989</v>
      </c>
    </row>
    <row r="93" spans="9:10" x14ac:dyDescent="0.2">
      <c r="I93" s="90">
        <f t="shared" si="17"/>
        <v>2030</v>
      </c>
      <c r="J93" s="91">
        <f t="shared" si="18"/>
        <v>1</v>
      </c>
    </row>
    <row r="94" spans="9:10" x14ac:dyDescent="0.2">
      <c r="I94" s="90">
        <f t="shared" si="17"/>
        <v>2031</v>
      </c>
      <c r="J94" s="91">
        <f t="shared" si="18"/>
        <v>1.0000000000000002</v>
      </c>
    </row>
    <row r="95" spans="9:10" x14ac:dyDescent="0.2">
      <c r="I95" s="90">
        <f t="shared" si="17"/>
        <v>2032</v>
      </c>
      <c r="J95" s="91">
        <f t="shared" si="18"/>
        <v>1</v>
      </c>
    </row>
    <row r="96" spans="9:10" x14ac:dyDescent="0.2">
      <c r="I96" s="90">
        <f t="shared" si="17"/>
        <v>2033</v>
      </c>
      <c r="J96" s="91">
        <f t="shared" si="18"/>
        <v>1</v>
      </c>
    </row>
    <row r="97" spans="9:10" x14ac:dyDescent="0.2">
      <c r="I97" s="90">
        <f t="shared" si="17"/>
        <v>2034</v>
      </c>
      <c r="J97" s="91">
        <f t="shared" si="18"/>
        <v>0.99999999999999989</v>
      </c>
    </row>
    <row r="98" spans="9:10" x14ac:dyDescent="0.2">
      <c r="I98" s="90">
        <f t="shared" si="17"/>
        <v>2035</v>
      </c>
      <c r="J98" s="91">
        <f t="shared" si="18"/>
        <v>1</v>
      </c>
    </row>
    <row r="99" spans="9:10" x14ac:dyDescent="0.2">
      <c r="I99" s="90">
        <f t="shared" si="17"/>
        <v>2036</v>
      </c>
      <c r="J99" s="91">
        <f t="shared" si="18"/>
        <v>1</v>
      </c>
    </row>
    <row r="100" spans="9:10" x14ac:dyDescent="0.2">
      <c r="I100" s="90">
        <f t="shared" si="17"/>
        <v>2037</v>
      </c>
      <c r="J100" s="91">
        <f t="shared" si="18"/>
        <v>1</v>
      </c>
    </row>
    <row r="101" spans="9:10" x14ac:dyDescent="0.2">
      <c r="I101" s="90">
        <f t="shared" si="17"/>
        <v>2038</v>
      </c>
      <c r="J101" s="91">
        <f t="shared" si="18"/>
        <v>1</v>
      </c>
    </row>
    <row r="102" spans="9:10" x14ac:dyDescent="0.2">
      <c r="I102" s="90">
        <f t="shared" si="17"/>
        <v>2039</v>
      </c>
      <c r="J102" s="91">
        <f t="shared" si="18"/>
        <v>1</v>
      </c>
    </row>
    <row r="103" spans="9:10" x14ac:dyDescent="0.2">
      <c r="I103" s="90">
        <f t="shared" si="17"/>
        <v>2040</v>
      </c>
      <c r="J103" s="91">
        <f t="shared" si="18"/>
        <v>1</v>
      </c>
    </row>
    <row r="104" spans="9:10" x14ac:dyDescent="0.2">
      <c r="I104" s="90">
        <f t="shared" si="17"/>
        <v>2041</v>
      </c>
      <c r="J104" s="91">
        <f t="shared" si="18"/>
        <v>1</v>
      </c>
    </row>
    <row r="105" spans="9:10" x14ac:dyDescent="0.2">
      <c r="I105" s="90">
        <f t="shared" si="17"/>
        <v>2042</v>
      </c>
      <c r="J105" s="91">
        <f t="shared" si="18"/>
        <v>1</v>
      </c>
    </row>
    <row r="106" spans="9:10" x14ac:dyDescent="0.2">
      <c r="I106" s="90">
        <f t="shared" si="17"/>
        <v>2043</v>
      </c>
      <c r="J106" s="91">
        <f t="shared" si="18"/>
        <v>1</v>
      </c>
    </row>
    <row r="107" spans="9:10" x14ac:dyDescent="0.2">
      <c r="I107" s="90">
        <f t="shared" si="17"/>
        <v>2044</v>
      </c>
      <c r="J107" s="91">
        <f t="shared" si="18"/>
        <v>1</v>
      </c>
    </row>
    <row r="108" spans="9:10" x14ac:dyDescent="0.2">
      <c r="I108" s="90">
        <f t="shared" si="17"/>
        <v>2045</v>
      </c>
      <c r="J108" s="91">
        <f t="shared" si="18"/>
        <v>1</v>
      </c>
    </row>
    <row r="109" spans="9:10" x14ac:dyDescent="0.2">
      <c r="I109" s="90">
        <f t="shared" si="17"/>
        <v>2046</v>
      </c>
      <c r="J109" s="91">
        <f t="shared" si="18"/>
        <v>1</v>
      </c>
    </row>
    <row r="110" spans="9:10" x14ac:dyDescent="0.2">
      <c r="I110" s="90">
        <f t="shared" si="17"/>
        <v>2047</v>
      </c>
      <c r="J110" s="91">
        <f t="shared" si="18"/>
        <v>1</v>
      </c>
    </row>
    <row r="111" spans="9:10" x14ac:dyDescent="0.2">
      <c r="I111" s="90">
        <f t="shared" si="17"/>
        <v>2048</v>
      </c>
      <c r="J111" s="91">
        <f t="shared" si="18"/>
        <v>1</v>
      </c>
    </row>
    <row r="112" spans="9:10" x14ac:dyDescent="0.2">
      <c r="I112" s="90">
        <f t="shared" si="17"/>
        <v>2049</v>
      </c>
      <c r="J112" s="91">
        <f t="shared" si="18"/>
        <v>1</v>
      </c>
    </row>
    <row r="113" spans="9:10" x14ac:dyDescent="0.2">
      <c r="I113" s="90">
        <f t="shared" si="17"/>
        <v>2050</v>
      </c>
      <c r="J113" s="91">
        <f t="shared" si="18"/>
        <v>1</v>
      </c>
    </row>
    <row r="114" spans="9:10" x14ac:dyDescent="0.2">
      <c r="I114" s="90">
        <f t="shared" si="17"/>
        <v>2051</v>
      </c>
      <c r="J114" s="91">
        <f t="shared" si="18"/>
        <v>1</v>
      </c>
    </row>
    <row r="115" spans="9:10" x14ac:dyDescent="0.2">
      <c r="I115" s="90">
        <f t="shared" si="17"/>
        <v>2052</v>
      </c>
      <c r="J115" s="91">
        <f t="shared" si="18"/>
        <v>1</v>
      </c>
    </row>
    <row r="116" spans="9:10" x14ac:dyDescent="0.2">
      <c r="I116" s="90">
        <f t="shared" si="17"/>
        <v>2053</v>
      </c>
      <c r="J116" s="91">
        <f t="shared" si="18"/>
        <v>1</v>
      </c>
    </row>
    <row r="117" spans="9:10" x14ac:dyDescent="0.2">
      <c r="I117" s="90">
        <f t="shared" si="17"/>
        <v>2054</v>
      </c>
      <c r="J117" s="91">
        <f t="shared" si="18"/>
        <v>1</v>
      </c>
    </row>
    <row r="118" spans="9:10" x14ac:dyDescent="0.2">
      <c r="I118" s="90">
        <f t="shared" si="17"/>
        <v>2055</v>
      </c>
      <c r="J118" s="91">
        <f t="shared" si="18"/>
        <v>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L118"/>
  <sheetViews>
    <sheetView topLeftCell="A13" workbookViewId="0">
      <selection activeCell="A3" sqref="A3"/>
    </sheetView>
  </sheetViews>
  <sheetFormatPr defaultRowHeight="12.75" x14ac:dyDescent="0.2"/>
  <cols>
    <col min="3" max="3" width="10" customWidth="1"/>
    <col min="4" max="4" width="9.5703125" customWidth="1"/>
    <col min="11" max="11" width="9.42578125" customWidth="1"/>
    <col min="12" max="12" width="9.28515625" customWidth="1"/>
    <col min="13" max="13" width="9.85546875" customWidth="1"/>
    <col min="14" max="14" width="9.140625" customWidth="1"/>
    <col min="21" max="21" width="9.85546875" customWidth="1"/>
    <col min="36" max="36" width="9.140625" customWidth="1"/>
    <col min="37" max="37" width="8.5703125" customWidth="1"/>
    <col min="39" max="39" width="7.7109375" customWidth="1"/>
    <col min="40" max="40" width="8.42578125" customWidth="1"/>
    <col min="46" max="46" width="9" customWidth="1"/>
    <col min="48" max="48" width="8.42578125" customWidth="1"/>
    <col min="49" max="49" width="8.28515625" customWidth="1"/>
  </cols>
  <sheetData>
    <row r="1" spans="1:64" x14ac:dyDescent="0.2">
      <c r="A1" s="18" t="s">
        <v>243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20"/>
      <c r="AV1" s="20"/>
      <c r="AW1" s="20"/>
      <c r="AX1" s="20"/>
      <c r="AY1" s="19"/>
      <c r="AZ1" s="19"/>
      <c r="BA1" s="19"/>
      <c r="BB1" s="19"/>
      <c r="BC1" s="19"/>
      <c r="BD1" s="31"/>
      <c r="BE1" s="31"/>
    </row>
    <row r="2" spans="1:64" x14ac:dyDescent="0.2">
      <c r="A2" s="6"/>
      <c r="B2" s="29" t="s">
        <v>11</v>
      </c>
      <c r="C2" s="3"/>
      <c r="D2" s="3"/>
      <c r="E2" s="3"/>
      <c r="F2" s="3"/>
      <c r="G2" s="3"/>
      <c r="H2" s="3"/>
      <c r="I2" s="3"/>
      <c r="J2" s="3"/>
      <c r="K2" s="30" t="s">
        <v>10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8"/>
      <c r="AV2" s="8"/>
      <c r="AW2" s="8"/>
      <c r="AX2" s="8"/>
      <c r="AY2" s="7"/>
      <c r="AZ2" s="7"/>
      <c r="BA2" s="7"/>
      <c r="BB2" s="7"/>
      <c r="BC2" s="7"/>
      <c r="BD2" s="21"/>
      <c r="BE2" s="21"/>
    </row>
    <row r="3" spans="1:64" x14ac:dyDescent="0.2">
      <c r="A3" s="1"/>
      <c r="B3" s="17"/>
      <c r="C3" s="16"/>
      <c r="D3" s="16"/>
      <c r="E3" s="16"/>
      <c r="F3" s="16"/>
      <c r="G3" s="16"/>
      <c r="H3" s="16"/>
      <c r="I3" s="16"/>
      <c r="J3" s="16"/>
      <c r="K3" s="9" t="s">
        <v>0</v>
      </c>
      <c r="L3" s="10"/>
      <c r="M3" s="10"/>
      <c r="N3" s="10"/>
      <c r="O3" s="10"/>
      <c r="P3" s="9" t="s">
        <v>1</v>
      </c>
      <c r="Q3" s="10"/>
      <c r="R3" s="10"/>
      <c r="S3" s="10"/>
      <c r="T3" s="10"/>
      <c r="U3" s="9" t="s">
        <v>3</v>
      </c>
      <c r="V3" s="10"/>
      <c r="W3" s="10"/>
      <c r="X3" s="10"/>
      <c r="Y3" s="10"/>
      <c r="Z3" s="9" t="s">
        <v>4</v>
      </c>
      <c r="AA3" s="10"/>
      <c r="AB3" s="10"/>
      <c r="AC3" s="10"/>
      <c r="AD3" s="10"/>
      <c r="AE3" s="9" t="s">
        <v>5</v>
      </c>
      <c r="AF3" s="10"/>
      <c r="AG3" s="10"/>
      <c r="AH3" s="10"/>
      <c r="AI3" s="10"/>
      <c r="AJ3" s="9" t="s">
        <v>6</v>
      </c>
      <c r="AK3" s="10"/>
      <c r="AL3" s="10"/>
      <c r="AM3" s="10"/>
      <c r="AN3" s="10"/>
      <c r="AO3" s="9" t="s">
        <v>7</v>
      </c>
      <c r="AP3" s="10"/>
      <c r="AQ3" s="10"/>
      <c r="AR3" s="10"/>
      <c r="AS3" s="10"/>
      <c r="AT3" s="9" t="s">
        <v>2</v>
      </c>
      <c r="AU3" s="11"/>
      <c r="AV3" s="11"/>
      <c r="AW3" s="11"/>
      <c r="AX3" s="11"/>
      <c r="AY3" s="9" t="s">
        <v>8</v>
      </c>
      <c r="AZ3" s="10"/>
      <c r="BA3" s="10"/>
      <c r="BB3" s="10"/>
      <c r="BC3" s="10"/>
      <c r="BD3" s="22"/>
      <c r="BE3" s="22"/>
    </row>
    <row r="4" spans="1:64" ht="87.75" x14ac:dyDescent="0.2">
      <c r="A4" s="24" t="s">
        <v>60</v>
      </c>
      <c r="B4" s="25" t="s">
        <v>0</v>
      </c>
      <c r="C4" s="26" t="s">
        <v>1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2</v>
      </c>
      <c r="J4" s="26" t="s">
        <v>8</v>
      </c>
      <c r="K4" s="27" t="s">
        <v>17</v>
      </c>
      <c r="L4" s="28" t="s">
        <v>18</v>
      </c>
      <c r="M4" s="28" t="s">
        <v>19</v>
      </c>
      <c r="N4" s="28" t="s">
        <v>20</v>
      </c>
      <c r="O4" s="28" t="s">
        <v>21</v>
      </c>
      <c r="P4" s="27" t="s">
        <v>22</v>
      </c>
      <c r="Q4" s="28" t="s">
        <v>23</v>
      </c>
      <c r="R4" s="28" t="s">
        <v>24</v>
      </c>
      <c r="S4" s="28" t="s">
        <v>25</v>
      </c>
      <c r="T4" s="28" t="s">
        <v>26</v>
      </c>
      <c r="U4" s="27" t="s">
        <v>27</v>
      </c>
      <c r="V4" s="28" t="s">
        <v>28</v>
      </c>
      <c r="W4" s="28" t="s">
        <v>29</v>
      </c>
      <c r="X4" s="28" t="s">
        <v>30</v>
      </c>
      <c r="Y4" s="28" t="s">
        <v>31</v>
      </c>
      <c r="Z4" s="27" t="s">
        <v>32</v>
      </c>
      <c r="AA4" s="28" t="s">
        <v>33</v>
      </c>
      <c r="AB4" s="28" t="s">
        <v>34</v>
      </c>
      <c r="AC4" s="28" t="s">
        <v>35</v>
      </c>
      <c r="AD4" s="28" t="s">
        <v>36</v>
      </c>
      <c r="AE4" s="27" t="s">
        <v>37</v>
      </c>
      <c r="AF4" s="28" t="s">
        <v>38</v>
      </c>
      <c r="AG4" s="28" t="s">
        <v>39</v>
      </c>
      <c r="AH4" s="28" t="s">
        <v>40</v>
      </c>
      <c r="AI4" s="28" t="s">
        <v>41</v>
      </c>
      <c r="AJ4" s="27" t="s">
        <v>42</v>
      </c>
      <c r="AK4" s="28" t="s">
        <v>43</v>
      </c>
      <c r="AL4" s="28" t="s">
        <v>44</v>
      </c>
      <c r="AM4" s="28" t="s">
        <v>45</v>
      </c>
      <c r="AN4" s="28" t="s">
        <v>46</v>
      </c>
      <c r="AO4" s="27" t="s">
        <v>47</v>
      </c>
      <c r="AP4" s="28" t="s">
        <v>48</v>
      </c>
      <c r="AQ4" s="28" t="s">
        <v>49</v>
      </c>
      <c r="AR4" s="28" t="s">
        <v>50</v>
      </c>
      <c r="AS4" s="28" t="s">
        <v>51</v>
      </c>
      <c r="AT4" s="27" t="s">
        <v>52</v>
      </c>
      <c r="AU4" s="28" t="s">
        <v>53</v>
      </c>
      <c r="AV4" s="28" t="s">
        <v>54</v>
      </c>
      <c r="AW4" s="28" t="s">
        <v>55</v>
      </c>
      <c r="AX4" s="28" t="s">
        <v>160</v>
      </c>
      <c r="AY4" s="27" t="s">
        <v>161</v>
      </c>
      <c r="AZ4" s="28" t="s">
        <v>57</v>
      </c>
      <c r="BA4" s="28" t="s">
        <v>58</v>
      </c>
      <c r="BB4" s="28" t="s">
        <v>59</v>
      </c>
      <c r="BC4" s="28" t="s">
        <v>56</v>
      </c>
      <c r="BD4" s="35" t="s">
        <v>15</v>
      </c>
      <c r="BE4" s="35" t="s">
        <v>16</v>
      </c>
      <c r="BG4" s="27" t="s">
        <v>224</v>
      </c>
      <c r="BH4" s="28" t="s">
        <v>225</v>
      </c>
      <c r="BI4" s="28" t="s">
        <v>226</v>
      </c>
      <c r="BJ4" s="28" t="s">
        <v>227</v>
      </c>
      <c r="BK4" s="28" t="s">
        <v>228</v>
      </c>
      <c r="BL4" s="4"/>
    </row>
    <row r="5" spans="1:64" x14ac:dyDescent="0.2">
      <c r="A5" s="49" t="s">
        <v>60</v>
      </c>
      <c r="B5" s="43" t="s">
        <v>163</v>
      </c>
      <c r="C5" s="44" t="s">
        <v>164</v>
      </c>
      <c r="D5" s="44" t="s">
        <v>165</v>
      </c>
      <c r="E5" s="44" t="s">
        <v>166</v>
      </c>
      <c r="F5" s="44" t="s">
        <v>167</v>
      </c>
      <c r="G5" s="44" t="s">
        <v>168</v>
      </c>
      <c r="H5" s="44" t="s">
        <v>169</v>
      </c>
      <c r="I5" s="44" t="s">
        <v>170</v>
      </c>
      <c r="J5" s="44" t="s">
        <v>171</v>
      </c>
      <c r="K5" s="45" t="s">
        <v>172</v>
      </c>
      <c r="L5" s="46" t="s">
        <v>173</v>
      </c>
      <c r="M5" s="46" t="s">
        <v>174</v>
      </c>
      <c r="N5" s="46" t="s">
        <v>175</v>
      </c>
      <c r="O5" s="46" t="s">
        <v>176</v>
      </c>
      <c r="P5" s="45" t="s">
        <v>177</v>
      </c>
      <c r="Q5" s="46" t="s">
        <v>178</v>
      </c>
      <c r="R5" s="46" t="s">
        <v>179</v>
      </c>
      <c r="S5" s="46" t="s">
        <v>180</v>
      </c>
      <c r="T5" s="46" t="s">
        <v>181</v>
      </c>
      <c r="U5" s="45" t="s">
        <v>182</v>
      </c>
      <c r="V5" s="46" t="s">
        <v>183</v>
      </c>
      <c r="W5" s="46" t="s">
        <v>184</v>
      </c>
      <c r="X5" s="46" t="s">
        <v>185</v>
      </c>
      <c r="Y5" s="46" t="s">
        <v>186</v>
      </c>
      <c r="Z5" s="45" t="s">
        <v>187</v>
      </c>
      <c r="AA5" s="46" t="s">
        <v>188</v>
      </c>
      <c r="AB5" s="46" t="s">
        <v>189</v>
      </c>
      <c r="AC5" s="46" t="s">
        <v>190</v>
      </c>
      <c r="AD5" s="46" t="s">
        <v>191</v>
      </c>
      <c r="AE5" s="45" t="s">
        <v>192</v>
      </c>
      <c r="AF5" s="46" t="s">
        <v>193</v>
      </c>
      <c r="AG5" s="46" t="s">
        <v>194</v>
      </c>
      <c r="AH5" s="46" t="s">
        <v>195</v>
      </c>
      <c r="AI5" s="46" t="s">
        <v>196</v>
      </c>
      <c r="AJ5" s="45" t="s">
        <v>197</v>
      </c>
      <c r="AK5" s="46" t="s">
        <v>198</v>
      </c>
      <c r="AL5" s="46" t="s">
        <v>199</v>
      </c>
      <c r="AM5" s="46" t="s">
        <v>200</v>
      </c>
      <c r="AN5" s="46" t="s">
        <v>201</v>
      </c>
      <c r="AO5" s="45" t="s">
        <v>202</v>
      </c>
      <c r="AP5" s="46" t="s">
        <v>203</v>
      </c>
      <c r="AQ5" s="46" t="s">
        <v>204</v>
      </c>
      <c r="AR5" s="46" t="s">
        <v>205</v>
      </c>
      <c r="AS5" s="46" t="s">
        <v>206</v>
      </c>
      <c r="AT5" s="45" t="s">
        <v>207</v>
      </c>
      <c r="AU5" s="46" t="s">
        <v>208</v>
      </c>
      <c r="AV5" s="46" t="s">
        <v>209</v>
      </c>
      <c r="AW5" s="46" t="s">
        <v>210</v>
      </c>
      <c r="AX5" s="46" t="s">
        <v>211</v>
      </c>
      <c r="AY5" s="45" t="s">
        <v>212</v>
      </c>
      <c r="AZ5" s="46" t="s">
        <v>213</v>
      </c>
      <c r="BA5" s="46" t="s">
        <v>214</v>
      </c>
      <c r="BB5" s="46" t="s">
        <v>215</v>
      </c>
      <c r="BC5" s="46" t="s">
        <v>216</v>
      </c>
      <c r="BD5" s="41"/>
      <c r="BE5" s="41"/>
      <c r="BG5" s="4"/>
      <c r="BH5" s="4"/>
      <c r="BI5" s="4"/>
      <c r="BJ5" s="4"/>
      <c r="BK5" s="4"/>
      <c r="BL5" s="4"/>
    </row>
    <row r="6" spans="1:64" x14ac:dyDescent="0.2">
      <c r="A6" s="2">
        <v>2000</v>
      </c>
      <c r="B6" s="95">
        <f>feedin_usedcar!B6</f>
        <v>0.88001700530000004</v>
      </c>
      <c r="C6" s="80">
        <f>feedin_usedcar!C6</f>
        <v>0.11996564229999999</v>
      </c>
      <c r="D6" s="80">
        <f>feedin_usedcar!D6</f>
        <v>0</v>
      </c>
      <c r="E6" s="80">
        <f>feedin_usedcar!E6</f>
        <v>0</v>
      </c>
      <c r="F6" s="80">
        <f>feedin_usedcar!F6</f>
        <v>1.73524E-5</v>
      </c>
      <c r="G6" s="80">
        <f>feedin_usedcar!G6</f>
        <v>0</v>
      </c>
      <c r="H6" s="80">
        <f>feedin_usedcar!H6</f>
        <v>0</v>
      </c>
      <c r="I6" s="80">
        <f>feedin_usedcar!I6</f>
        <v>0</v>
      </c>
      <c r="J6" s="80">
        <f>feedin_usedcar!J6</f>
        <v>0</v>
      </c>
      <c r="K6" s="99">
        <f>feedin_usedcar!K6</f>
        <v>4.4701219600000001E-2</v>
      </c>
      <c r="L6" s="102">
        <f>feedin_usedcar!L6</f>
        <v>0.25018485839999999</v>
      </c>
      <c r="M6" s="102">
        <f>feedin_usedcar!M6</f>
        <v>0.50518096400000001</v>
      </c>
      <c r="N6" s="102">
        <f>feedin_usedcar!N6</f>
        <v>0.17070068720000001</v>
      </c>
      <c r="O6" s="102">
        <f>feedin_usedcar!O6</f>
        <v>2.9232270800000001E-2</v>
      </c>
      <c r="P6" s="99">
        <f>feedin_usedcar!P6</f>
        <v>1.4464449999999999E-4</v>
      </c>
      <c r="Q6" s="102">
        <f>feedin_usedcar!Q6</f>
        <v>4.8455920000000001E-3</v>
      </c>
      <c r="R6" s="102">
        <f>feedin_usedcar!R6</f>
        <v>0.15028567300000001</v>
      </c>
      <c r="S6" s="102">
        <f>feedin_usedcar!S6</f>
        <v>0.61567946770000004</v>
      </c>
      <c r="T6" s="102">
        <f>feedin_usedcar!T6</f>
        <v>0.22904462279999999</v>
      </c>
      <c r="U6" s="99">
        <f>feedin_usedcar!U6</f>
        <v>0</v>
      </c>
      <c r="V6" s="102">
        <f>feedin_usedcar!V6</f>
        <v>0</v>
      </c>
      <c r="W6" s="102">
        <f>feedin_usedcar!W6</f>
        <v>0</v>
      </c>
      <c r="X6" s="102">
        <f>feedin_usedcar!X6</f>
        <v>0</v>
      </c>
      <c r="Y6" s="102">
        <f>feedin_usedcar!Y6</f>
        <v>0</v>
      </c>
      <c r="Z6" s="99">
        <f>feedin_usedcar!Z6</f>
        <v>0</v>
      </c>
      <c r="AA6" s="102">
        <f>feedin_usedcar!AA6</f>
        <v>0</v>
      </c>
      <c r="AB6" s="102">
        <f>feedin_usedcar!AB6</f>
        <v>0</v>
      </c>
      <c r="AC6" s="102">
        <f>feedin_usedcar!AC6</f>
        <v>0</v>
      </c>
      <c r="AD6" s="102">
        <f>feedin_usedcar!AD6</f>
        <v>0</v>
      </c>
      <c r="AE6" s="99">
        <f>feedin_usedcar!AE6</f>
        <v>0</v>
      </c>
      <c r="AF6" s="102">
        <f>feedin_usedcar!AF6</f>
        <v>0</v>
      </c>
      <c r="AG6" s="102">
        <f>feedin_usedcar!AG6</f>
        <v>0.5</v>
      </c>
      <c r="AH6" s="102">
        <f>feedin_usedcar!AH6</f>
        <v>0.5</v>
      </c>
      <c r="AI6" s="102">
        <f>feedin_usedcar!AI6</f>
        <v>0</v>
      </c>
      <c r="AJ6" s="99">
        <f>feedin_usedcar!AJ6</f>
        <v>0</v>
      </c>
      <c r="AK6" s="102">
        <f>feedin_usedcar!AK6</f>
        <v>0</v>
      </c>
      <c r="AL6" s="102">
        <f>feedin_usedcar!AL6</f>
        <v>0</v>
      </c>
      <c r="AM6" s="102">
        <f>feedin_usedcar!AM6</f>
        <v>0</v>
      </c>
      <c r="AN6" s="102">
        <f>feedin_usedcar!AN6</f>
        <v>0</v>
      </c>
      <c r="AO6" s="99">
        <f>feedin_usedcar!AO6</f>
        <v>0</v>
      </c>
      <c r="AP6" s="102">
        <f>feedin_usedcar!AP6</f>
        <v>0</v>
      </c>
      <c r="AQ6" s="102">
        <f>feedin_usedcar!AQ6</f>
        <v>0</v>
      </c>
      <c r="AR6" s="102">
        <f>feedin_usedcar!AR6</f>
        <v>0</v>
      </c>
      <c r="AS6" s="102">
        <f>feedin_usedcar!AS6</f>
        <v>0</v>
      </c>
      <c r="AT6" s="99">
        <f>feedin_usedcar!AT6</f>
        <v>0</v>
      </c>
      <c r="AU6" s="102">
        <f>feedin_usedcar!AU6</f>
        <v>0</v>
      </c>
      <c r="AV6" s="102">
        <f>feedin_usedcar!AV6</f>
        <v>0</v>
      </c>
      <c r="AW6" s="102">
        <f>feedin_usedcar!AW6</f>
        <v>0</v>
      </c>
      <c r="AX6" s="102">
        <f>feedin_usedcar!AX6</f>
        <v>0</v>
      </c>
      <c r="AY6" s="99">
        <f>feedin_usedcar!AY6</f>
        <v>0</v>
      </c>
      <c r="AZ6" s="102">
        <f>feedin_usedcar!AZ6</f>
        <v>0</v>
      </c>
      <c r="BA6" s="102">
        <f>feedin_usedcar!BA6</f>
        <v>0</v>
      </c>
      <c r="BB6" s="102">
        <f>feedin_usedcar!BB6</f>
        <v>0</v>
      </c>
      <c r="BC6" s="102">
        <f>feedin_usedcar!BC6</f>
        <v>0</v>
      </c>
      <c r="BD6" s="36">
        <f>SUM(B6:J6)</f>
        <v>1</v>
      </c>
      <c r="BE6" s="36">
        <f>SUM(K6:BC6)</f>
        <v>3</v>
      </c>
      <c r="BG6" s="60">
        <f>$B6*K6+$C6*P6+$D6*U6+$E6*Z6+$F6*AE6+$G6*AJ6+$H6*AO6+$I6*AT6+$J6*AY6</f>
        <v>3.935518577599733E-2</v>
      </c>
      <c r="BH6" s="60">
        <f t="shared" ref="BH6:BK46" si="0">$B6*L6+$C6*Q6+$D6*V6+$E6*AA6+$F6*AF6+$G6*AK6+$H6*AP6+$I6*AU6+$J6*AZ6</f>
        <v>0.22074823441717628</v>
      </c>
      <c r="BI6" s="60">
        <f t="shared" si="0"/>
        <v>0.4626056325637799</v>
      </c>
      <c r="BJ6" s="60">
        <f t="shared" si="0"/>
        <v>0.22408856654594866</v>
      </c>
      <c r="BK6" s="60">
        <f t="shared" si="0"/>
        <v>5.3202380697097859E-2</v>
      </c>
      <c r="BL6" s="57">
        <f t="shared" ref="BL6:BL46" si="1">SUM(BG6:BK6)</f>
        <v>1</v>
      </c>
    </row>
    <row r="7" spans="1:64" x14ac:dyDescent="0.2">
      <c r="A7" s="2">
        <v>2001</v>
      </c>
      <c r="B7" s="95">
        <f>feedin_usedcar!B7</f>
        <v>0.89773625359999998</v>
      </c>
      <c r="C7" s="80">
        <f>feedin_usedcar!C7</f>
        <v>0.10216984749999999</v>
      </c>
      <c r="D7" s="80">
        <f>feedin_usedcar!D7</f>
        <v>1.56498E-5</v>
      </c>
      <c r="E7" s="80">
        <f>feedin_usedcar!E7</f>
        <v>0</v>
      </c>
      <c r="F7" s="80">
        <f>feedin_usedcar!F7</f>
        <v>5.4774400000000002E-5</v>
      </c>
      <c r="G7" s="80">
        <f>feedin_usedcar!G7</f>
        <v>0</v>
      </c>
      <c r="H7" s="80">
        <f>feedin_usedcar!H7</f>
        <v>0</v>
      </c>
      <c r="I7" s="80">
        <f>feedin_usedcar!I7</f>
        <v>2.3474700000000001E-5</v>
      </c>
      <c r="J7" s="80">
        <f>feedin_usedcar!J7</f>
        <v>0</v>
      </c>
      <c r="K7" s="99">
        <f>feedin_usedcar!K7</f>
        <v>5.2463217299999997E-2</v>
      </c>
      <c r="L7" s="102">
        <f>feedin_usedcar!L7</f>
        <v>0.24596436790000001</v>
      </c>
      <c r="M7" s="102">
        <f>feedin_usedcar!M7</f>
        <v>0.4922250889</v>
      </c>
      <c r="N7" s="102">
        <f>feedin_usedcar!N7</f>
        <v>0.17985147479999999</v>
      </c>
      <c r="O7" s="102">
        <f>feedin_usedcar!O7</f>
        <v>2.9495851100000001E-2</v>
      </c>
      <c r="P7" s="99">
        <f>feedin_usedcar!P7</f>
        <v>2.2976180000000001E-4</v>
      </c>
      <c r="Q7" s="102">
        <f>feedin_usedcar!Q7</f>
        <v>3.1400781000000002E-3</v>
      </c>
      <c r="R7" s="102">
        <f>feedin_usedcar!R7</f>
        <v>0.1455924025</v>
      </c>
      <c r="S7" s="102">
        <f>feedin_usedcar!S7</f>
        <v>0.59508309719999997</v>
      </c>
      <c r="T7" s="102">
        <f>feedin_usedcar!T7</f>
        <v>0.25595466030000003</v>
      </c>
      <c r="U7" s="99">
        <f>feedin_usedcar!U7</f>
        <v>0</v>
      </c>
      <c r="V7" s="102">
        <f>feedin_usedcar!V7</f>
        <v>1</v>
      </c>
      <c r="W7" s="102">
        <f>feedin_usedcar!W7</f>
        <v>0</v>
      </c>
      <c r="X7" s="102">
        <f>feedin_usedcar!X7</f>
        <v>0</v>
      </c>
      <c r="Y7" s="102">
        <f>feedin_usedcar!Y7</f>
        <v>0</v>
      </c>
      <c r="Z7" s="99">
        <f>feedin_usedcar!Z7</f>
        <v>0</v>
      </c>
      <c r="AA7" s="102">
        <f>feedin_usedcar!AA7</f>
        <v>0</v>
      </c>
      <c r="AB7" s="102">
        <f>feedin_usedcar!AB7</f>
        <v>0</v>
      </c>
      <c r="AC7" s="102">
        <f>feedin_usedcar!AC7</f>
        <v>0</v>
      </c>
      <c r="AD7" s="102">
        <f>feedin_usedcar!AD7</f>
        <v>0</v>
      </c>
      <c r="AE7" s="99">
        <f>feedin_usedcar!AE7</f>
        <v>0</v>
      </c>
      <c r="AF7" s="102">
        <f>feedin_usedcar!AF7</f>
        <v>0.28571428570000001</v>
      </c>
      <c r="AG7" s="102">
        <f>feedin_usedcar!AG7</f>
        <v>0.28571428570000001</v>
      </c>
      <c r="AH7" s="102">
        <f>feedin_usedcar!AH7</f>
        <v>0</v>
      </c>
      <c r="AI7" s="102">
        <f>feedin_usedcar!AI7</f>
        <v>0.42857142860000003</v>
      </c>
      <c r="AJ7" s="99">
        <f>feedin_usedcar!AJ7</f>
        <v>0</v>
      </c>
      <c r="AK7" s="102">
        <f>feedin_usedcar!AK7</f>
        <v>0</v>
      </c>
      <c r="AL7" s="102">
        <f>feedin_usedcar!AL7</f>
        <v>0</v>
      </c>
      <c r="AM7" s="102">
        <f>feedin_usedcar!AM7</f>
        <v>0</v>
      </c>
      <c r="AN7" s="102">
        <f>feedin_usedcar!AN7</f>
        <v>0</v>
      </c>
      <c r="AO7" s="99">
        <f>feedin_usedcar!AO7</f>
        <v>0</v>
      </c>
      <c r="AP7" s="102">
        <f>feedin_usedcar!AP7</f>
        <v>0</v>
      </c>
      <c r="AQ7" s="102">
        <f>feedin_usedcar!AQ7</f>
        <v>0</v>
      </c>
      <c r="AR7" s="102">
        <f>feedin_usedcar!AR7</f>
        <v>0</v>
      </c>
      <c r="AS7" s="102">
        <f>feedin_usedcar!AS7</f>
        <v>0</v>
      </c>
      <c r="AT7" s="99">
        <f>feedin_usedcar!AT7</f>
        <v>0.33333333329999998</v>
      </c>
      <c r="AU7" s="102">
        <f>feedin_usedcar!AU7</f>
        <v>0.33333333329999998</v>
      </c>
      <c r="AV7" s="102">
        <f>feedin_usedcar!AV7</f>
        <v>0.33333333329999998</v>
      </c>
      <c r="AW7" s="102">
        <f>feedin_usedcar!AW7</f>
        <v>0</v>
      </c>
      <c r="AX7" s="102">
        <f>feedin_usedcar!AX7</f>
        <v>0</v>
      </c>
      <c r="AY7" s="99">
        <f>feedin_usedcar!AY7</f>
        <v>0</v>
      </c>
      <c r="AZ7" s="102">
        <f>feedin_usedcar!AZ7</f>
        <v>0</v>
      </c>
      <c r="BA7" s="102">
        <f>feedin_usedcar!BA7</f>
        <v>0</v>
      </c>
      <c r="BB7" s="102">
        <f>feedin_usedcar!BB7</f>
        <v>0</v>
      </c>
      <c r="BC7" s="102">
        <f>feedin_usedcar!BC7</f>
        <v>0</v>
      </c>
      <c r="BD7" s="36">
        <f t="shared" ref="BD7:BD61" si="2">SUM(B7:J7)</f>
        <v>1</v>
      </c>
      <c r="BE7" s="36">
        <f t="shared" ref="BE7:BE61" si="3">SUM(K7:BC7)</f>
        <v>4.9999999997999991</v>
      </c>
      <c r="BG7" s="60">
        <f t="shared" ref="BG7:BG46" si="4">$B7*K7+$C7*P7+$D7*U7+$E7*Z7+$F7*AE7+$G7*AJ7+$H7*AO7+$I7*AT7+$J7*AY7</f>
        <v>4.7129431778771241E-2</v>
      </c>
      <c r="BH7" s="60">
        <f t="shared" si="0"/>
        <v>0.22117107598682301</v>
      </c>
      <c r="BI7" s="60">
        <f t="shared" si="0"/>
        <v>0.45678693552616645</v>
      </c>
      <c r="BJ7" s="60">
        <f t="shared" si="0"/>
        <v>0.22225873848213845</v>
      </c>
      <c r="BK7" s="60">
        <f t="shared" si="0"/>
        <v>5.265381821588145E-2</v>
      </c>
      <c r="BL7" s="57">
        <f t="shared" si="1"/>
        <v>0.99999999998978051</v>
      </c>
    </row>
    <row r="8" spans="1:64" x14ac:dyDescent="0.2">
      <c r="A8" s="2">
        <v>2002</v>
      </c>
      <c r="B8" s="95">
        <f>feedin_usedcar!B8</f>
        <v>0.8726483357</v>
      </c>
      <c r="C8" s="80">
        <f>feedin_usedcar!C8</f>
        <v>0.12725567800000001</v>
      </c>
      <c r="D8" s="80">
        <f>feedin_usedcar!D8</f>
        <v>6.64521E-5</v>
      </c>
      <c r="E8" s="80">
        <f>feedin_usedcar!E8</f>
        <v>0</v>
      </c>
      <c r="F8" s="80">
        <f>feedin_usedcar!F8</f>
        <v>2.2150700000000001E-5</v>
      </c>
      <c r="G8" s="80">
        <f>feedin_usedcar!G8</f>
        <v>0</v>
      </c>
      <c r="H8" s="80">
        <f>feedin_usedcar!H8</f>
        <v>0</v>
      </c>
      <c r="I8" s="80">
        <f>feedin_usedcar!I8</f>
        <v>7.3835611999999998E-6</v>
      </c>
      <c r="J8" s="80">
        <f>feedin_usedcar!J8</f>
        <v>0</v>
      </c>
      <c r="K8" s="99">
        <f>feedin_usedcar!K8</f>
        <v>6.42704843E-2</v>
      </c>
      <c r="L8" s="102">
        <f>feedin_usedcar!L8</f>
        <v>0.2423511693</v>
      </c>
      <c r="M8" s="102">
        <f>feedin_usedcar!M8</f>
        <v>0.44817578769999999</v>
      </c>
      <c r="N8" s="102">
        <f>feedin_usedcar!N8</f>
        <v>0.20548617459999999</v>
      </c>
      <c r="O8" s="102">
        <f>feedin_usedcar!O8</f>
        <v>3.9716384100000002E-2</v>
      </c>
      <c r="P8" s="99">
        <f>feedin_usedcar!P8</f>
        <v>1.7406440000000001E-4</v>
      </c>
      <c r="Q8" s="102">
        <f>feedin_usedcar!Q8</f>
        <v>1.6246011000000001E-3</v>
      </c>
      <c r="R8" s="102">
        <f>feedin_usedcar!R8</f>
        <v>7.3049028099999996E-2</v>
      </c>
      <c r="S8" s="102">
        <f>feedin_usedcar!S8</f>
        <v>0.64200754280000005</v>
      </c>
      <c r="T8" s="102">
        <f>feedin_usedcar!T8</f>
        <v>0.28314476360000002</v>
      </c>
      <c r="U8" s="99">
        <f>feedin_usedcar!U8</f>
        <v>0</v>
      </c>
      <c r="V8" s="102">
        <f>feedin_usedcar!V8</f>
        <v>1</v>
      </c>
      <c r="W8" s="102">
        <f>feedin_usedcar!W8</f>
        <v>0</v>
      </c>
      <c r="X8" s="102">
        <f>feedin_usedcar!X8</f>
        <v>0</v>
      </c>
      <c r="Y8" s="102">
        <f>feedin_usedcar!Y8</f>
        <v>0</v>
      </c>
      <c r="Z8" s="99">
        <f>feedin_usedcar!Z8</f>
        <v>0</v>
      </c>
      <c r="AA8" s="102">
        <f>feedin_usedcar!AA8</f>
        <v>0</v>
      </c>
      <c r="AB8" s="102">
        <f>feedin_usedcar!AB8</f>
        <v>0</v>
      </c>
      <c r="AC8" s="102">
        <f>feedin_usedcar!AC8</f>
        <v>0</v>
      </c>
      <c r="AD8" s="102">
        <f>feedin_usedcar!AD8</f>
        <v>0</v>
      </c>
      <c r="AE8" s="99">
        <f>feedin_usedcar!AE8</f>
        <v>0</v>
      </c>
      <c r="AF8" s="102">
        <f>feedin_usedcar!AF8</f>
        <v>0</v>
      </c>
      <c r="AG8" s="102">
        <f>feedin_usedcar!AG8</f>
        <v>0.33333333329999998</v>
      </c>
      <c r="AH8" s="102">
        <f>feedin_usedcar!AH8</f>
        <v>0.66666666669999997</v>
      </c>
      <c r="AI8" s="102">
        <f>feedin_usedcar!AI8</f>
        <v>0</v>
      </c>
      <c r="AJ8" s="99">
        <f>feedin_usedcar!AJ8</f>
        <v>0</v>
      </c>
      <c r="AK8" s="102">
        <f>feedin_usedcar!AK8</f>
        <v>0</v>
      </c>
      <c r="AL8" s="102">
        <f>feedin_usedcar!AL8</f>
        <v>0</v>
      </c>
      <c r="AM8" s="102">
        <f>feedin_usedcar!AM8</f>
        <v>0</v>
      </c>
      <c r="AN8" s="102">
        <f>feedin_usedcar!AN8</f>
        <v>0</v>
      </c>
      <c r="AO8" s="99">
        <f>feedin_usedcar!AO8</f>
        <v>0</v>
      </c>
      <c r="AP8" s="102">
        <f>feedin_usedcar!AP8</f>
        <v>0</v>
      </c>
      <c r="AQ8" s="102">
        <f>feedin_usedcar!AQ8</f>
        <v>0</v>
      </c>
      <c r="AR8" s="102">
        <f>feedin_usedcar!AR8</f>
        <v>0</v>
      </c>
      <c r="AS8" s="102">
        <f>feedin_usedcar!AS8</f>
        <v>0</v>
      </c>
      <c r="AT8" s="99">
        <f>feedin_usedcar!AT8</f>
        <v>1</v>
      </c>
      <c r="AU8" s="102">
        <f>feedin_usedcar!AU8</f>
        <v>0</v>
      </c>
      <c r="AV8" s="102">
        <f>feedin_usedcar!AV8</f>
        <v>0</v>
      </c>
      <c r="AW8" s="102">
        <f>feedin_usedcar!AW8</f>
        <v>0</v>
      </c>
      <c r="AX8" s="102">
        <f>feedin_usedcar!AX8</f>
        <v>0</v>
      </c>
      <c r="AY8" s="99">
        <f>feedin_usedcar!AY8</f>
        <v>0</v>
      </c>
      <c r="AZ8" s="102">
        <f>feedin_usedcar!AZ8</f>
        <v>0</v>
      </c>
      <c r="BA8" s="102">
        <f>feedin_usedcar!BA8</f>
        <v>0</v>
      </c>
      <c r="BB8" s="102">
        <f>feedin_usedcar!BB8</f>
        <v>0</v>
      </c>
      <c r="BC8" s="102">
        <f>feedin_usedcar!BC8</f>
        <v>0</v>
      </c>
      <c r="BD8" s="36">
        <f t="shared" si="2"/>
        <v>1.0000000000611999</v>
      </c>
      <c r="BE8" s="36">
        <f t="shared" si="3"/>
        <v>5</v>
      </c>
      <c r="BG8" s="60">
        <f t="shared" si="4"/>
        <v>5.6115065403465648E-2</v>
      </c>
      <c r="BH8" s="60">
        <f t="shared" si="0"/>
        <v>0.21176053635905401</v>
      </c>
      <c r="BI8" s="60">
        <f t="shared" si="0"/>
        <v>0.40040314240221397</v>
      </c>
      <c r="BJ8" s="60">
        <f t="shared" si="0"/>
        <v>0.26103104054751175</v>
      </c>
      <c r="BK8" s="60">
        <f t="shared" si="0"/>
        <v>7.0690215348954671E-2</v>
      </c>
      <c r="BL8" s="57">
        <f t="shared" si="1"/>
        <v>1.0000000000611999</v>
      </c>
    </row>
    <row r="9" spans="1:64" x14ac:dyDescent="0.2">
      <c r="A9" s="2">
        <v>2003</v>
      </c>
      <c r="B9" s="95">
        <f>feedin_usedcar!B9</f>
        <v>0.84981447480000005</v>
      </c>
      <c r="C9" s="80">
        <f>feedin_usedcar!C9</f>
        <v>0.1501149101</v>
      </c>
      <c r="D9" s="80">
        <f>feedin_usedcar!D9</f>
        <v>4.49369E-5</v>
      </c>
      <c r="E9" s="80">
        <f>feedin_usedcar!E9</f>
        <v>0</v>
      </c>
      <c r="F9" s="80">
        <f>feedin_usedcar!F9</f>
        <v>1.28391E-5</v>
      </c>
      <c r="G9" s="80">
        <f>feedin_usedcar!G9</f>
        <v>0</v>
      </c>
      <c r="H9" s="80">
        <f>feedin_usedcar!H9</f>
        <v>0</v>
      </c>
      <c r="I9" s="80">
        <f>feedin_usedcar!I9</f>
        <v>1.28391E-5</v>
      </c>
      <c r="J9" s="80">
        <f>feedin_usedcar!J9</f>
        <v>0</v>
      </c>
      <c r="K9" s="99">
        <f>feedin_usedcar!K9</f>
        <v>7.0230172499999993E-2</v>
      </c>
      <c r="L9" s="102">
        <f>feedin_usedcar!L9</f>
        <v>0.2186600594</v>
      </c>
      <c r="M9" s="102">
        <f>feedin_usedcar!M9</f>
        <v>0.45209587620000002</v>
      </c>
      <c r="N9" s="102">
        <f>feedin_usedcar!N9</f>
        <v>0.21634851450000001</v>
      </c>
      <c r="O9" s="102">
        <f>feedin_usedcar!O9</f>
        <v>4.2665377400000003E-2</v>
      </c>
      <c r="P9" s="99">
        <f>feedin_usedcar!P9</f>
        <v>8.55286E-5</v>
      </c>
      <c r="Q9" s="102">
        <f>feedin_usedcar!Q9</f>
        <v>8.5528570000000003E-4</v>
      </c>
      <c r="R9" s="102">
        <f>feedin_usedcar!R9</f>
        <v>4.5886075900000003E-2</v>
      </c>
      <c r="S9" s="102">
        <f>feedin_usedcar!S9</f>
        <v>0.68037974680000002</v>
      </c>
      <c r="T9" s="102">
        <f>feedin_usedcar!T9</f>
        <v>0.27279336300000001</v>
      </c>
      <c r="U9" s="99">
        <f>feedin_usedcar!U9</f>
        <v>0</v>
      </c>
      <c r="V9" s="102">
        <f>feedin_usedcar!V9</f>
        <v>0.85714285710000004</v>
      </c>
      <c r="W9" s="102">
        <f>feedin_usedcar!W9</f>
        <v>0</v>
      </c>
      <c r="X9" s="102">
        <f>feedin_usedcar!X9</f>
        <v>0.14285714290000001</v>
      </c>
      <c r="Y9" s="102">
        <f>feedin_usedcar!Y9</f>
        <v>0</v>
      </c>
      <c r="Z9" s="99">
        <f>feedin_usedcar!Z9</f>
        <v>0</v>
      </c>
      <c r="AA9" s="102">
        <f>feedin_usedcar!AA9</f>
        <v>0</v>
      </c>
      <c r="AB9" s="102">
        <f>feedin_usedcar!AB9</f>
        <v>0</v>
      </c>
      <c r="AC9" s="102">
        <f>feedin_usedcar!AC9</f>
        <v>0</v>
      </c>
      <c r="AD9" s="102">
        <f>feedin_usedcar!AD9</f>
        <v>0</v>
      </c>
      <c r="AE9" s="99">
        <f>feedin_usedcar!AE9</f>
        <v>0</v>
      </c>
      <c r="AF9" s="102">
        <f>feedin_usedcar!AF9</f>
        <v>0</v>
      </c>
      <c r="AG9" s="102">
        <f>feedin_usedcar!AG9</f>
        <v>0</v>
      </c>
      <c r="AH9" s="102">
        <f>feedin_usedcar!AH9</f>
        <v>0</v>
      </c>
      <c r="AI9" s="102">
        <f>feedin_usedcar!AI9</f>
        <v>1</v>
      </c>
      <c r="AJ9" s="99">
        <f>feedin_usedcar!AJ9</f>
        <v>0</v>
      </c>
      <c r="AK9" s="102">
        <f>feedin_usedcar!AK9</f>
        <v>0</v>
      </c>
      <c r="AL9" s="102">
        <f>feedin_usedcar!AL9</f>
        <v>0</v>
      </c>
      <c r="AM9" s="102">
        <f>feedin_usedcar!AM9</f>
        <v>0</v>
      </c>
      <c r="AN9" s="102">
        <f>feedin_usedcar!AN9</f>
        <v>0</v>
      </c>
      <c r="AO9" s="99">
        <f>feedin_usedcar!AO9</f>
        <v>0</v>
      </c>
      <c r="AP9" s="102">
        <f>feedin_usedcar!AP9</f>
        <v>0</v>
      </c>
      <c r="AQ9" s="102">
        <f>feedin_usedcar!AQ9</f>
        <v>0</v>
      </c>
      <c r="AR9" s="102">
        <f>feedin_usedcar!AR9</f>
        <v>0</v>
      </c>
      <c r="AS9" s="102">
        <f>feedin_usedcar!AS9</f>
        <v>0</v>
      </c>
      <c r="AT9" s="99">
        <f>feedin_usedcar!AT9</f>
        <v>1</v>
      </c>
      <c r="AU9" s="102">
        <f>feedin_usedcar!AU9</f>
        <v>0</v>
      </c>
      <c r="AV9" s="102">
        <f>feedin_usedcar!AV9</f>
        <v>0</v>
      </c>
      <c r="AW9" s="102">
        <f>feedin_usedcar!AW9</f>
        <v>0</v>
      </c>
      <c r="AX9" s="102">
        <f>feedin_usedcar!AX9</f>
        <v>0</v>
      </c>
      <c r="AY9" s="99">
        <f>feedin_usedcar!AY9</f>
        <v>0</v>
      </c>
      <c r="AZ9" s="102">
        <f>feedin_usedcar!AZ9</f>
        <v>0</v>
      </c>
      <c r="BA9" s="102">
        <f>feedin_usedcar!BA9</f>
        <v>0</v>
      </c>
      <c r="BB9" s="102">
        <f>feedin_usedcar!BB9</f>
        <v>0</v>
      </c>
      <c r="BC9" s="102">
        <f>feedin_usedcar!BC9</f>
        <v>0</v>
      </c>
      <c r="BD9" s="36">
        <f t="shared" si="2"/>
        <v>1</v>
      </c>
      <c r="BE9" s="36">
        <f t="shared" si="3"/>
        <v>5</v>
      </c>
      <c r="BG9" s="60">
        <f t="shared" si="4"/>
        <v>5.9708295376300888E-2</v>
      </c>
      <c r="BH9" s="60">
        <f t="shared" si="0"/>
        <v>0.18598739201756834</v>
      </c>
      <c r="BI9" s="60">
        <f t="shared" si="0"/>
        <v>0.39108580375071916</v>
      </c>
      <c r="BJ9" s="60">
        <f t="shared" si="0"/>
        <v>0.28599766330546528</v>
      </c>
      <c r="BK9" s="60">
        <f t="shared" si="0"/>
        <v>7.722084554994646E-2</v>
      </c>
      <c r="BL9" s="57">
        <f t="shared" si="1"/>
        <v>1</v>
      </c>
    </row>
    <row r="10" spans="1:64" x14ac:dyDescent="0.2">
      <c r="A10" s="2">
        <v>2004</v>
      </c>
      <c r="B10" s="95">
        <f>feedin_usedcar!B10</f>
        <v>0.86713547459999996</v>
      </c>
      <c r="C10" s="80">
        <f>feedin_usedcar!C10</f>
        <v>0.1325701577</v>
      </c>
      <c r="D10" s="80">
        <f>feedin_usedcar!D10</f>
        <v>2.616602E-4</v>
      </c>
      <c r="E10" s="80">
        <f>feedin_usedcar!E10</f>
        <v>0</v>
      </c>
      <c r="F10" s="80">
        <f>feedin_usedcar!F10</f>
        <v>1.9624500000000002E-5</v>
      </c>
      <c r="G10" s="80">
        <f>feedin_usedcar!G10</f>
        <v>0</v>
      </c>
      <c r="H10" s="80">
        <f>feedin_usedcar!H10</f>
        <v>0</v>
      </c>
      <c r="I10" s="80">
        <f>feedin_usedcar!I10</f>
        <v>1.3083E-5</v>
      </c>
      <c r="J10" s="80">
        <f>feedin_usedcar!J10</f>
        <v>0</v>
      </c>
      <c r="K10" s="99">
        <f>feedin_usedcar!K10</f>
        <v>6.8045172299999998E-2</v>
      </c>
      <c r="L10" s="102">
        <f>feedin_usedcar!L10</f>
        <v>0.19770064649999999</v>
      </c>
      <c r="M10" s="102">
        <f>feedin_usedcar!M10</f>
        <v>0.43422174279999998</v>
      </c>
      <c r="N10" s="102">
        <f>feedin_usedcar!N10</f>
        <v>0.25071854799999999</v>
      </c>
      <c r="O10" s="102">
        <f>feedin_usedcar!O10</f>
        <v>4.9313890399999998E-2</v>
      </c>
      <c r="P10" s="99">
        <f>feedin_usedcar!P10</f>
        <v>1.4803120000000001E-4</v>
      </c>
      <c r="Q10" s="102">
        <f>feedin_usedcar!Q10</f>
        <v>5.4278099999999999E-4</v>
      </c>
      <c r="R10" s="102">
        <f>feedin_usedcar!R10</f>
        <v>3.8882857999999999E-2</v>
      </c>
      <c r="S10" s="102">
        <f>feedin_usedcar!S10</f>
        <v>0.67655186030000003</v>
      </c>
      <c r="T10" s="102">
        <f>feedin_usedcar!T10</f>
        <v>0.28387446960000001</v>
      </c>
      <c r="U10" s="99">
        <f>feedin_usedcar!U10</f>
        <v>2.5000000000000001E-2</v>
      </c>
      <c r="V10" s="102">
        <f>feedin_usedcar!V10</f>
        <v>0.92500000000000004</v>
      </c>
      <c r="W10" s="102">
        <f>feedin_usedcar!W10</f>
        <v>0</v>
      </c>
      <c r="X10" s="102">
        <f>feedin_usedcar!X10</f>
        <v>0.05</v>
      </c>
      <c r="Y10" s="102">
        <f>feedin_usedcar!Y10</f>
        <v>0</v>
      </c>
      <c r="Z10" s="99">
        <f>feedin_usedcar!Z10</f>
        <v>0</v>
      </c>
      <c r="AA10" s="102">
        <f>feedin_usedcar!AA10</f>
        <v>0</v>
      </c>
      <c r="AB10" s="102">
        <f>feedin_usedcar!AB10</f>
        <v>0</v>
      </c>
      <c r="AC10" s="102">
        <f>feedin_usedcar!AC10</f>
        <v>0</v>
      </c>
      <c r="AD10" s="102">
        <f>feedin_usedcar!AD10</f>
        <v>0</v>
      </c>
      <c r="AE10" s="99">
        <f>feedin_usedcar!AE10</f>
        <v>0</v>
      </c>
      <c r="AF10" s="102">
        <f>feedin_usedcar!AF10</f>
        <v>0</v>
      </c>
      <c r="AG10" s="102">
        <f>feedin_usedcar!AG10</f>
        <v>0</v>
      </c>
      <c r="AH10" s="102">
        <f>feedin_usedcar!AH10</f>
        <v>0.33333333329999998</v>
      </c>
      <c r="AI10" s="102">
        <f>feedin_usedcar!AI10</f>
        <v>0.66666666669999997</v>
      </c>
      <c r="AJ10" s="99">
        <f>feedin_usedcar!AJ10</f>
        <v>0</v>
      </c>
      <c r="AK10" s="102">
        <f>feedin_usedcar!AK10</f>
        <v>0</v>
      </c>
      <c r="AL10" s="102">
        <f>feedin_usedcar!AL10</f>
        <v>0</v>
      </c>
      <c r="AM10" s="102">
        <f>feedin_usedcar!AM10</f>
        <v>0</v>
      </c>
      <c r="AN10" s="102">
        <f>feedin_usedcar!AN10</f>
        <v>0</v>
      </c>
      <c r="AO10" s="99">
        <f>feedin_usedcar!AO10</f>
        <v>0</v>
      </c>
      <c r="AP10" s="102">
        <f>feedin_usedcar!AP10</f>
        <v>0</v>
      </c>
      <c r="AQ10" s="102">
        <f>feedin_usedcar!AQ10</f>
        <v>0</v>
      </c>
      <c r="AR10" s="102">
        <f>feedin_usedcar!AR10</f>
        <v>0</v>
      </c>
      <c r="AS10" s="102">
        <f>feedin_usedcar!AS10</f>
        <v>0</v>
      </c>
      <c r="AT10" s="99">
        <f>feedin_usedcar!AT10</f>
        <v>1</v>
      </c>
      <c r="AU10" s="102">
        <f>feedin_usedcar!AU10</f>
        <v>0</v>
      </c>
      <c r="AV10" s="102">
        <f>feedin_usedcar!AV10</f>
        <v>0</v>
      </c>
      <c r="AW10" s="102">
        <f>feedin_usedcar!AW10</f>
        <v>0</v>
      </c>
      <c r="AX10" s="102">
        <f>feedin_usedcar!AX10</f>
        <v>0</v>
      </c>
      <c r="AY10" s="99">
        <f>feedin_usedcar!AY10</f>
        <v>0</v>
      </c>
      <c r="AZ10" s="102">
        <f>feedin_usedcar!AZ10</f>
        <v>0</v>
      </c>
      <c r="BA10" s="102">
        <f>feedin_usedcar!BA10</f>
        <v>0</v>
      </c>
      <c r="BB10" s="102">
        <f>feedin_usedcar!BB10</f>
        <v>0</v>
      </c>
      <c r="BC10" s="102">
        <f>feedin_usedcar!BC10</f>
        <v>0</v>
      </c>
      <c r="BD10" s="36">
        <f t="shared" si="2"/>
        <v>1</v>
      </c>
      <c r="BE10" s="36">
        <f t="shared" si="3"/>
        <v>5.0000000001</v>
      </c>
      <c r="BG10" s="60">
        <f t="shared" si="4"/>
        <v>5.9043631801127788E-2</v>
      </c>
      <c r="BH10" s="60">
        <f t="shared" si="0"/>
        <v>0.17174723617927087</v>
      </c>
      <c r="BI10" s="60">
        <f t="shared" si="0"/>
        <v>0.38168378364140382</v>
      </c>
      <c r="BJ10" s="60">
        <f t="shared" si="0"/>
        <v>0.30711715843320159</v>
      </c>
      <c r="BK10" s="60">
        <f t="shared" si="0"/>
        <v>8.0408189958252899E-2</v>
      </c>
      <c r="BL10" s="57">
        <f t="shared" si="1"/>
        <v>1.000000000013257</v>
      </c>
    </row>
    <row r="11" spans="1:64" x14ac:dyDescent="0.2">
      <c r="A11" s="2">
        <v>2005</v>
      </c>
      <c r="B11" s="95">
        <f>feedin_usedcar!B11</f>
        <v>0.87286271869999998</v>
      </c>
      <c r="C11" s="80">
        <f>feedin_usedcar!C11</f>
        <v>0.1261466527</v>
      </c>
      <c r="D11" s="80">
        <f>feedin_usedcar!D11</f>
        <v>9.7081610000000003E-4</v>
      </c>
      <c r="E11" s="80">
        <f>feedin_usedcar!E11</f>
        <v>0</v>
      </c>
      <c r="F11" s="80">
        <f>feedin_usedcar!F11</f>
        <v>1.9812600000000001E-5</v>
      </c>
      <c r="G11" s="80">
        <f>feedin_usedcar!G11</f>
        <v>0</v>
      </c>
      <c r="H11" s="80">
        <f>feedin_usedcar!H11</f>
        <v>0</v>
      </c>
      <c r="I11" s="80">
        <f>feedin_usedcar!I11</f>
        <v>0</v>
      </c>
      <c r="J11" s="80">
        <f>feedin_usedcar!J11</f>
        <v>0</v>
      </c>
      <c r="K11" s="99">
        <f>feedin_usedcar!K11</f>
        <v>7.4980328099999993E-2</v>
      </c>
      <c r="L11" s="102">
        <f>feedin_usedcar!L11</f>
        <v>0.19529689489999999</v>
      </c>
      <c r="M11" s="102">
        <f>feedin_usedcar!M11</f>
        <v>0.45796259309999998</v>
      </c>
      <c r="N11" s="102">
        <f>feedin_usedcar!N11</f>
        <v>0.22884510620000001</v>
      </c>
      <c r="O11" s="102">
        <f>feedin_usedcar!O11</f>
        <v>4.29150778E-2</v>
      </c>
      <c r="P11" s="99">
        <f>feedin_usedcar!P11</f>
        <v>2.0941309999999999E-4</v>
      </c>
      <c r="Q11" s="102">
        <f>feedin_usedcar!Q11</f>
        <v>4.7117950000000002E-4</v>
      </c>
      <c r="R11" s="102">
        <f>feedin_usedcar!R11</f>
        <v>2.8951363800000001E-2</v>
      </c>
      <c r="S11" s="102">
        <f>feedin_usedcar!S11</f>
        <v>0.71336579239999998</v>
      </c>
      <c r="T11" s="102">
        <f>feedin_usedcar!T11</f>
        <v>0.25700225119999998</v>
      </c>
      <c r="U11" s="99">
        <f>feedin_usedcar!U11</f>
        <v>4.7619047599999999E-2</v>
      </c>
      <c r="V11" s="102">
        <f>feedin_usedcar!V11</f>
        <v>0.93877551020000005</v>
      </c>
      <c r="W11" s="102">
        <f>feedin_usedcar!W11</f>
        <v>0</v>
      </c>
      <c r="X11" s="102">
        <f>feedin_usedcar!X11</f>
        <v>6.8027210999999999E-3</v>
      </c>
      <c r="Y11" s="102">
        <f>feedin_usedcar!Y11</f>
        <v>6.8027210999999999E-3</v>
      </c>
      <c r="Z11" s="99">
        <f>feedin_usedcar!Z11</f>
        <v>0</v>
      </c>
      <c r="AA11" s="102">
        <f>feedin_usedcar!AA11</f>
        <v>0</v>
      </c>
      <c r="AB11" s="102">
        <f>feedin_usedcar!AB11</f>
        <v>0</v>
      </c>
      <c r="AC11" s="102">
        <f>feedin_usedcar!AC11</f>
        <v>0</v>
      </c>
      <c r="AD11" s="102">
        <f>feedin_usedcar!AD11</f>
        <v>0</v>
      </c>
      <c r="AE11" s="99">
        <f>feedin_usedcar!AE11</f>
        <v>0</v>
      </c>
      <c r="AF11" s="102">
        <f>feedin_usedcar!AF11</f>
        <v>0</v>
      </c>
      <c r="AG11" s="102">
        <f>feedin_usedcar!AG11</f>
        <v>0.33333333329999998</v>
      </c>
      <c r="AH11" s="102">
        <f>feedin_usedcar!AH11</f>
        <v>0</v>
      </c>
      <c r="AI11" s="102">
        <f>feedin_usedcar!AI11</f>
        <v>0.66666666669999997</v>
      </c>
      <c r="AJ11" s="99">
        <f>feedin_usedcar!AJ11</f>
        <v>0</v>
      </c>
      <c r="AK11" s="102">
        <f>feedin_usedcar!AK11</f>
        <v>0</v>
      </c>
      <c r="AL11" s="102">
        <f>feedin_usedcar!AL11</f>
        <v>0</v>
      </c>
      <c r="AM11" s="102">
        <f>feedin_usedcar!AM11</f>
        <v>0</v>
      </c>
      <c r="AN11" s="102">
        <f>feedin_usedcar!AN11</f>
        <v>0</v>
      </c>
      <c r="AO11" s="99">
        <f>feedin_usedcar!AO11</f>
        <v>0</v>
      </c>
      <c r="AP11" s="102">
        <f>feedin_usedcar!AP11</f>
        <v>0</v>
      </c>
      <c r="AQ11" s="102">
        <f>feedin_usedcar!AQ11</f>
        <v>0</v>
      </c>
      <c r="AR11" s="102">
        <f>feedin_usedcar!AR11</f>
        <v>0</v>
      </c>
      <c r="AS11" s="102">
        <f>feedin_usedcar!AS11</f>
        <v>0</v>
      </c>
      <c r="AT11" s="99">
        <f>feedin_usedcar!AT11</f>
        <v>0</v>
      </c>
      <c r="AU11" s="102">
        <f>feedin_usedcar!AU11</f>
        <v>0</v>
      </c>
      <c r="AV11" s="102">
        <f>feedin_usedcar!AV11</f>
        <v>0</v>
      </c>
      <c r="AW11" s="102">
        <f>feedin_usedcar!AW11</f>
        <v>0</v>
      </c>
      <c r="AX11" s="102">
        <f>feedin_usedcar!AX11</f>
        <v>0</v>
      </c>
      <c r="AY11" s="99">
        <f>feedin_usedcar!AY11</f>
        <v>0</v>
      </c>
      <c r="AZ11" s="102">
        <f>feedin_usedcar!AZ11</f>
        <v>0</v>
      </c>
      <c r="BA11" s="102">
        <f>feedin_usedcar!BA11</f>
        <v>0</v>
      </c>
      <c r="BB11" s="102">
        <f>feedin_usedcar!BB11</f>
        <v>0</v>
      </c>
      <c r="BC11" s="102">
        <f>feedin_usedcar!BC11</f>
        <v>0</v>
      </c>
      <c r="BD11" s="36">
        <f t="shared" si="2"/>
        <v>1.0000000001</v>
      </c>
      <c r="BE11" s="36">
        <f t="shared" si="3"/>
        <v>4.0000000001000009</v>
      </c>
      <c r="BG11" s="60">
        <f t="shared" si="4"/>
        <v>6.5520179134057277E-2</v>
      </c>
      <c r="BH11" s="60">
        <f t="shared" si="0"/>
        <v>0.17143819473241589</v>
      </c>
      <c r="BI11" s="60">
        <f t="shared" si="0"/>
        <v>0.40339719591063711</v>
      </c>
      <c r="BJ11" s="60">
        <f t="shared" si="0"/>
        <v>0.28974567261203305</v>
      </c>
      <c r="BK11" s="60">
        <f t="shared" si="0"/>
        <v>6.9898757798142919E-2</v>
      </c>
      <c r="BL11" s="57">
        <f t="shared" si="1"/>
        <v>1.0000000001872862</v>
      </c>
    </row>
    <row r="12" spans="1:64" x14ac:dyDescent="0.2">
      <c r="A12" s="2">
        <v>2006</v>
      </c>
      <c r="B12" s="95">
        <f>feedin_usedcar!B12</f>
        <v>0.91124033540000005</v>
      </c>
      <c r="C12" s="80">
        <f>feedin_usedcar!C12</f>
        <v>8.6565752100000004E-2</v>
      </c>
      <c r="D12" s="80">
        <f>feedin_usedcar!D12</f>
        <v>2.1531335E-3</v>
      </c>
      <c r="E12" s="80">
        <f>feedin_usedcar!E12</f>
        <v>0</v>
      </c>
      <c r="F12" s="80">
        <f>feedin_usedcar!F12</f>
        <v>3.2623200000000003E-5</v>
      </c>
      <c r="G12" s="80">
        <f>feedin_usedcar!G12</f>
        <v>0</v>
      </c>
      <c r="H12" s="80">
        <f>feedin_usedcar!H12</f>
        <v>0</v>
      </c>
      <c r="I12" s="80">
        <f>feedin_usedcar!I12</f>
        <v>8.1558086000000006E-6</v>
      </c>
      <c r="J12" s="80">
        <f>feedin_usedcar!J12</f>
        <v>0</v>
      </c>
      <c r="K12" s="99">
        <f>feedin_usedcar!K12</f>
        <v>0.1022026511</v>
      </c>
      <c r="L12" s="102">
        <f>feedin_usedcar!L12</f>
        <v>0.19981383529999999</v>
      </c>
      <c r="M12" s="102">
        <f>feedin_usedcar!M12</f>
        <v>0.43678006609999998</v>
      </c>
      <c r="N12" s="102">
        <f>feedin_usedcar!N12</f>
        <v>0.2224668618</v>
      </c>
      <c r="O12" s="102">
        <f>feedin_usedcar!O12</f>
        <v>3.8736585800000001E-2</v>
      </c>
      <c r="P12" s="99">
        <f>feedin_usedcar!P12</f>
        <v>5.6529110000000003E-4</v>
      </c>
      <c r="Q12" s="102">
        <f>feedin_usedcar!Q12</f>
        <v>1.0363671000000001E-3</v>
      </c>
      <c r="R12" s="102">
        <f>feedin_usedcar!R12</f>
        <v>2.9112492899999998E-2</v>
      </c>
      <c r="S12" s="102">
        <f>feedin_usedcar!S12</f>
        <v>0.69511965330000003</v>
      </c>
      <c r="T12" s="102">
        <f>feedin_usedcar!T12</f>
        <v>0.2741661956</v>
      </c>
      <c r="U12" s="99">
        <f>feedin_usedcar!U12</f>
        <v>2.2727272699999999E-2</v>
      </c>
      <c r="V12" s="102">
        <f>feedin_usedcar!V12</f>
        <v>0.90909090910000001</v>
      </c>
      <c r="W12" s="102">
        <f>feedin_usedcar!W12</f>
        <v>0</v>
      </c>
      <c r="X12" s="102">
        <f>feedin_usedcar!X12</f>
        <v>4.16666667E-2</v>
      </c>
      <c r="Y12" s="102">
        <f>feedin_usedcar!Y12</f>
        <v>2.65151515E-2</v>
      </c>
      <c r="Z12" s="99">
        <f>feedin_usedcar!Z12</f>
        <v>0</v>
      </c>
      <c r="AA12" s="102">
        <f>feedin_usedcar!AA12</f>
        <v>0</v>
      </c>
      <c r="AB12" s="102">
        <f>feedin_usedcar!AB12</f>
        <v>0</v>
      </c>
      <c r="AC12" s="102">
        <f>feedin_usedcar!AC12</f>
        <v>0</v>
      </c>
      <c r="AD12" s="102">
        <f>feedin_usedcar!AD12</f>
        <v>0</v>
      </c>
      <c r="AE12" s="99">
        <f>feedin_usedcar!AE12</f>
        <v>0</v>
      </c>
      <c r="AF12" s="102">
        <f>feedin_usedcar!AF12</f>
        <v>0</v>
      </c>
      <c r="AG12" s="102">
        <f>feedin_usedcar!AG12</f>
        <v>0.25</v>
      </c>
      <c r="AH12" s="102">
        <f>feedin_usedcar!AH12</f>
        <v>0</v>
      </c>
      <c r="AI12" s="102">
        <f>feedin_usedcar!AI12</f>
        <v>0.75</v>
      </c>
      <c r="AJ12" s="99">
        <f>feedin_usedcar!AJ12</f>
        <v>0</v>
      </c>
      <c r="AK12" s="102">
        <f>feedin_usedcar!AK12</f>
        <v>0</v>
      </c>
      <c r="AL12" s="102">
        <f>feedin_usedcar!AL12</f>
        <v>0</v>
      </c>
      <c r="AM12" s="102">
        <f>feedin_usedcar!AM12</f>
        <v>0</v>
      </c>
      <c r="AN12" s="102">
        <f>feedin_usedcar!AN12</f>
        <v>0</v>
      </c>
      <c r="AO12" s="99">
        <f>feedin_usedcar!AO12</f>
        <v>0</v>
      </c>
      <c r="AP12" s="102">
        <f>feedin_usedcar!AP12</f>
        <v>0</v>
      </c>
      <c r="AQ12" s="102">
        <f>feedin_usedcar!AQ12</f>
        <v>0</v>
      </c>
      <c r="AR12" s="102">
        <f>feedin_usedcar!AR12</f>
        <v>0</v>
      </c>
      <c r="AS12" s="102">
        <f>feedin_usedcar!AS12</f>
        <v>0</v>
      </c>
      <c r="AT12" s="99">
        <f>feedin_usedcar!AT12</f>
        <v>1</v>
      </c>
      <c r="AU12" s="102">
        <f>feedin_usedcar!AU12</f>
        <v>0</v>
      </c>
      <c r="AV12" s="102">
        <f>feedin_usedcar!AV12</f>
        <v>0</v>
      </c>
      <c r="AW12" s="102">
        <f>feedin_usedcar!AW12</f>
        <v>0</v>
      </c>
      <c r="AX12" s="102">
        <f>feedin_usedcar!AX12</f>
        <v>0</v>
      </c>
      <c r="AY12" s="99">
        <f>feedin_usedcar!AY12</f>
        <v>0</v>
      </c>
      <c r="AZ12" s="102">
        <f>feedin_usedcar!AZ12</f>
        <v>0</v>
      </c>
      <c r="BA12" s="102">
        <f>feedin_usedcar!BA12</f>
        <v>0</v>
      </c>
      <c r="BB12" s="102">
        <f>feedin_usedcar!BB12</f>
        <v>0</v>
      </c>
      <c r="BC12" s="102">
        <f>feedin_usedcar!BC12</f>
        <v>0</v>
      </c>
      <c r="BD12" s="36">
        <f t="shared" si="2"/>
        <v>1.0000000000086</v>
      </c>
      <c r="BE12" s="36">
        <f t="shared" si="3"/>
        <v>5.0000000001</v>
      </c>
      <c r="BG12" s="60">
        <f t="shared" si="4"/>
        <v>9.3237203577174133E-2</v>
      </c>
      <c r="BH12" s="60">
        <f t="shared" si="0"/>
        <v>0.18412553428472422</v>
      </c>
      <c r="BI12" s="60">
        <f t="shared" si="0"/>
        <v>0.40053991457239257</v>
      </c>
      <c r="BJ12" s="60">
        <f t="shared" si="0"/>
        <v>0.26298404724532837</v>
      </c>
      <c r="BK12" s="60">
        <f t="shared" si="0"/>
        <v>5.911330042010482E-2</v>
      </c>
      <c r="BL12" s="57">
        <f t="shared" si="1"/>
        <v>1.000000000099724</v>
      </c>
    </row>
    <row r="13" spans="1:64" x14ac:dyDescent="0.2">
      <c r="A13" s="2">
        <v>2007</v>
      </c>
      <c r="B13" s="95">
        <f>feedin_usedcar!B13</f>
        <v>0.93482404080000003</v>
      </c>
      <c r="C13" s="80">
        <f>feedin_usedcar!C13</f>
        <v>6.2885563800000002E-2</v>
      </c>
      <c r="D13" s="80">
        <f>feedin_usedcar!D13</f>
        <v>2.2402406999999999E-3</v>
      </c>
      <c r="E13" s="80">
        <f>feedin_usedcar!E13</f>
        <v>0</v>
      </c>
      <c r="F13" s="80">
        <f>feedin_usedcar!F13</f>
        <v>4.1795500000000003E-5</v>
      </c>
      <c r="G13" s="80">
        <f>feedin_usedcar!G13</f>
        <v>0</v>
      </c>
      <c r="H13" s="80">
        <f>feedin_usedcar!H13</f>
        <v>0</v>
      </c>
      <c r="I13" s="80">
        <f>feedin_usedcar!I13</f>
        <v>8.3591072E-6</v>
      </c>
      <c r="J13" s="80">
        <f>feedin_usedcar!J13</f>
        <v>0</v>
      </c>
      <c r="K13" s="99">
        <f>feedin_usedcar!K13</f>
        <v>0.1123013779</v>
      </c>
      <c r="L13" s="102">
        <f>feedin_usedcar!L13</f>
        <v>0.18052810890000001</v>
      </c>
      <c r="M13" s="102">
        <f>feedin_usedcar!M13</f>
        <v>0.41630824529999999</v>
      </c>
      <c r="N13" s="102">
        <f>feedin_usedcar!N13</f>
        <v>0.23361619559999999</v>
      </c>
      <c r="O13" s="102">
        <f>feedin_usedcar!O13</f>
        <v>5.7246072299999999E-2</v>
      </c>
      <c r="P13" s="99">
        <f>feedin_usedcar!P13</f>
        <v>2.6585139999999997E-4</v>
      </c>
      <c r="Q13" s="102">
        <f>feedin_usedcar!Q13</f>
        <v>9.3047989999999999E-4</v>
      </c>
      <c r="R13" s="102">
        <f>feedin_usedcar!R13</f>
        <v>2.1401036799999999E-2</v>
      </c>
      <c r="S13" s="102">
        <f>feedin_usedcar!S13</f>
        <v>0.75674597899999996</v>
      </c>
      <c r="T13" s="102">
        <f>feedin_usedcar!T13</f>
        <v>0.2206566529</v>
      </c>
      <c r="U13" s="99">
        <f>feedin_usedcar!U13</f>
        <v>2.2388059700000001E-2</v>
      </c>
      <c r="V13" s="102">
        <f>feedin_usedcar!V13</f>
        <v>0.88059701489999997</v>
      </c>
      <c r="W13" s="102">
        <f>feedin_usedcar!W13</f>
        <v>0</v>
      </c>
      <c r="X13" s="102">
        <f>feedin_usedcar!X13</f>
        <v>5.2238805999999999E-2</v>
      </c>
      <c r="Y13" s="102">
        <f>feedin_usedcar!Y13</f>
        <v>4.4776119400000002E-2</v>
      </c>
      <c r="Z13" s="99">
        <f>feedin_usedcar!Z13</f>
        <v>0</v>
      </c>
      <c r="AA13" s="102">
        <f>feedin_usedcar!AA13</f>
        <v>0</v>
      </c>
      <c r="AB13" s="102">
        <f>feedin_usedcar!AB13</f>
        <v>0</v>
      </c>
      <c r="AC13" s="102">
        <f>feedin_usedcar!AC13</f>
        <v>0</v>
      </c>
      <c r="AD13" s="102">
        <f>feedin_usedcar!AD13</f>
        <v>0</v>
      </c>
      <c r="AE13" s="99">
        <f>feedin_usedcar!AE13</f>
        <v>0</v>
      </c>
      <c r="AF13" s="102">
        <f>feedin_usedcar!AF13</f>
        <v>0</v>
      </c>
      <c r="AG13" s="102">
        <f>feedin_usedcar!AG13</f>
        <v>0.4</v>
      </c>
      <c r="AH13" s="102">
        <f>feedin_usedcar!AH13</f>
        <v>0</v>
      </c>
      <c r="AI13" s="102">
        <f>feedin_usedcar!AI13</f>
        <v>0.6</v>
      </c>
      <c r="AJ13" s="99">
        <f>feedin_usedcar!AJ13</f>
        <v>0</v>
      </c>
      <c r="AK13" s="102">
        <f>feedin_usedcar!AK13</f>
        <v>0</v>
      </c>
      <c r="AL13" s="102">
        <f>feedin_usedcar!AL13</f>
        <v>0</v>
      </c>
      <c r="AM13" s="102">
        <f>feedin_usedcar!AM13</f>
        <v>0</v>
      </c>
      <c r="AN13" s="102">
        <f>feedin_usedcar!AN13</f>
        <v>0</v>
      </c>
      <c r="AO13" s="99">
        <f>feedin_usedcar!AO13</f>
        <v>0</v>
      </c>
      <c r="AP13" s="102">
        <f>feedin_usedcar!AP13</f>
        <v>0</v>
      </c>
      <c r="AQ13" s="102">
        <f>feedin_usedcar!AQ13</f>
        <v>0</v>
      </c>
      <c r="AR13" s="102">
        <f>feedin_usedcar!AR13</f>
        <v>0</v>
      </c>
      <c r="AS13" s="102">
        <f>feedin_usedcar!AS13</f>
        <v>0</v>
      </c>
      <c r="AT13" s="99">
        <f>feedin_usedcar!AT13</f>
        <v>1</v>
      </c>
      <c r="AU13" s="102">
        <f>feedin_usedcar!AU13</f>
        <v>0</v>
      </c>
      <c r="AV13" s="102">
        <f>feedin_usedcar!AV13</f>
        <v>0</v>
      </c>
      <c r="AW13" s="102">
        <f>feedin_usedcar!AW13</f>
        <v>0</v>
      </c>
      <c r="AX13" s="102">
        <f>feedin_usedcar!AX13</f>
        <v>0</v>
      </c>
      <c r="AY13" s="99">
        <f>feedin_usedcar!AY13</f>
        <v>0</v>
      </c>
      <c r="AZ13" s="102">
        <f>feedin_usedcar!AZ13</f>
        <v>0</v>
      </c>
      <c r="BA13" s="102">
        <f>feedin_usedcar!BA13</f>
        <v>0</v>
      </c>
      <c r="BB13" s="102">
        <f>feedin_usedcar!BB13</f>
        <v>0</v>
      </c>
      <c r="BC13" s="102">
        <f>feedin_usedcar!BC13</f>
        <v>0</v>
      </c>
      <c r="BD13" s="36">
        <f t="shared" si="2"/>
        <v>0.99999999990720001</v>
      </c>
      <c r="BE13" s="36">
        <f t="shared" si="3"/>
        <v>5</v>
      </c>
      <c r="BG13" s="60">
        <f t="shared" si="4"/>
        <v>0.10505725984079581</v>
      </c>
      <c r="BH13" s="60">
        <f t="shared" si="0"/>
        <v>0.17079327926607402</v>
      </c>
      <c r="BI13" s="60">
        <f t="shared" si="0"/>
        <v>0.39053749055477616</v>
      </c>
      <c r="BJ13" s="60">
        <f t="shared" si="0"/>
        <v>0.2660954610092337</v>
      </c>
      <c r="BK13" s="60">
        <f t="shared" si="0"/>
        <v>6.7516509236320285E-2</v>
      </c>
      <c r="BL13" s="57">
        <f t="shared" si="1"/>
        <v>0.9999999999071999</v>
      </c>
    </row>
    <row r="14" spans="1:64" x14ac:dyDescent="0.2">
      <c r="A14" s="2">
        <v>2008</v>
      </c>
      <c r="B14" s="95">
        <f>feedin_usedcar!B14</f>
        <v>0.96611988010000005</v>
      </c>
      <c r="C14" s="80">
        <f>feedin_usedcar!C14</f>
        <v>3.0915747699999999E-2</v>
      </c>
      <c r="D14" s="80">
        <f>feedin_usedcar!D14</f>
        <v>2.8869446E-3</v>
      </c>
      <c r="E14" s="80">
        <f>feedin_usedcar!E14</f>
        <v>0</v>
      </c>
      <c r="F14" s="80">
        <f>feedin_usedcar!F14</f>
        <v>6.6366500000000002E-5</v>
      </c>
      <c r="G14" s="80">
        <f>feedin_usedcar!G14</f>
        <v>0</v>
      </c>
      <c r="H14" s="80">
        <f>feedin_usedcar!H14</f>
        <v>0</v>
      </c>
      <c r="I14" s="80">
        <f>feedin_usedcar!I14</f>
        <v>1.10611E-5</v>
      </c>
      <c r="J14" s="80">
        <f>feedin_usedcar!J14</f>
        <v>0</v>
      </c>
      <c r="K14" s="99">
        <f>feedin_usedcar!K14</f>
        <v>0.12172559080000001</v>
      </c>
      <c r="L14" s="102">
        <f>feedin_usedcar!L14</f>
        <v>0.1894119802</v>
      </c>
      <c r="M14" s="102">
        <f>feedin_usedcar!M14</f>
        <v>0.39369618979999998</v>
      </c>
      <c r="N14" s="102">
        <f>feedin_usedcar!N14</f>
        <v>0.22980399339999999</v>
      </c>
      <c r="O14" s="102">
        <f>feedin_usedcar!O14</f>
        <v>6.5362245799999996E-2</v>
      </c>
      <c r="P14" s="99">
        <f>feedin_usedcar!P14</f>
        <v>7.1556349999999996E-4</v>
      </c>
      <c r="Q14" s="102">
        <f>feedin_usedcar!Q14</f>
        <v>2.1466904999999999E-3</v>
      </c>
      <c r="R14" s="102">
        <f>feedin_usedcar!R14</f>
        <v>3.68515206E-2</v>
      </c>
      <c r="S14" s="102">
        <f>feedin_usedcar!S14</f>
        <v>0.75134168160000003</v>
      </c>
      <c r="T14" s="102">
        <f>feedin_usedcar!T14</f>
        <v>0.20894454379999999</v>
      </c>
      <c r="U14" s="99">
        <f>feedin_usedcar!U14</f>
        <v>1.9157088100000001E-2</v>
      </c>
      <c r="V14" s="102">
        <f>feedin_usedcar!V14</f>
        <v>0.85057471259999995</v>
      </c>
      <c r="W14" s="102">
        <f>feedin_usedcar!W14</f>
        <v>0</v>
      </c>
      <c r="X14" s="102">
        <f>feedin_usedcar!X14</f>
        <v>6.1302681999999997E-2</v>
      </c>
      <c r="Y14" s="102">
        <f>feedin_usedcar!Y14</f>
        <v>6.8965517200000007E-2</v>
      </c>
      <c r="Z14" s="99">
        <f>feedin_usedcar!Z14</f>
        <v>0</v>
      </c>
      <c r="AA14" s="102">
        <f>feedin_usedcar!AA14</f>
        <v>0</v>
      </c>
      <c r="AB14" s="102">
        <f>feedin_usedcar!AB14</f>
        <v>0</v>
      </c>
      <c r="AC14" s="102">
        <f>feedin_usedcar!AC14</f>
        <v>0</v>
      </c>
      <c r="AD14" s="102">
        <f>feedin_usedcar!AD14</f>
        <v>0</v>
      </c>
      <c r="AE14" s="99">
        <f>feedin_usedcar!AE14</f>
        <v>0</v>
      </c>
      <c r="AF14" s="102">
        <f>feedin_usedcar!AF14</f>
        <v>0</v>
      </c>
      <c r="AG14" s="102">
        <f>feedin_usedcar!AG14</f>
        <v>0.16666666669999999</v>
      </c>
      <c r="AH14" s="102">
        <f>feedin_usedcar!AH14</f>
        <v>0</v>
      </c>
      <c r="AI14" s="102">
        <f>feedin_usedcar!AI14</f>
        <v>0.83333333330000003</v>
      </c>
      <c r="AJ14" s="99">
        <f>feedin_usedcar!AJ14</f>
        <v>0</v>
      </c>
      <c r="AK14" s="102">
        <f>feedin_usedcar!AK14</f>
        <v>0</v>
      </c>
      <c r="AL14" s="102">
        <f>feedin_usedcar!AL14</f>
        <v>0</v>
      </c>
      <c r="AM14" s="102">
        <f>feedin_usedcar!AM14</f>
        <v>0</v>
      </c>
      <c r="AN14" s="102">
        <f>feedin_usedcar!AN14</f>
        <v>0</v>
      </c>
      <c r="AO14" s="99">
        <f>feedin_usedcar!AO14</f>
        <v>0</v>
      </c>
      <c r="AP14" s="102">
        <f>feedin_usedcar!AP14</f>
        <v>0</v>
      </c>
      <c r="AQ14" s="102">
        <f>feedin_usedcar!AQ14</f>
        <v>0</v>
      </c>
      <c r="AR14" s="102">
        <f>feedin_usedcar!AR14</f>
        <v>0</v>
      </c>
      <c r="AS14" s="102">
        <f>feedin_usedcar!AS14</f>
        <v>0</v>
      </c>
      <c r="AT14" s="99">
        <f>feedin_usedcar!AT14</f>
        <v>1</v>
      </c>
      <c r="AU14" s="102">
        <f>feedin_usedcar!AU14</f>
        <v>0</v>
      </c>
      <c r="AV14" s="102">
        <f>feedin_usedcar!AV14</f>
        <v>0</v>
      </c>
      <c r="AW14" s="102">
        <f>feedin_usedcar!AW14</f>
        <v>0</v>
      </c>
      <c r="AX14" s="102">
        <f>feedin_usedcar!AX14</f>
        <v>0</v>
      </c>
      <c r="AY14" s="99">
        <f>feedin_usedcar!AY14</f>
        <v>0</v>
      </c>
      <c r="AZ14" s="102">
        <f>feedin_usedcar!AZ14</f>
        <v>0</v>
      </c>
      <c r="BA14" s="102">
        <f>feedin_usedcar!BA14</f>
        <v>0</v>
      </c>
      <c r="BB14" s="102">
        <f>feedin_usedcar!BB14</f>
        <v>0</v>
      </c>
      <c r="BC14" s="102">
        <f>feedin_usedcar!BC14</f>
        <v>0</v>
      </c>
      <c r="BD14" s="36">
        <f t="shared" si="2"/>
        <v>1.0000000000000002</v>
      </c>
      <c r="BE14" s="36">
        <f t="shared" si="3"/>
        <v>4.9999999999</v>
      </c>
      <c r="BG14" s="60">
        <f t="shared" si="4"/>
        <v>0.11769000192146903</v>
      </c>
      <c r="BH14" s="60">
        <f t="shared" si="0"/>
        <v>0.18551660821565269</v>
      </c>
      <c r="BI14" s="60">
        <f t="shared" si="0"/>
        <v>0.38150806908196933</v>
      </c>
      <c r="BJ14" s="60">
        <f t="shared" si="0"/>
        <v>0.24542347386171395</v>
      </c>
      <c r="BK14" s="60">
        <f t="shared" si="0"/>
        <v>6.9861846918906331E-2</v>
      </c>
      <c r="BL14" s="57">
        <f t="shared" si="1"/>
        <v>0.99999999999971123</v>
      </c>
    </row>
    <row r="15" spans="1:64" x14ac:dyDescent="0.2">
      <c r="A15" s="2">
        <v>2009</v>
      </c>
      <c r="B15" s="95">
        <f>feedin_usedcar!B15</f>
        <v>0.98657208750000003</v>
      </c>
      <c r="C15" s="80">
        <f>feedin_usedcar!C15</f>
        <v>1.1720232400000001E-2</v>
      </c>
      <c r="D15" s="80">
        <f>feedin_usedcar!D15</f>
        <v>1.649298E-3</v>
      </c>
      <c r="E15" s="80">
        <f>feedin_usedcar!E15</f>
        <v>0</v>
      </c>
      <c r="F15" s="80">
        <f>feedin_usedcar!F15</f>
        <v>5.8382199999999998E-5</v>
      </c>
      <c r="G15" s="80">
        <f>feedin_usedcar!G15</f>
        <v>0</v>
      </c>
      <c r="H15" s="80">
        <f>feedin_usedcar!H15</f>
        <v>0</v>
      </c>
      <c r="I15" s="80">
        <f>feedin_usedcar!I15</f>
        <v>0</v>
      </c>
      <c r="J15" s="80">
        <f>feedin_usedcar!J15</f>
        <v>0</v>
      </c>
      <c r="K15" s="99">
        <f>feedin_usedcar!K15</f>
        <v>0.15175903190000001</v>
      </c>
      <c r="L15" s="102">
        <f>feedin_usedcar!L15</f>
        <v>0.20822854099999999</v>
      </c>
      <c r="M15" s="102">
        <f>feedin_usedcar!M15</f>
        <v>0.3592774507</v>
      </c>
      <c r="N15" s="102">
        <f>feedin_usedcar!N15</f>
        <v>0.23617480839999999</v>
      </c>
      <c r="O15" s="102">
        <f>feedin_usedcar!O15</f>
        <v>4.4560168099999999E-2</v>
      </c>
      <c r="P15" s="99">
        <f>feedin_usedcar!P15</f>
        <v>3.7359899999999998E-3</v>
      </c>
      <c r="Q15" s="102">
        <f>feedin_usedcar!Q15</f>
        <v>1.24533001E-2</v>
      </c>
      <c r="R15" s="102">
        <f>feedin_usedcar!R15</f>
        <v>0.10958904110000001</v>
      </c>
      <c r="S15" s="102">
        <f>feedin_usedcar!S15</f>
        <v>0.65504358659999995</v>
      </c>
      <c r="T15" s="102">
        <f>feedin_usedcar!T15</f>
        <v>0.21917808220000001</v>
      </c>
      <c r="U15" s="99">
        <f>feedin_usedcar!U15</f>
        <v>6.1946902700000001E-2</v>
      </c>
      <c r="V15" s="102">
        <f>feedin_usedcar!V15</f>
        <v>0.87610619469999995</v>
      </c>
      <c r="W15" s="102">
        <f>feedin_usedcar!W15</f>
        <v>0</v>
      </c>
      <c r="X15" s="102">
        <f>feedin_usedcar!X15</f>
        <v>4.4247787599999998E-2</v>
      </c>
      <c r="Y15" s="102">
        <f>feedin_usedcar!Y15</f>
        <v>1.7699115000000001E-2</v>
      </c>
      <c r="Z15" s="99">
        <f>feedin_usedcar!Z15</f>
        <v>0</v>
      </c>
      <c r="AA15" s="102">
        <f>feedin_usedcar!AA15</f>
        <v>0</v>
      </c>
      <c r="AB15" s="102">
        <f>feedin_usedcar!AB15</f>
        <v>0</v>
      </c>
      <c r="AC15" s="102">
        <f>feedin_usedcar!AC15</f>
        <v>0</v>
      </c>
      <c r="AD15" s="102">
        <f>feedin_usedcar!AD15</f>
        <v>0</v>
      </c>
      <c r="AE15" s="99">
        <f>feedin_usedcar!AE15</f>
        <v>0</v>
      </c>
      <c r="AF15" s="102">
        <f>feedin_usedcar!AF15</f>
        <v>0</v>
      </c>
      <c r="AG15" s="102">
        <f>feedin_usedcar!AG15</f>
        <v>0.25</v>
      </c>
      <c r="AH15" s="102">
        <f>feedin_usedcar!AH15</f>
        <v>0</v>
      </c>
      <c r="AI15" s="102">
        <f>feedin_usedcar!AI15</f>
        <v>0.75</v>
      </c>
      <c r="AJ15" s="99">
        <f>feedin_usedcar!AJ15</f>
        <v>0</v>
      </c>
      <c r="AK15" s="102">
        <f>feedin_usedcar!AK15</f>
        <v>0</v>
      </c>
      <c r="AL15" s="102">
        <f>feedin_usedcar!AL15</f>
        <v>0</v>
      </c>
      <c r="AM15" s="102">
        <f>feedin_usedcar!AM15</f>
        <v>0</v>
      </c>
      <c r="AN15" s="102">
        <f>feedin_usedcar!AN15</f>
        <v>0</v>
      </c>
      <c r="AO15" s="99">
        <f>feedin_usedcar!AO15</f>
        <v>0</v>
      </c>
      <c r="AP15" s="102">
        <f>feedin_usedcar!AP15</f>
        <v>0</v>
      </c>
      <c r="AQ15" s="102">
        <f>feedin_usedcar!AQ15</f>
        <v>0</v>
      </c>
      <c r="AR15" s="102">
        <f>feedin_usedcar!AR15</f>
        <v>0</v>
      </c>
      <c r="AS15" s="102">
        <f>feedin_usedcar!AS15</f>
        <v>0</v>
      </c>
      <c r="AT15" s="99">
        <f>feedin_usedcar!AT15</f>
        <v>0</v>
      </c>
      <c r="AU15" s="102">
        <f>feedin_usedcar!AU15</f>
        <v>0</v>
      </c>
      <c r="AV15" s="102">
        <f>feedin_usedcar!AV15</f>
        <v>0</v>
      </c>
      <c r="AW15" s="102">
        <f>feedin_usedcar!AW15</f>
        <v>0</v>
      </c>
      <c r="AX15" s="102">
        <f>feedin_usedcar!AX15</f>
        <v>0</v>
      </c>
      <c r="AY15" s="99">
        <f>feedin_usedcar!AY15</f>
        <v>0</v>
      </c>
      <c r="AZ15" s="102">
        <f>feedin_usedcar!AZ15</f>
        <v>0</v>
      </c>
      <c r="BA15" s="102">
        <f>feedin_usedcar!BA15</f>
        <v>0</v>
      </c>
      <c r="BB15" s="102">
        <f>feedin_usedcar!BB15</f>
        <v>0</v>
      </c>
      <c r="BC15" s="102">
        <f>feedin_usedcar!BC15</f>
        <v>0</v>
      </c>
      <c r="BD15" s="36">
        <f t="shared" si="2"/>
        <v>1.0000000001</v>
      </c>
      <c r="BE15" s="36">
        <f t="shared" si="3"/>
        <v>4.0000000001</v>
      </c>
      <c r="BG15" s="60">
        <f t="shared" si="4"/>
        <v>0.14986718047233547</v>
      </c>
      <c r="BH15" s="60">
        <f t="shared" si="0"/>
        <v>0.20702338213747459</v>
      </c>
      <c r="BI15" s="60">
        <f t="shared" si="0"/>
        <v>0.35575210910896254</v>
      </c>
      <c r="BJ15" s="60">
        <f t="shared" si="0"/>
        <v>0.24075371459277517</v>
      </c>
      <c r="BK15" s="60">
        <f t="shared" si="0"/>
        <v>4.6603613887109492E-2</v>
      </c>
      <c r="BL15" s="57">
        <f t="shared" si="1"/>
        <v>1.0000000001986573</v>
      </c>
    </row>
    <row r="16" spans="1:64" x14ac:dyDescent="0.2">
      <c r="A16" s="2">
        <v>2010</v>
      </c>
      <c r="B16" s="95">
        <f>feedin_usedcar!B16</f>
        <v>0.99445320390000003</v>
      </c>
      <c r="C16" s="80">
        <f>feedin_usedcar!C16</f>
        <v>4.4011388999999996E-3</v>
      </c>
      <c r="D16" s="80">
        <f>feedin_usedcar!D16</f>
        <v>1.122971E-3</v>
      </c>
      <c r="E16" s="80">
        <f>feedin_usedcar!E16</f>
        <v>0</v>
      </c>
      <c r="F16" s="80">
        <f>feedin_usedcar!F16</f>
        <v>1.13431E-5</v>
      </c>
      <c r="G16" s="80">
        <f>feedin_usedcar!G16</f>
        <v>0</v>
      </c>
      <c r="H16" s="80">
        <f>feedin_usedcar!H16</f>
        <v>0</v>
      </c>
      <c r="I16" s="80">
        <f>feedin_usedcar!I16</f>
        <v>1.13431E-5</v>
      </c>
      <c r="J16" s="80">
        <f>feedin_usedcar!J16</f>
        <v>0</v>
      </c>
      <c r="K16" s="99">
        <f>feedin_usedcar!K16</f>
        <v>0.1272613209</v>
      </c>
      <c r="L16" s="102">
        <f>feedin_usedcar!L16</f>
        <v>0.20695791029999999</v>
      </c>
      <c r="M16" s="102">
        <f>feedin_usedcar!M16</f>
        <v>0.35885707770000003</v>
      </c>
      <c r="N16" s="102">
        <f>feedin_usedcar!N16</f>
        <v>0.25301699560000002</v>
      </c>
      <c r="O16" s="102">
        <f>feedin_usedcar!O16</f>
        <v>5.3906695599999999E-2</v>
      </c>
      <c r="P16" s="99">
        <f>feedin_usedcar!P16</f>
        <v>0</v>
      </c>
      <c r="Q16" s="102">
        <f>feedin_usedcar!Q16</f>
        <v>1.54639175E-2</v>
      </c>
      <c r="R16" s="102">
        <f>feedin_usedcar!R16</f>
        <v>0.25</v>
      </c>
      <c r="S16" s="102">
        <f>feedin_usedcar!S16</f>
        <v>0.60051546389999999</v>
      </c>
      <c r="T16" s="102">
        <f>feedin_usedcar!T16</f>
        <v>0.1340206186</v>
      </c>
      <c r="U16" s="99">
        <f>feedin_usedcar!U16</f>
        <v>0.101010101</v>
      </c>
      <c r="V16" s="102">
        <f>feedin_usedcar!V16</f>
        <v>0.78787878789999999</v>
      </c>
      <c r="W16" s="102">
        <f>feedin_usedcar!W16</f>
        <v>0</v>
      </c>
      <c r="X16" s="102">
        <f>feedin_usedcar!X16</f>
        <v>9.0909090900000003E-2</v>
      </c>
      <c r="Y16" s="102">
        <f>feedin_usedcar!Y16</f>
        <v>2.02020202E-2</v>
      </c>
      <c r="Z16" s="99">
        <f>feedin_usedcar!Z16</f>
        <v>0</v>
      </c>
      <c r="AA16" s="102">
        <f>feedin_usedcar!AA16</f>
        <v>0</v>
      </c>
      <c r="AB16" s="102">
        <f>feedin_usedcar!AB16</f>
        <v>0</v>
      </c>
      <c r="AC16" s="102">
        <f>feedin_usedcar!AC16</f>
        <v>0</v>
      </c>
      <c r="AD16" s="102">
        <f>feedin_usedcar!AD16</f>
        <v>0</v>
      </c>
      <c r="AE16" s="99">
        <f>feedin_usedcar!AE16</f>
        <v>0</v>
      </c>
      <c r="AF16" s="102">
        <f>feedin_usedcar!AF16</f>
        <v>0</v>
      </c>
      <c r="AG16" s="102">
        <f>feedin_usedcar!AG16</f>
        <v>1</v>
      </c>
      <c r="AH16" s="102">
        <f>feedin_usedcar!AH16</f>
        <v>0</v>
      </c>
      <c r="AI16" s="102">
        <f>feedin_usedcar!AI16</f>
        <v>0</v>
      </c>
      <c r="AJ16" s="99">
        <f>feedin_usedcar!AJ16</f>
        <v>0</v>
      </c>
      <c r="AK16" s="102">
        <f>feedin_usedcar!AK16</f>
        <v>0</v>
      </c>
      <c r="AL16" s="102">
        <f>feedin_usedcar!AL16</f>
        <v>0</v>
      </c>
      <c r="AM16" s="102">
        <f>feedin_usedcar!AM16</f>
        <v>0</v>
      </c>
      <c r="AN16" s="102">
        <f>feedin_usedcar!AN16</f>
        <v>0</v>
      </c>
      <c r="AO16" s="99">
        <f>feedin_usedcar!AO16</f>
        <v>0</v>
      </c>
      <c r="AP16" s="102">
        <f>feedin_usedcar!AP16</f>
        <v>0</v>
      </c>
      <c r="AQ16" s="102">
        <f>feedin_usedcar!AQ16</f>
        <v>0</v>
      </c>
      <c r="AR16" s="102">
        <f>feedin_usedcar!AR16</f>
        <v>0</v>
      </c>
      <c r="AS16" s="102">
        <f>feedin_usedcar!AS16</f>
        <v>0</v>
      </c>
      <c r="AT16" s="99">
        <f>feedin_usedcar!AT16</f>
        <v>1</v>
      </c>
      <c r="AU16" s="102">
        <f>feedin_usedcar!AU16</f>
        <v>0</v>
      </c>
      <c r="AV16" s="102">
        <f>feedin_usedcar!AV16</f>
        <v>0</v>
      </c>
      <c r="AW16" s="102">
        <f>feedin_usedcar!AW16</f>
        <v>0</v>
      </c>
      <c r="AX16" s="102">
        <f>feedin_usedcar!AX16</f>
        <v>0</v>
      </c>
      <c r="AY16" s="99">
        <f>feedin_usedcar!AY16</f>
        <v>0</v>
      </c>
      <c r="AZ16" s="102">
        <f>feedin_usedcar!AZ16</f>
        <v>0</v>
      </c>
      <c r="BA16" s="102">
        <f>feedin_usedcar!BA16</f>
        <v>0</v>
      </c>
      <c r="BB16" s="102">
        <f>feedin_usedcar!BB16</f>
        <v>0</v>
      </c>
      <c r="BC16" s="102">
        <f>feedin_usedcar!BC16</f>
        <v>0</v>
      </c>
      <c r="BD16" s="36">
        <f t="shared" si="2"/>
        <v>1</v>
      </c>
      <c r="BE16" s="36">
        <f t="shared" si="3"/>
        <v>5.0000000001</v>
      </c>
      <c r="BG16" s="60">
        <f t="shared" si="4"/>
        <v>0.1266802028156811</v>
      </c>
      <c r="BH16" s="60">
        <f t="shared" si="0"/>
        <v>0.20676278084946631</v>
      </c>
      <c r="BI16" s="60">
        <f t="shared" si="0"/>
        <v>0.3579781984859563</v>
      </c>
      <c r="BJ16" s="60">
        <f t="shared" si="0"/>
        <v>0.25435860215651113</v>
      </c>
      <c r="BK16" s="60">
        <f t="shared" si="0"/>
        <v>5.4220215791830569E-2</v>
      </c>
      <c r="BL16" s="57">
        <f t="shared" si="1"/>
        <v>1.0000000000994453</v>
      </c>
    </row>
    <row r="17" spans="1:64" x14ac:dyDescent="0.2">
      <c r="A17" s="2">
        <v>2011</v>
      </c>
      <c r="B17" s="95">
        <f>feedin_usedcar!B17</f>
        <v>0.98985788600000002</v>
      </c>
      <c r="C17" s="80">
        <f>feedin_usedcar!C17</f>
        <v>8.9723487000000005E-3</v>
      </c>
      <c r="D17" s="80">
        <f>feedin_usedcar!D17</f>
        <v>1.1199881E-3</v>
      </c>
      <c r="E17" s="80">
        <f>feedin_usedcar!E17</f>
        <v>0</v>
      </c>
      <c r="F17" s="80">
        <f>feedin_usedcar!F17</f>
        <v>3.7332900000000003E-5</v>
      </c>
      <c r="G17" s="80">
        <f>feedin_usedcar!G17</f>
        <v>0</v>
      </c>
      <c r="H17" s="80">
        <f>feedin_usedcar!H17</f>
        <v>0</v>
      </c>
      <c r="I17" s="80">
        <f>feedin_usedcar!I17</f>
        <v>1.24443E-5</v>
      </c>
      <c r="J17" s="80">
        <f>feedin_usedcar!J17</f>
        <v>0</v>
      </c>
      <c r="K17" s="99">
        <f>feedin_usedcar!K17</f>
        <v>0.1334246885</v>
      </c>
      <c r="L17" s="102">
        <f>feedin_usedcar!L17</f>
        <v>0.19798096630000001</v>
      </c>
      <c r="M17" s="102">
        <f>feedin_usedcar!M17</f>
        <v>0.34166425709999998</v>
      </c>
      <c r="N17" s="102">
        <f>feedin_usedcar!N17</f>
        <v>0.26536590269999999</v>
      </c>
      <c r="O17" s="102">
        <f>feedin_usedcar!O17</f>
        <v>6.1564185399999999E-2</v>
      </c>
      <c r="P17" s="99">
        <f>feedin_usedcar!P17</f>
        <v>4.1608877000000001E-3</v>
      </c>
      <c r="Q17" s="102">
        <f>feedin_usedcar!Q17</f>
        <v>2.6352288500000001E-2</v>
      </c>
      <c r="R17" s="102">
        <f>feedin_usedcar!R17</f>
        <v>0.19278779469999999</v>
      </c>
      <c r="S17" s="102">
        <f>feedin_usedcar!S17</f>
        <v>0.66574202500000002</v>
      </c>
      <c r="T17" s="102">
        <f>feedin_usedcar!T17</f>
        <v>0.1109570042</v>
      </c>
      <c r="U17" s="99">
        <f>feedin_usedcar!U17</f>
        <v>0.1333333333</v>
      </c>
      <c r="V17" s="102">
        <f>feedin_usedcar!V17</f>
        <v>0.73333333329999995</v>
      </c>
      <c r="W17" s="102">
        <f>feedin_usedcar!W17</f>
        <v>4.4444444399999998E-2</v>
      </c>
      <c r="X17" s="102">
        <f>feedin_usedcar!X17</f>
        <v>6.6666666700000002E-2</v>
      </c>
      <c r="Y17" s="102">
        <f>feedin_usedcar!Y17</f>
        <v>2.2222222199999999E-2</v>
      </c>
      <c r="Z17" s="99">
        <f>feedin_usedcar!Z17</f>
        <v>0</v>
      </c>
      <c r="AA17" s="102">
        <f>feedin_usedcar!AA17</f>
        <v>0</v>
      </c>
      <c r="AB17" s="102">
        <f>feedin_usedcar!AB17</f>
        <v>0</v>
      </c>
      <c r="AC17" s="102">
        <f>feedin_usedcar!AC17</f>
        <v>0</v>
      </c>
      <c r="AD17" s="102">
        <f>feedin_usedcar!AD17</f>
        <v>0</v>
      </c>
      <c r="AE17" s="99">
        <f>feedin_usedcar!AE17</f>
        <v>0</v>
      </c>
      <c r="AF17" s="102">
        <f>feedin_usedcar!AF17</f>
        <v>0.33333333329999998</v>
      </c>
      <c r="AG17" s="102">
        <f>feedin_usedcar!AG17</f>
        <v>0.66666666669999997</v>
      </c>
      <c r="AH17" s="102">
        <f>feedin_usedcar!AH17</f>
        <v>0</v>
      </c>
      <c r="AI17" s="102">
        <f>feedin_usedcar!AI17</f>
        <v>0</v>
      </c>
      <c r="AJ17" s="99">
        <f>feedin_usedcar!AJ17</f>
        <v>0</v>
      </c>
      <c r="AK17" s="102">
        <f>feedin_usedcar!AK17</f>
        <v>0</v>
      </c>
      <c r="AL17" s="102">
        <f>feedin_usedcar!AL17</f>
        <v>0</v>
      </c>
      <c r="AM17" s="102">
        <f>feedin_usedcar!AM17</f>
        <v>0</v>
      </c>
      <c r="AN17" s="102">
        <f>feedin_usedcar!AN17</f>
        <v>0</v>
      </c>
      <c r="AO17" s="99">
        <f>feedin_usedcar!AO17</f>
        <v>0</v>
      </c>
      <c r="AP17" s="102">
        <f>feedin_usedcar!AP17</f>
        <v>0</v>
      </c>
      <c r="AQ17" s="102">
        <f>feedin_usedcar!AQ17</f>
        <v>0</v>
      </c>
      <c r="AR17" s="102">
        <f>feedin_usedcar!AR17</f>
        <v>0</v>
      </c>
      <c r="AS17" s="102">
        <f>feedin_usedcar!AS17</f>
        <v>0</v>
      </c>
      <c r="AT17" s="99">
        <f>feedin_usedcar!AT17</f>
        <v>1</v>
      </c>
      <c r="AU17" s="102">
        <f>feedin_usedcar!AU17</f>
        <v>0</v>
      </c>
      <c r="AV17" s="102">
        <f>feedin_usedcar!AV17</f>
        <v>0</v>
      </c>
      <c r="AW17" s="102">
        <f>feedin_usedcar!AW17</f>
        <v>0</v>
      </c>
      <c r="AX17" s="102">
        <f>feedin_usedcar!AX17</f>
        <v>0</v>
      </c>
      <c r="AY17" s="99">
        <f>feedin_usedcar!AY17</f>
        <v>0</v>
      </c>
      <c r="AZ17" s="102">
        <f>feedin_usedcar!AZ17</f>
        <v>0</v>
      </c>
      <c r="BA17" s="102">
        <f>feedin_usedcar!BA17</f>
        <v>0</v>
      </c>
      <c r="BB17" s="102">
        <f>feedin_usedcar!BB17</f>
        <v>0</v>
      </c>
      <c r="BC17" s="102">
        <f>feedin_usedcar!BC17</f>
        <v>0</v>
      </c>
      <c r="BD17" s="36">
        <f t="shared" si="2"/>
        <v>1</v>
      </c>
      <c r="BE17" s="36">
        <f t="shared" si="3"/>
        <v>5</v>
      </c>
      <c r="BG17" s="60">
        <f t="shared" si="4"/>
        <v>0.13227058908079378</v>
      </c>
      <c r="BH17" s="60">
        <f t="shared" si="0"/>
        <v>0.19704323159804835</v>
      </c>
      <c r="BI17" s="60">
        <f t="shared" si="0"/>
        <v>0.34000348442275924</v>
      </c>
      <c r="BJ17" s="60">
        <f t="shared" si="0"/>
        <v>0.26872246692901852</v>
      </c>
      <c r="BK17" s="60">
        <f t="shared" si="0"/>
        <v>6.1960227970165385E-2</v>
      </c>
      <c r="BL17" s="57">
        <f t="shared" si="1"/>
        <v>1.0000000000007854</v>
      </c>
    </row>
    <row r="18" spans="1:64" x14ac:dyDescent="0.2">
      <c r="A18" s="2">
        <v>2012</v>
      </c>
      <c r="B18" s="95">
        <f>feedin_usedcar!B18</f>
        <v>0.97848193790000004</v>
      </c>
      <c r="C18" s="80">
        <f>feedin_usedcar!C18</f>
        <v>1.9722752999999999E-2</v>
      </c>
      <c r="D18" s="80">
        <f>feedin_usedcar!D18</f>
        <v>1.7055436999999999E-3</v>
      </c>
      <c r="E18" s="80">
        <f>feedin_usedcar!E18</f>
        <v>0</v>
      </c>
      <c r="F18" s="80">
        <f>feedin_usedcar!F18</f>
        <v>2.5647300000000001E-5</v>
      </c>
      <c r="G18" s="80">
        <f>feedin_usedcar!G18</f>
        <v>0</v>
      </c>
      <c r="H18" s="80">
        <f>feedin_usedcar!H18</f>
        <v>0</v>
      </c>
      <c r="I18" s="80">
        <f>feedin_usedcar!I18</f>
        <v>6.4118199999999999E-5</v>
      </c>
      <c r="J18" s="80">
        <f>feedin_usedcar!J18</f>
        <v>0</v>
      </c>
      <c r="K18" s="99">
        <f>feedin_usedcar!K18</f>
        <v>0.16729355330000001</v>
      </c>
      <c r="L18" s="102">
        <f>feedin_usedcar!L18</f>
        <v>0.2457570476</v>
      </c>
      <c r="M18" s="102">
        <f>feedin_usedcar!M18</f>
        <v>0.30144293150000001</v>
      </c>
      <c r="N18" s="102">
        <f>feedin_usedcar!N18</f>
        <v>0.23004337969999999</v>
      </c>
      <c r="O18" s="102">
        <f>feedin_usedcar!O18</f>
        <v>5.5463088000000001E-2</v>
      </c>
      <c r="P18" s="99">
        <f>feedin_usedcar!P18</f>
        <v>1.3003901E-3</v>
      </c>
      <c r="Q18" s="102">
        <f>feedin_usedcar!Q18</f>
        <v>1.49544863E-2</v>
      </c>
      <c r="R18" s="102">
        <f>feedin_usedcar!R18</f>
        <v>0.1644993498</v>
      </c>
      <c r="S18" s="102">
        <f>feedin_usedcar!S18</f>
        <v>0.71326397919999995</v>
      </c>
      <c r="T18" s="102">
        <f>feedin_usedcar!T18</f>
        <v>0.1059817945</v>
      </c>
      <c r="U18" s="99">
        <f>feedin_usedcar!U18</f>
        <v>5.2631578900000003E-2</v>
      </c>
      <c r="V18" s="102">
        <f>feedin_usedcar!V18</f>
        <v>0.62406015039999996</v>
      </c>
      <c r="W18" s="102">
        <f>feedin_usedcar!W18</f>
        <v>7.5187969899999998E-2</v>
      </c>
      <c r="X18" s="102">
        <f>feedin_usedcar!X18</f>
        <v>0.16541353380000001</v>
      </c>
      <c r="Y18" s="102">
        <f>feedin_usedcar!Y18</f>
        <v>8.2706766900000006E-2</v>
      </c>
      <c r="Z18" s="99">
        <f>feedin_usedcar!Z18</f>
        <v>0</v>
      </c>
      <c r="AA18" s="102">
        <f>feedin_usedcar!AA18</f>
        <v>0</v>
      </c>
      <c r="AB18" s="102">
        <f>feedin_usedcar!AB18</f>
        <v>0</v>
      </c>
      <c r="AC18" s="102">
        <f>feedin_usedcar!AC18</f>
        <v>0</v>
      </c>
      <c r="AD18" s="102">
        <f>feedin_usedcar!AD18</f>
        <v>0</v>
      </c>
      <c r="AE18" s="99">
        <f>feedin_usedcar!AE18</f>
        <v>0</v>
      </c>
      <c r="AF18" s="102">
        <f>feedin_usedcar!AF18</f>
        <v>0</v>
      </c>
      <c r="AG18" s="102">
        <f>feedin_usedcar!AG18</f>
        <v>0.5</v>
      </c>
      <c r="AH18" s="102">
        <f>feedin_usedcar!AH18</f>
        <v>0</v>
      </c>
      <c r="AI18" s="102">
        <f>feedin_usedcar!AI18</f>
        <v>0.5</v>
      </c>
      <c r="AJ18" s="99">
        <f>feedin_usedcar!AJ18</f>
        <v>0</v>
      </c>
      <c r="AK18" s="102">
        <f>feedin_usedcar!AK18</f>
        <v>0</v>
      </c>
      <c r="AL18" s="102">
        <f>feedin_usedcar!AL18</f>
        <v>0</v>
      </c>
      <c r="AM18" s="102">
        <f>feedin_usedcar!AM18</f>
        <v>0</v>
      </c>
      <c r="AN18" s="102">
        <f>feedin_usedcar!AN18</f>
        <v>0</v>
      </c>
      <c r="AO18" s="99">
        <f>feedin_usedcar!AO18</f>
        <v>0</v>
      </c>
      <c r="AP18" s="102">
        <f>feedin_usedcar!AP18</f>
        <v>0</v>
      </c>
      <c r="AQ18" s="102">
        <f>feedin_usedcar!AQ18</f>
        <v>0</v>
      </c>
      <c r="AR18" s="102">
        <f>feedin_usedcar!AR18</f>
        <v>0</v>
      </c>
      <c r="AS18" s="102">
        <f>feedin_usedcar!AS18</f>
        <v>0</v>
      </c>
      <c r="AT18" s="99">
        <f>feedin_usedcar!AT18</f>
        <v>0.8</v>
      </c>
      <c r="AU18" s="102">
        <f>feedin_usedcar!AU18</f>
        <v>0.2</v>
      </c>
      <c r="AV18" s="102">
        <f>feedin_usedcar!AV18</f>
        <v>0</v>
      </c>
      <c r="AW18" s="102">
        <f>feedin_usedcar!AW18</f>
        <v>0</v>
      </c>
      <c r="AX18" s="102">
        <f>feedin_usedcar!AX18</f>
        <v>0</v>
      </c>
      <c r="AY18" s="99">
        <f>feedin_usedcar!AY18</f>
        <v>0</v>
      </c>
      <c r="AZ18" s="102">
        <f>feedin_usedcar!AZ18</f>
        <v>0</v>
      </c>
      <c r="BA18" s="102">
        <f>feedin_usedcar!BA18</f>
        <v>0</v>
      </c>
      <c r="BB18" s="102">
        <f>feedin_usedcar!BB18</f>
        <v>0</v>
      </c>
      <c r="BC18" s="102">
        <f>feedin_usedcar!BC18</f>
        <v>0</v>
      </c>
      <c r="BD18" s="36">
        <f t="shared" si="2"/>
        <v>1.0000000001</v>
      </c>
      <c r="BE18" s="36">
        <f t="shared" si="3"/>
        <v>4.9999999999</v>
      </c>
      <c r="BG18" s="60">
        <f t="shared" si="4"/>
        <v>0.16386042752172086</v>
      </c>
      <c r="BH18" s="60">
        <f t="shared" si="0"/>
        <v>0.2418409613257031</v>
      </c>
      <c r="BI18" s="60">
        <f t="shared" si="0"/>
        <v>0.29834190384352172</v>
      </c>
      <c r="BJ18" s="60">
        <f t="shared" si="0"/>
        <v>0.23944294126594759</v>
      </c>
      <c r="BK18" s="60">
        <f t="shared" si="0"/>
        <v>5.6513766238812158E-2</v>
      </c>
      <c r="BL18" s="57">
        <f t="shared" si="1"/>
        <v>1.0000000001957055</v>
      </c>
    </row>
    <row r="19" spans="1:64" x14ac:dyDescent="0.2">
      <c r="A19" s="2">
        <v>2013</v>
      </c>
      <c r="B19" s="95">
        <f>feedin_usedcar!B19</f>
        <v>0.9764137048</v>
      </c>
      <c r="C19" s="80">
        <f>feedin_usedcar!C19</f>
        <v>2.0508497000000001E-2</v>
      </c>
      <c r="D19" s="80">
        <f>feedin_usedcar!D19</f>
        <v>2.8136966999999999E-3</v>
      </c>
      <c r="E19" s="80">
        <f>feedin_usedcar!E19</f>
        <v>0</v>
      </c>
      <c r="F19" s="80">
        <f>feedin_usedcar!F19</f>
        <v>4.0630999999999998E-5</v>
      </c>
      <c r="G19" s="80">
        <f>feedin_usedcar!G19</f>
        <v>0</v>
      </c>
      <c r="H19" s="80">
        <f>feedin_usedcar!H19</f>
        <v>0</v>
      </c>
      <c r="I19" s="80">
        <f>feedin_usedcar!I19</f>
        <v>2.2347050000000001E-4</v>
      </c>
      <c r="J19" s="80">
        <f>feedin_usedcar!J19</f>
        <v>0</v>
      </c>
      <c r="K19" s="99">
        <f>feedin_usedcar!K19</f>
        <v>0.1800156047</v>
      </c>
      <c r="L19" s="102">
        <f>feedin_usedcar!L19</f>
        <v>0.24173732119999999</v>
      </c>
      <c r="M19" s="102">
        <f>feedin_usedcar!M19</f>
        <v>0.27718075419999999</v>
      </c>
      <c r="N19" s="102">
        <f>feedin_usedcar!N19</f>
        <v>0.23782574770000001</v>
      </c>
      <c r="O19" s="102">
        <f>feedin_usedcar!O19</f>
        <v>6.3240572199999998E-2</v>
      </c>
      <c r="P19" s="99">
        <f>feedin_usedcar!P19</f>
        <v>1.4858841000000001E-3</v>
      </c>
      <c r="Q19" s="102">
        <f>feedin_usedcar!Q19</f>
        <v>1.53541357E-2</v>
      </c>
      <c r="R19" s="102">
        <f>feedin_usedcar!R19</f>
        <v>0.13967310550000001</v>
      </c>
      <c r="S19" s="102">
        <f>feedin_usedcar!S19</f>
        <v>0.73303615649999998</v>
      </c>
      <c r="T19" s="102">
        <f>feedin_usedcar!T19</f>
        <v>0.11045071820000001</v>
      </c>
      <c r="U19" s="99">
        <f>feedin_usedcar!U19</f>
        <v>0.14079422380000001</v>
      </c>
      <c r="V19" s="102">
        <f>feedin_usedcar!V19</f>
        <v>0.64259927800000005</v>
      </c>
      <c r="W19" s="102">
        <f>feedin_usedcar!W19</f>
        <v>4.69314079E-2</v>
      </c>
      <c r="X19" s="102">
        <f>feedin_usedcar!X19</f>
        <v>0.1119133574</v>
      </c>
      <c r="Y19" s="102">
        <f>feedin_usedcar!Y19</f>
        <v>5.7761732900000001E-2</v>
      </c>
      <c r="Z19" s="99">
        <f>feedin_usedcar!Z19</f>
        <v>0</v>
      </c>
      <c r="AA19" s="102">
        <f>feedin_usedcar!AA19</f>
        <v>0</v>
      </c>
      <c r="AB19" s="102">
        <f>feedin_usedcar!AB19</f>
        <v>0</v>
      </c>
      <c r="AC19" s="102">
        <f>feedin_usedcar!AC19</f>
        <v>0</v>
      </c>
      <c r="AD19" s="102">
        <f>feedin_usedcar!AD19</f>
        <v>0</v>
      </c>
      <c r="AE19" s="99">
        <f>feedin_usedcar!AE19</f>
        <v>0</v>
      </c>
      <c r="AF19" s="102">
        <f>feedin_usedcar!AF19</f>
        <v>0</v>
      </c>
      <c r="AG19" s="102">
        <f>feedin_usedcar!AG19</f>
        <v>0.25</v>
      </c>
      <c r="AH19" s="102">
        <f>feedin_usedcar!AH19</f>
        <v>0.5</v>
      </c>
      <c r="AI19" s="102">
        <f>feedin_usedcar!AI19</f>
        <v>0.25</v>
      </c>
      <c r="AJ19" s="99">
        <f>feedin_usedcar!AJ19</f>
        <v>0</v>
      </c>
      <c r="AK19" s="102">
        <f>feedin_usedcar!AK19</f>
        <v>0</v>
      </c>
      <c r="AL19" s="102">
        <f>feedin_usedcar!AL19</f>
        <v>0</v>
      </c>
      <c r="AM19" s="102">
        <f>feedin_usedcar!AM19</f>
        <v>0</v>
      </c>
      <c r="AN19" s="102">
        <f>feedin_usedcar!AN19</f>
        <v>0</v>
      </c>
      <c r="AO19" s="99">
        <f>feedin_usedcar!AO19</f>
        <v>0</v>
      </c>
      <c r="AP19" s="102">
        <f>feedin_usedcar!AP19</f>
        <v>0</v>
      </c>
      <c r="AQ19" s="102">
        <f>feedin_usedcar!AQ19</f>
        <v>0</v>
      </c>
      <c r="AR19" s="102">
        <f>feedin_usedcar!AR19</f>
        <v>0</v>
      </c>
      <c r="AS19" s="102">
        <f>feedin_usedcar!AS19</f>
        <v>0</v>
      </c>
      <c r="AT19" s="99">
        <f>feedin_usedcar!AT19</f>
        <v>1</v>
      </c>
      <c r="AU19" s="102">
        <f>feedin_usedcar!AU19</f>
        <v>0</v>
      </c>
      <c r="AV19" s="102">
        <f>feedin_usedcar!AV19</f>
        <v>0</v>
      </c>
      <c r="AW19" s="102">
        <f>feedin_usedcar!AW19</f>
        <v>0</v>
      </c>
      <c r="AX19" s="102">
        <f>feedin_usedcar!AX19</f>
        <v>0</v>
      </c>
      <c r="AY19" s="99">
        <f>feedin_usedcar!AY19</f>
        <v>0</v>
      </c>
      <c r="AZ19" s="102">
        <f>feedin_usedcar!AZ19</f>
        <v>0</v>
      </c>
      <c r="BA19" s="102">
        <f>feedin_usedcar!BA19</f>
        <v>0</v>
      </c>
      <c r="BB19" s="102">
        <f>feedin_usedcar!BB19</f>
        <v>0</v>
      </c>
      <c r="BC19" s="102">
        <f>feedin_usedcar!BC19</f>
        <v>0</v>
      </c>
      <c r="BD19" s="36">
        <f t="shared" si="2"/>
        <v>1</v>
      </c>
      <c r="BE19" s="36">
        <f t="shared" si="3"/>
        <v>5</v>
      </c>
      <c r="BG19" s="60">
        <f t="shared" si="4"/>
        <v>0.1764197994994316</v>
      </c>
      <c r="BH19" s="60">
        <f t="shared" si="0"/>
        <v>0.2381586030951916</v>
      </c>
      <c r="BI19" s="60">
        <f t="shared" si="0"/>
        <v>0.27364978107034216</v>
      </c>
      <c r="BJ19" s="60">
        <f t="shared" si="0"/>
        <v>0.24758499496946115</v>
      </c>
      <c r="BK19" s="60">
        <f t="shared" si="0"/>
        <v>6.4186821365573438E-2</v>
      </c>
      <c r="BL19" s="57">
        <f t="shared" si="1"/>
        <v>0.99999999999999989</v>
      </c>
    </row>
    <row r="20" spans="1:64" x14ac:dyDescent="0.2">
      <c r="A20" s="2">
        <v>2014</v>
      </c>
      <c r="B20" s="95">
        <f>feedin_usedcar!B20</f>
        <v>0.98091139199999999</v>
      </c>
      <c r="C20" s="80">
        <f>feedin_usedcar!C20</f>
        <v>1.4746065799999999E-2</v>
      </c>
      <c r="D20" s="80">
        <f>feedin_usedcar!D20</f>
        <v>3.7310256E-3</v>
      </c>
      <c r="E20" s="80">
        <f>feedin_usedcar!E20</f>
        <v>0</v>
      </c>
      <c r="F20" s="80">
        <f>feedin_usedcar!F20</f>
        <v>5.4184999999999997E-5</v>
      </c>
      <c r="G20" s="80">
        <f>feedin_usedcar!G20</f>
        <v>1.5481400000000001E-5</v>
      </c>
      <c r="H20" s="80">
        <f>feedin_usedcar!H20</f>
        <v>0</v>
      </c>
      <c r="I20" s="80">
        <f>feedin_usedcar!I20</f>
        <v>5.4185020000000004E-4</v>
      </c>
      <c r="J20" s="80">
        <f>feedin_usedcar!J20</f>
        <v>0</v>
      </c>
      <c r="K20" s="99">
        <f>feedin_usedcar!K20</f>
        <v>0.16361139829999999</v>
      </c>
      <c r="L20" s="102">
        <f>feedin_usedcar!L20</f>
        <v>0.24021275080000001</v>
      </c>
      <c r="M20" s="102">
        <f>feedin_usedcar!M20</f>
        <v>0.27643405589999998</v>
      </c>
      <c r="N20" s="102">
        <f>feedin_usedcar!N20</f>
        <v>0.24666787670000001</v>
      </c>
      <c r="O20" s="102">
        <f>feedin_usedcar!O20</f>
        <v>7.3073918299999999E-2</v>
      </c>
      <c r="P20" s="99">
        <f>feedin_usedcar!P20</f>
        <v>3.1496063000000002E-3</v>
      </c>
      <c r="Q20" s="102">
        <f>feedin_usedcar!Q20</f>
        <v>1.3648294E-2</v>
      </c>
      <c r="R20" s="102">
        <f>feedin_usedcar!R20</f>
        <v>0.15328083989999999</v>
      </c>
      <c r="S20" s="102">
        <f>feedin_usedcar!S20</f>
        <v>0.71286089239999995</v>
      </c>
      <c r="T20" s="102">
        <f>feedin_usedcar!T20</f>
        <v>0.1170603675</v>
      </c>
      <c r="U20" s="99">
        <f>feedin_usedcar!U20</f>
        <v>9.7510373400000003E-2</v>
      </c>
      <c r="V20" s="102">
        <f>feedin_usedcar!V20</f>
        <v>0.62240663900000004</v>
      </c>
      <c r="W20" s="102">
        <f>feedin_usedcar!W20</f>
        <v>0.14730290460000001</v>
      </c>
      <c r="X20" s="102">
        <f>feedin_usedcar!X20</f>
        <v>9.1286307100000005E-2</v>
      </c>
      <c r="Y20" s="102">
        <f>feedin_usedcar!Y20</f>
        <v>4.1493775900000002E-2</v>
      </c>
      <c r="Z20" s="99">
        <f>feedin_usedcar!Z20</f>
        <v>0</v>
      </c>
      <c r="AA20" s="102">
        <f>feedin_usedcar!AA20</f>
        <v>0</v>
      </c>
      <c r="AB20" s="102">
        <f>feedin_usedcar!AB20</f>
        <v>0</v>
      </c>
      <c r="AC20" s="102">
        <f>feedin_usedcar!AC20</f>
        <v>0</v>
      </c>
      <c r="AD20" s="102">
        <f>feedin_usedcar!AD20</f>
        <v>0</v>
      </c>
      <c r="AE20" s="99">
        <f>feedin_usedcar!AE20</f>
        <v>0</v>
      </c>
      <c r="AF20" s="102">
        <f>feedin_usedcar!AF20</f>
        <v>0.28571428570000001</v>
      </c>
      <c r="AG20" s="102">
        <f>feedin_usedcar!AG20</f>
        <v>0.14285714290000001</v>
      </c>
      <c r="AH20" s="102">
        <f>feedin_usedcar!AH20</f>
        <v>0.14285714290000001</v>
      </c>
      <c r="AI20" s="102">
        <f>feedin_usedcar!AI20</f>
        <v>0.42857142860000003</v>
      </c>
      <c r="AJ20" s="99">
        <f>feedin_usedcar!AJ20</f>
        <v>0.5</v>
      </c>
      <c r="AK20" s="102">
        <f>feedin_usedcar!AK20</f>
        <v>0.5</v>
      </c>
      <c r="AL20" s="102">
        <f>feedin_usedcar!AL20</f>
        <v>0</v>
      </c>
      <c r="AM20" s="102">
        <f>feedin_usedcar!AM20</f>
        <v>0</v>
      </c>
      <c r="AN20" s="102">
        <f>feedin_usedcar!AN20</f>
        <v>0</v>
      </c>
      <c r="AO20" s="99">
        <f>feedin_usedcar!AO20</f>
        <v>0</v>
      </c>
      <c r="AP20" s="102">
        <f>feedin_usedcar!AP20</f>
        <v>0</v>
      </c>
      <c r="AQ20" s="102">
        <f>feedin_usedcar!AQ20</f>
        <v>0</v>
      </c>
      <c r="AR20" s="102">
        <f>feedin_usedcar!AR20</f>
        <v>0</v>
      </c>
      <c r="AS20" s="102">
        <f>feedin_usedcar!AS20</f>
        <v>0</v>
      </c>
      <c r="AT20" s="99">
        <f>feedin_usedcar!AT20</f>
        <v>1</v>
      </c>
      <c r="AU20" s="102">
        <f>feedin_usedcar!AU20</f>
        <v>0</v>
      </c>
      <c r="AV20" s="102">
        <f>feedin_usedcar!AV20</f>
        <v>0</v>
      </c>
      <c r="AW20" s="102">
        <f>feedin_usedcar!AW20</f>
        <v>0</v>
      </c>
      <c r="AX20" s="102">
        <f>feedin_usedcar!AX20</f>
        <v>0</v>
      </c>
      <c r="AY20" s="99">
        <f>feedin_usedcar!AY20</f>
        <v>0</v>
      </c>
      <c r="AZ20" s="102">
        <f>feedin_usedcar!AZ20</f>
        <v>0</v>
      </c>
      <c r="BA20" s="102">
        <f>feedin_usedcar!BA20</f>
        <v>0</v>
      </c>
      <c r="BB20" s="102">
        <f>feedin_usedcar!BB20</f>
        <v>0</v>
      </c>
      <c r="BC20" s="102">
        <f>feedin_usedcar!BC20</f>
        <v>0</v>
      </c>
      <c r="BD20" s="36">
        <f t="shared" si="2"/>
        <v>1</v>
      </c>
      <c r="BE20" s="36">
        <f t="shared" si="3"/>
        <v>6.0000000002</v>
      </c>
      <c r="BG20" s="60">
        <f t="shared" si="4"/>
        <v>0.16144813335468428</v>
      </c>
      <c r="BH20" s="60">
        <f t="shared" si="0"/>
        <v>0.23817411963704849</v>
      </c>
      <c r="BI20" s="60">
        <f t="shared" si="0"/>
        <v>0.27397493554242447</v>
      </c>
      <c r="BJ20" s="60">
        <f t="shared" si="0"/>
        <v>0.2528195561840661</v>
      </c>
      <c r="BK20" s="60">
        <f t="shared" si="0"/>
        <v>7.3583255283256696E-2</v>
      </c>
      <c r="BL20" s="57">
        <f t="shared" si="1"/>
        <v>1.0000000000014799</v>
      </c>
    </row>
    <row r="21" spans="1:64" x14ac:dyDescent="0.2">
      <c r="A21" s="2">
        <v>2015</v>
      </c>
      <c r="B21" s="95">
        <f>feedin_usedcar!B21</f>
        <v>0.97967807829999998</v>
      </c>
      <c r="C21" s="80">
        <f>feedin_usedcar!C21</f>
        <v>1.2480959200000001E-2</v>
      </c>
      <c r="D21" s="80">
        <f>feedin_usedcar!D21</f>
        <v>6.3457744999999999E-3</v>
      </c>
      <c r="E21" s="80">
        <f>feedin_usedcar!E21</f>
        <v>0</v>
      </c>
      <c r="F21" s="80">
        <f>feedin_usedcar!F21</f>
        <v>4.9137600000000002E-5</v>
      </c>
      <c r="G21" s="80">
        <f>feedin_usedcar!G21</f>
        <v>9.1255599999999994E-5</v>
      </c>
      <c r="H21" s="80">
        <f>feedin_usedcar!H21</f>
        <v>0</v>
      </c>
      <c r="I21" s="80">
        <f>feedin_usedcar!I21</f>
        <v>1.3547947999999999E-3</v>
      </c>
      <c r="J21" s="80">
        <f>feedin_usedcar!J21</f>
        <v>0</v>
      </c>
      <c r="K21" s="99">
        <f>feedin_usedcar!K21</f>
        <v>0.16135480999999999</v>
      </c>
      <c r="L21" s="102">
        <f>feedin_usedcar!L21</f>
        <v>0.2269815566</v>
      </c>
      <c r="M21" s="102">
        <f>feedin_usedcar!M21</f>
        <v>0.2779624826</v>
      </c>
      <c r="N21" s="102">
        <f>feedin_usedcar!N21</f>
        <v>0.2584586062</v>
      </c>
      <c r="O21" s="102">
        <f>feedin_usedcar!O21</f>
        <v>7.5242544499999994E-2</v>
      </c>
      <c r="P21" s="99">
        <f>feedin_usedcar!P21</f>
        <v>2.8121485000000002E-3</v>
      </c>
      <c r="Q21" s="102">
        <f>feedin_usedcar!Q21</f>
        <v>1.8560179999999999E-2</v>
      </c>
      <c r="R21" s="102">
        <f>feedin_usedcar!R21</f>
        <v>0.13160854890000001</v>
      </c>
      <c r="S21" s="102">
        <f>feedin_usedcar!S21</f>
        <v>0.67547806519999998</v>
      </c>
      <c r="T21" s="102">
        <f>feedin_usedcar!T21</f>
        <v>0.1715410574</v>
      </c>
      <c r="U21" s="99">
        <f>feedin_usedcar!U21</f>
        <v>0.11172566370000001</v>
      </c>
      <c r="V21" s="102">
        <f>feedin_usedcar!V21</f>
        <v>0.45353982300000001</v>
      </c>
      <c r="W21" s="102">
        <f>feedin_usedcar!W21</f>
        <v>0.2798672566</v>
      </c>
      <c r="X21" s="102">
        <f>feedin_usedcar!X21</f>
        <v>8.7389380500000002E-2</v>
      </c>
      <c r="Y21" s="102">
        <f>feedin_usedcar!Y21</f>
        <v>6.74778761E-2</v>
      </c>
      <c r="Z21" s="99">
        <f>feedin_usedcar!Z21</f>
        <v>0</v>
      </c>
      <c r="AA21" s="102">
        <f>feedin_usedcar!AA21</f>
        <v>0</v>
      </c>
      <c r="AB21" s="102">
        <f>feedin_usedcar!AB21</f>
        <v>0</v>
      </c>
      <c r="AC21" s="102">
        <f>feedin_usedcar!AC21</f>
        <v>0</v>
      </c>
      <c r="AD21" s="102">
        <f>feedin_usedcar!AD21</f>
        <v>0</v>
      </c>
      <c r="AE21" s="99">
        <f>feedin_usedcar!AE21</f>
        <v>0</v>
      </c>
      <c r="AF21" s="102">
        <f>feedin_usedcar!AF21</f>
        <v>0</v>
      </c>
      <c r="AG21" s="102">
        <f>feedin_usedcar!AG21</f>
        <v>0</v>
      </c>
      <c r="AH21" s="102">
        <f>feedin_usedcar!AH21</f>
        <v>0.14285714290000001</v>
      </c>
      <c r="AI21" s="102">
        <f>feedin_usedcar!AI21</f>
        <v>0.85714285710000004</v>
      </c>
      <c r="AJ21" s="99">
        <f>feedin_usedcar!AJ21</f>
        <v>0.4615384615</v>
      </c>
      <c r="AK21" s="102">
        <f>feedin_usedcar!AK21</f>
        <v>7.6923076899999998E-2</v>
      </c>
      <c r="AL21" s="102">
        <f>feedin_usedcar!AL21</f>
        <v>0.4615384615</v>
      </c>
      <c r="AM21" s="102">
        <f>feedin_usedcar!AM21</f>
        <v>0</v>
      </c>
      <c r="AN21" s="102">
        <f>feedin_usedcar!AN21</f>
        <v>0</v>
      </c>
      <c r="AO21" s="99">
        <f>feedin_usedcar!AO21</f>
        <v>0</v>
      </c>
      <c r="AP21" s="102">
        <f>feedin_usedcar!AP21</f>
        <v>0</v>
      </c>
      <c r="AQ21" s="102">
        <f>feedin_usedcar!AQ21</f>
        <v>0</v>
      </c>
      <c r="AR21" s="102">
        <f>feedin_usedcar!AR21</f>
        <v>0</v>
      </c>
      <c r="AS21" s="102">
        <f>feedin_usedcar!AS21</f>
        <v>0</v>
      </c>
      <c r="AT21" s="99">
        <f>feedin_usedcar!AT21</f>
        <v>0.98445595850000001</v>
      </c>
      <c r="AU21" s="102">
        <f>feedin_usedcar!AU21</f>
        <v>0</v>
      </c>
      <c r="AV21" s="102">
        <f>feedin_usedcar!AV21</f>
        <v>0</v>
      </c>
      <c r="AW21" s="102">
        <f>feedin_usedcar!AW21</f>
        <v>1.5544041499999999E-2</v>
      </c>
      <c r="AX21" s="102">
        <f>feedin_usedcar!AX21</f>
        <v>0</v>
      </c>
      <c r="AY21" s="99">
        <f>feedin_usedcar!AY21</f>
        <v>0</v>
      </c>
      <c r="AZ21" s="102">
        <f>feedin_usedcar!AZ21</f>
        <v>0</v>
      </c>
      <c r="BA21" s="102">
        <f>feedin_usedcar!BA21</f>
        <v>0</v>
      </c>
      <c r="BB21" s="102">
        <f>feedin_usedcar!BB21</f>
        <v>0</v>
      </c>
      <c r="BC21" s="102">
        <f>feedin_usedcar!BC21</f>
        <v>0</v>
      </c>
      <c r="BD21" s="36">
        <f t="shared" si="2"/>
        <v>1</v>
      </c>
      <c r="BE21" s="36">
        <f t="shared" si="3"/>
        <v>5.9999999997</v>
      </c>
      <c r="BG21" s="60">
        <f t="shared" si="4"/>
        <v>0.16019570814628958</v>
      </c>
      <c r="BH21" s="60">
        <f t="shared" si="0"/>
        <v>0.22548558513381961</v>
      </c>
      <c r="BI21" s="60">
        <f t="shared" si="0"/>
        <v>0.2757744441918018</v>
      </c>
      <c r="BJ21" s="60">
        <f t="shared" si="0"/>
        <v>0.26221947676045643</v>
      </c>
      <c r="BK21" s="60">
        <f t="shared" si="0"/>
        <v>7.6324785669021053E-2</v>
      </c>
      <c r="BL21" s="57">
        <f t="shared" si="1"/>
        <v>0.99999999990138844</v>
      </c>
    </row>
    <row r="22" spans="1:64" x14ac:dyDescent="0.2">
      <c r="A22" s="79">
        <v>2016</v>
      </c>
      <c r="B22" s="95">
        <f>feedin_usedcar!B22</f>
        <v>0.9645477764</v>
      </c>
      <c r="C22" s="80">
        <f>feedin_usedcar!C22</f>
        <v>1.7060580299999999E-2</v>
      </c>
      <c r="D22" s="80">
        <f>feedin_usedcar!D22</f>
        <v>1.31214443E-2</v>
      </c>
      <c r="E22" s="80">
        <f>feedin_usedcar!E22</f>
        <v>0</v>
      </c>
      <c r="F22" s="80">
        <f>feedin_usedcar!F22</f>
        <v>6.7566700000000005E-5</v>
      </c>
      <c r="G22" s="80">
        <f>feedin_usedcar!G22</f>
        <v>6.6215320000000003E-4</v>
      </c>
      <c r="H22" s="80">
        <f>feedin_usedcar!H22</f>
        <v>0</v>
      </c>
      <c r="I22" s="80">
        <f>feedin_usedcar!I22</f>
        <v>4.5404792000000001E-3</v>
      </c>
      <c r="J22" s="80">
        <f>feedin_usedcar!J22</f>
        <v>0</v>
      </c>
      <c r="K22" s="99">
        <f>feedin_usedcar!K22</f>
        <v>0.15253406189999999</v>
      </c>
      <c r="L22" s="102">
        <f>feedin_usedcar!L22</f>
        <v>0.23821932679999999</v>
      </c>
      <c r="M22" s="102">
        <f>feedin_usedcar!M22</f>
        <v>0.2773843298</v>
      </c>
      <c r="N22" s="102">
        <f>feedin_usedcar!N22</f>
        <v>0.2565654443</v>
      </c>
      <c r="O22" s="102">
        <f>feedin_usedcar!O22</f>
        <v>7.5296837199999994E-2</v>
      </c>
      <c r="P22" s="99">
        <f>feedin_usedcar!P22</f>
        <v>3.1683167999999999E-3</v>
      </c>
      <c r="Q22" s="102">
        <f>feedin_usedcar!Q22</f>
        <v>1.3465346499999999E-2</v>
      </c>
      <c r="R22" s="102">
        <f>feedin_usedcar!R22</f>
        <v>0.1227722772</v>
      </c>
      <c r="S22" s="102">
        <f>feedin_usedcar!S22</f>
        <v>0.73306930690000005</v>
      </c>
      <c r="T22" s="102">
        <f>feedin_usedcar!T22</f>
        <v>0.1275247525</v>
      </c>
      <c r="U22" s="99">
        <f>feedin_usedcar!U22</f>
        <v>0.10298661169999999</v>
      </c>
      <c r="V22" s="102">
        <f>feedin_usedcar!V22</f>
        <v>0.35427394439999998</v>
      </c>
      <c r="W22" s="102">
        <f>feedin_usedcar!W22</f>
        <v>0.42173017509999999</v>
      </c>
      <c r="X22" s="102">
        <f>feedin_usedcar!X22</f>
        <v>5.2523172E-2</v>
      </c>
      <c r="Y22" s="102">
        <f>feedin_usedcar!Y22</f>
        <v>6.8486096799999993E-2</v>
      </c>
      <c r="Z22" s="99">
        <f>feedin_usedcar!Z22</f>
        <v>0</v>
      </c>
      <c r="AA22" s="102">
        <f>feedin_usedcar!AA22</f>
        <v>0</v>
      </c>
      <c r="AB22" s="102">
        <f>feedin_usedcar!AB22</f>
        <v>0</v>
      </c>
      <c r="AC22" s="102">
        <f>feedin_usedcar!AC22</f>
        <v>0</v>
      </c>
      <c r="AD22" s="102">
        <f>feedin_usedcar!AD22</f>
        <v>0</v>
      </c>
      <c r="AE22" s="99">
        <f>feedin_usedcar!AE22</f>
        <v>0.1</v>
      </c>
      <c r="AF22" s="102">
        <f>feedin_usedcar!AF22</f>
        <v>0.2</v>
      </c>
      <c r="AG22" s="102">
        <f>feedin_usedcar!AG22</f>
        <v>0.2</v>
      </c>
      <c r="AH22" s="102">
        <f>feedin_usedcar!AH22</f>
        <v>0.1</v>
      </c>
      <c r="AI22" s="102">
        <f>feedin_usedcar!AI22</f>
        <v>0.4</v>
      </c>
      <c r="AJ22" s="99">
        <f>feedin_usedcar!AJ22</f>
        <v>0.12244897959999999</v>
      </c>
      <c r="AK22" s="102">
        <f>feedin_usedcar!AK22</f>
        <v>6.1224489799999997E-2</v>
      </c>
      <c r="AL22" s="102">
        <f>feedin_usedcar!AL22</f>
        <v>0.79591836729999998</v>
      </c>
      <c r="AM22" s="102">
        <f>feedin_usedcar!AM22</f>
        <v>1.02040816E-2</v>
      </c>
      <c r="AN22" s="102">
        <f>feedin_usedcar!AN22</f>
        <v>1.02040816E-2</v>
      </c>
      <c r="AO22" s="99">
        <f>feedin_usedcar!AO22</f>
        <v>0</v>
      </c>
      <c r="AP22" s="102">
        <f>feedin_usedcar!AP22</f>
        <v>0</v>
      </c>
      <c r="AQ22" s="102">
        <f>feedin_usedcar!AQ22</f>
        <v>0</v>
      </c>
      <c r="AR22" s="102">
        <f>feedin_usedcar!AR22</f>
        <v>0</v>
      </c>
      <c r="AS22" s="102">
        <f>feedin_usedcar!AS22</f>
        <v>0</v>
      </c>
      <c r="AT22" s="99">
        <f>feedin_usedcar!AT22</f>
        <v>0.99553571429999999</v>
      </c>
      <c r="AU22" s="102">
        <f>feedin_usedcar!AU22</f>
        <v>1.4880951999999999E-3</v>
      </c>
      <c r="AV22" s="102">
        <f>feedin_usedcar!AV22</f>
        <v>0</v>
      </c>
      <c r="AW22" s="102">
        <f>feedin_usedcar!AW22</f>
        <v>1.4880951999999999E-3</v>
      </c>
      <c r="AX22" s="102">
        <f>feedin_usedcar!AX22</f>
        <v>1.4880951999999999E-3</v>
      </c>
      <c r="AY22" s="99">
        <f>feedin_usedcar!AY22</f>
        <v>0</v>
      </c>
      <c r="AZ22" s="102">
        <f>feedin_usedcar!AZ22</f>
        <v>0</v>
      </c>
      <c r="BA22" s="102">
        <f>feedin_usedcar!BA22</f>
        <v>0</v>
      </c>
      <c r="BB22" s="102">
        <f>feedin_usedcar!BB22</f>
        <v>0</v>
      </c>
      <c r="BC22" s="102">
        <f>feedin_usedcar!BC22</f>
        <v>0</v>
      </c>
      <c r="BD22" s="36">
        <f t="shared" si="2"/>
        <v>1.0000000000999998</v>
      </c>
      <c r="BE22" s="36">
        <f t="shared" si="3"/>
        <v>5.9999999997000009</v>
      </c>
      <c r="BG22" s="60">
        <f t="shared" si="4"/>
        <v>0.15313982250046965</v>
      </c>
      <c r="BH22" s="60">
        <f t="shared" si="0"/>
        <v>0.23471304441120405</v>
      </c>
      <c r="BI22" s="60">
        <f t="shared" si="0"/>
        <v>0.27571924704662909</v>
      </c>
      <c r="BJ22" s="60">
        <f t="shared" si="0"/>
        <v>0.26068566645292085</v>
      </c>
      <c r="BK22" s="60">
        <f t="shared" si="0"/>
        <v>7.5742219686550011E-2</v>
      </c>
      <c r="BL22" s="57">
        <f t="shared" si="1"/>
        <v>1.0000000000977738</v>
      </c>
    </row>
    <row r="23" spans="1:64" x14ac:dyDescent="0.2">
      <c r="A23" s="2">
        <v>2017</v>
      </c>
      <c r="B23" s="95">
        <f>feedin_usedcar!B23</f>
        <v>0.94181599049999998</v>
      </c>
      <c r="C23" s="80">
        <f>feedin_usedcar!C23</f>
        <v>2.6041986900000001E-2</v>
      </c>
      <c r="D23" s="80">
        <f>feedin_usedcar!D23</f>
        <v>1.7217842600000002E-2</v>
      </c>
      <c r="E23" s="80">
        <f>feedin_usedcar!E23</f>
        <v>0</v>
      </c>
      <c r="F23" s="80">
        <f>feedin_usedcar!F23</f>
        <v>1.2298499999999999E-5</v>
      </c>
      <c r="G23" s="80">
        <f>feedin_usedcar!G23</f>
        <v>2.0169472999999999E-3</v>
      </c>
      <c r="H23" s="80">
        <f>feedin_usedcar!H23</f>
        <v>0</v>
      </c>
      <c r="I23" s="80">
        <f>feedin_usedcar!I23</f>
        <v>1.2894934300000001E-2</v>
      </c>
      <c r="J23" s="80">
        <f>feedin_usedcar!J23</f>
        <v>0</v>
      </c>
      <c r="K23" s="99">
        <f>feedin_usedcar!K23</f>
        <v>0.1448550535</v>
      </c>
      <c r="L23" s="102">
        <f>feedin_usedcar!L23</f>
        <v>0.2307129799</v>
      </c>
      <c r="M23" s="102">
        <f>feedin_usedcar!M23</f>
        <v>0.27795116219999999</v>
      </c>
      <c r="N23" s="102">
        <f>feedin_usedcar!N23</f>
        <v>0.26642073649999998</v>
      </c>
      <c r="O23" s="102">
        <f>feedin_usedcar!O23</f>
        <v>8.0060067900000004E-2</v>
      </c>
      <c r="P23" s="99">
        <f>feedin_usedcar!P23</f>
        <v>3.3057850999999999E-3</v>
      </c>
      <c r="Q23" s="102">
        <f>feedin_usedcar!Q23</f>
        <v>9.9173553999999994E-3</v>
      </c>
      <c r="R23" s="102">
        <f>feedin_usedcar!R23</f>
        <v>9.7992916200000002E-2</v>
      </c>
      <c r="S23" s="102">
        <f>feedin_usedcar!S23</f>
        <v>0.78134592680000003</v>
      </c>
      <c r="T23" s="102">
        <f>feedin_usedcar!T23</f>
        <v>0.1074380165</v>
      </c>
      <c r="U23" s="99">
        <f>feedin_usedcar!U23</f>
        <v>0.1314285714</v>
      </c>
      <c r="V23" s="102">
        <f>feedin_usedcar!V23</f>
        <v>0.28035714290000002</v>
      </c>
      <c r="W23" s="102">
        <f>feedin_usedcar!W23</f>
        <v>0.4453571429</v>
      </c>
      <c r="X23" s="102">
        <f>feedin_usedcar!X23</f>
        <v>8.1428571399999997E-2</v>
      </c>
      <c r="Y23" s="102">
        <f>feedin_usedcar!Y23</f>
        <v>6.14285714E-2</v>
      </c>
      <c r="Z23" s="99">
        <f>feedin_usedcar!Z23</f>
        <v>0</v>
      </c>
      <c r="AA23" s="102">
        <f>feedin_usedcar!AA23</f>
        <v>0</v>
      </c>
      <c r="AB23" s="102">
        <f>feedin_usedcar!AB23</f>
        <v>0</v>
      </c>
      <c r="AC23" s="102">
        <f>feedin_usedcar!AC23</f>
        <v>0</v>
      </c>
      <c r="AD23" s="102">
        <f>feedin_usedcar!AD23</f>
        <v>0</v>
      </c>
      <c r="AE23" s="99">
        <f>feedin_usedcar!AE23</f>
        <v>0</v>
      </c>
      <c r="AF23" s="102">
        <f>feedin_usedcar!AF23</f>
        <v>0</v>
      </c>
      <c r="AG23" s="102">
        <f>feedin_usedcar!AG23</f>
        <v>0</v>
      </c>
      <c r="AH23" s="102">
        <f>feedin_usedcar!AH23</f>
        <v>0</v>
      </c>
      <c r="AI23" s="102">
        <f>feedin_usedcar!AI23</f>
        <v>1</v>
      </c>
      <c r="AJ23" s="99">
        <f>feedin_usedcar!AJ23</f>
        <v>0.237804878</v>
      </c>
      <c r="AK23" s="102">
        <f>feedin_usedcar!AK23</f>
        <v>2.13414634E-2</v>
      </c>
      <c r="AL23" s="102">
        <f>feedin_usedcar!AL23</f>
        <v>0.73475609760000005</v>
      </c>
      <c r="AM23" s="102">
        <f>feedin_usedcar!AM23</f>
        <v>0</v>
      </c>
      <c r="AN23" s="102">
        <f>feedin_usedcar!AN23</f>
        <v>6.0975609999999996E-3</v>
      </c>
      <c r="AO23" s="99">
        <f>feedin_usedcar!AO23</f>
        <v>0</v>
      </c>
      <c r="AP23" s="102">
        <f>feedin_usedcar!AP23</f>
        <v>0</v>
      </c>
      <c r="AQ23" s="102">
        <f>feedin_usedcar!AQ23</f>
        <v>0</v>
      </c>
      <c r="AR23" s="102">
        <f>feedin_usedcar!AR23</f>
        <v>0</v>
      </c>
      <c r="AS23" s="102">
        <f>feedin_usedcar!AS23</f>
        <v>0</v>
      </c>
      <c r="AT23" s="99">
        <f>feedin_usedcar!AT23</f>
        <v>0.99809251310000002</v>
      </c>
      <c r="AU23" s="102">
        <f>feedin_usedcar!AU23</f>
        <v>4.7687169999999999E-4</v>
      </c>
      <c r="AV23" s="102">
        <f>feedin_usedcar!AV23</f>
        <v>0</v>
      </c>
      <c r="AW23" s="102">
        <f>feedin_usedcar!AW23</f>
        <v>0</v>
      </c>
      <c r="AX23" s="102">
        <f>feedin_usedcar!AX23</f>
        <v>1.4306151999999999E-3</v>
      </c>
      <c r="AY23" s="99">
        <f>feedin_usedcar!AY23</f>
        <v>0</v>
      </c>
      <c r="AZ23" s="102">
        <f>feedin_usedcar!AZ23</f>
        <v>0</v>
      </c>
      <c r="BA23" s="102">
        <f>feedin_usedcar!BA23</f>
        <v>0</v>
      </c>
      <c r="BB23" s="102">
        <f>feedin_usedcar!BB23</f>
        <v>0</v>
      </c>
      <c r="BC23" s="102">
        <f>feedin_usedcar!BC23</f>
        <v>0</v>
      </c>
      <c r="BD23" s="36">
        <f t="shared" si="2"/>
        <v>1.0000000001</v>
      </c>
      <c r="BE23" s="36">
        <f t="shared" si="3"/>
        <v>6</v>
      </c>
      <c r="BG23" s="60">
        <f t="shared" si="4"/>
        <v>0.15212578864716478</v>
      </c>
      <c r="BH23" s="60">
        <f t="shared" si="0"/>
        <v>0.22242378031959614</v>
      </c>
      <c r="BI23" s="60">
        <f t="shared" si="0"/>
        <v>0.27348083289244313</v>
      </c>
      <c r="BJ23" s="60">
        <f t="shared" si="0"/>
        <v>0.27266913455208902</v>
      </c>
      <c r="BK23" s="60">
        <f t="shared" si="0"/>
        <v>7.9300463688706913E-2</v>
      </c>
      <c r="BL23" s="57">
        <f t="shared" si="1"/>
        <v>1.0000000001</v>
      </c>
    </row>
    <row r="24" spans="1:64" x14ac:dyDescent="0.2">
      <c r="A24" s="12">
        <v>2018</v>
      </c>
      <c r="B24" s="182">
        <f>1-SUM(C24:J24)</f>
        <v>0.92346365565894328</v>
      </c>
      <c r="C24" s="173">
        <v>2.1598862816056653E-2</v>
      </c>
      <c r="D24" s="173">
        <v>2.6437481525000001E-2</v>
      </c>
      <c r="E24" s="173">
        <f t="shared" ref="E24" si="5">E23+(E$26-E$22)/4</f>
        <v>0</v>
      </c>
      <c r="F24" s="173">
        <v>0</v>
      </c>
      <c r="G24" s="173">
        <v>3.5000000000000001E-3</v>
      </c>
      <c r="H24" s="173">
        <v>0</v>
      </c>
      <c r="I24" s="173">
        <v>2.5000000000000001E-2</v>
      </c>
      <c r="J24" s="174">
        <v>0</v>
      </c>
      <c r="K24" s="145">
        <f>feedin_usedcar!K24</f>
        <v>0.14678928015384615</v>
      </c>
      <c r="L24" s="146">
        <f>feedin_usedcar!L24</f>
        <v>0.23604275067692307</v>
      </c>
      <c r="M24" s="146">
        <f>feedin_usedcar!M24</f>
        <v>0.27810876510769228</v>
      </c>
      <c r="N24" s="146">
        <f>feedin_usedcar!N24</f>
        <v>0.2628499106153846</v>
      </c>
      <c r="O24" s="146">
        <f>feedin_usedcar!O24</f>
        <v>7.6209293446153847E-2</v>
      </c>
      <c r="P24" s="145">
        <f>feedin_usedcar!P24</f>
        <v>2.203856733333333E-3</v>
      </c>
      <c r="Q24" s="146">
        <f>feedin_usedcar!Q24</f>
        <v>9.9449035999999991E-3</v>
      </c>
      <c r="R24" s="146">
        <f>feedin_usedcar!R24</f>
        <v>0.11199527746666667</v>
      </c>
      <c r="S24" s="146">
        <f>feedin_usedcar!S24</f>
        <v>0.77089728453333339</v>
      </c>
      <c r="T24" s="146">
        <f>feedin_usedcar!T24</f>
        <v>0.10495867766666667</v>
      </c>
      <c r="U24" s="145">
        <f>feedin_usedcar!U24</f>
        <v>0.12761904760000001</v>
      </c>
      <c r="V24" s="146">
        <f>feedin_usedcar!V24</f>
        <v>0.28023809526666671</v>
      </c>
      <c r="W24" s="146">
        <f>feedin_usedcar!W24</f>
        <v>0.44690476193333334</v>
      </c>
      <c r="X24" s="146">
        <f>feedin_usedcar!X24</f>
        <v>8.76190476E-2</v>
      </c>
      <c r="Y24" s="146">
        <f>feedin_usedcar!Y24</f>
        <v>5.761904759999998E-2</v>
      </c>
      <c r="Z24" s="145">
        <f>feedin_usedcar!Z24</f>
        <v>2.203856733333333E-3</v>
      </c>
      <c r="AA24" s="146">
        <f>feedin_usedcar!AA24</f>
        <v>9.9449035999999991E-3</v>
      </c>
      <c r="AB24" s="146">
        <f>feedin_usedcar!AB24</f>
        <v>0.11199527746666667</v>
      </c>
      <c r="AC24" s="146">
        <f>feedin_usedcar!AC24</f>
        <v>0.77089728453333339</v>
      </c>
      <c r="AD24" s="146">
        <f>feedin_usedcar!AD24</f>
        <v>0.10495867766666667</v>
      </c>
      <c r="AE24" s="145">
        <f>feedin_usedcar!AE24</f>
        <v>0</v>
      </c>
      <c r="AF24" s="146">
        <f>feedin_usedcar!AF24</f>
        <v>0</v>
      </c>
      <c r="AG24" s="146">
        <f>feedin_usedcar!AG24</f>
        <v>0</v>
      </c>
      <c r="AH24" s="146">
        <f>feedin_usedcar!AH24</f>
        <v>0</v>
      </c>
      <c r="AI24" s="146">
        <f>feedin_usedcar!AI24</f>
        <v>1</v>
      </c>
      <c r="AJ24" s="145">
        <f>feedin_usedcar!AJ24</f>
        <v>0.235203252</v>
      </c>
      <c r="AK24" s="146">
        <f>feedin_usedcar!AK24</f>
        <v>4.7560975599999999E-2</v>
      </c>
      <c r="AL24" s="146">
        <f>feedin_usedcar!AL24</f>
        <v>0.70650406506666674</v>
      </c>
      <c r="AM24" s="146">
        <f>feedin_usedcar!AM24</f>
        <v>6.6666666666666671E-3</v>
      </c>
      <c r="AN24" s="146">
        <f>feedin_usedcar!AN24</f>
        <v>4.065040666666667E-3</v>
      </c>
      <c r="AO24" s="145">
        <f>feedin_usedcar!AO24</f>
        <v>0.1</v>
      </c>
      <c r="AP24" s="146">
        <f>feedin_usedcar!AP24</f>
        <v>0.35</v>
      </c>
      <c r="AQ24" s="146">
        <f>feedin_usedcar!AQ24</f>
        <v>0.4</v>
      </c>
      <c r="AR24" s="146">
        <f>feedin_usedcar!AR24</f>
        <v>0.15</v>
      </c>
      <c r="AS24" s="146">
        <f>feedin_usedcar!AS24</f>
        <v>0</v>
      </c>
      <c r="AT24" s="145">
        <f>feedin_usedcar!AT24</f>
        <v>0.89872834206666663</v>
      </c>
      <c r="AU24" s="146">
        <f>feedin_usedcar!AU24</f>
        <v>4.6984581133333342E-2</v>
      </c>
      <c r="AV24" s="146">
        <f>feedin_usedcar!AV24</f>
        <v>4.1666666666666664E-2</v>
      </c>
      <c r="AW24" s="146">
        <f>feedin_usedcar!AW24</f>
        <v>8.3333333333333332E-3</v>
      </c>
      <c r="AX24" s="146">
        <f>feedin_usedcar!AX24</f>
        <v>4.2870768000000028E-3</v>
      </c>
      <c r="AY24" s="145">
        <f>feedin_usedcar!AY24</f>
        <v>0</v>
      </c>
      <c r="AZ24" s="146">
        <f>feedin_usedcar!AZ24</f>
        <v>0</v>
      </c>
      <c r="BA24" s="146">
        <f>feedin_usedcar!BA24</f>
        <v>0</v>
      </c>
      <c r="BB24" s="146">
        <f>feedin_usedcar!BB24</f>
        <v>0.5</v>
      </c>
      <c r="BC24" s="146">
        <f>feedin_usedcar!BC24</f>
        <v>0.5</v>
      </c>
      <c r="BD24" s="36">
        <f t="shared" si="2"/>
        <v>0.99999999999999989</v>
      </c>
      <c r="BE24" s="36">
        <f t="shared" si="3"/>
        <v>9</v>
      </c>
      <c r="BG24" s="60">
        <f t="shared" si="4"/>
        <v>0.16226751220849484</v>
      </c>
      <c r="BH24" s="60">
        <f t="shared" si="0"/>
        <v>0.22694156744962621</v>
      </c>
      <c r="BI24" s="60">
        <f t="shared" si="0"/>
        <v>0.27457177481263961</v>
      </c>
      <c r="BJ24" s="60">
        <f t="shared" si="0"/>
        <v>0.26193093765924536</v>
      </c>
      <c r="BK24" s="60">
        <f t="shared" si="0"/>
        <v>7.428820786999385E-2</v>
      </c>
      <c r="BL24" s="57">
        <f t="shared" si="1"/>
        <v>0.99999999999999978</v>
      </c>
    </row>
    <row r="25" spans="1:64" x14ac:dyDescent="0.2">
      <c r="A25" s="12">
        <v>2019</v>
      </c>
      <c r="B25" s="182">
        <f t="shared" ref="B25:B26" si="6">1-SUM(C25:J25)</f>
        <v>0.90068486384097179</v>
      </c>
      <c r="C25" s="66">
        <v>1.9242521959028178E-2</v>
      </c>
      <c r="D25" s="66">
        <v>3.9072614200000001E-2</v>
      </c>
      <c r="E25" s="66">
        <f>E24+(E$26-E$23)/3</f>
        <v>0</v>
      </c>
      <c r="F25" s="66">
        <v>0</v>
      </c>
      <c r="G25" s="173">
        <v>6.0000000000000001E-3</v>
      </c>
      <c r="H25" s="173">
        <v>0</v>
      </c>
      <c r="I25" s="173">
        <v>3.5000000000000003E-2</v>
      </c>
      <c r="J25" s="66">
        <v>0</v>
      </c>
      <c r="K25" s="145">
        <f>feedin_usedcar!K25</f>
        <v>0.14872350680769231</v>
      </c>
      <c r="L25" s="146">
        <f>feedin_usedcar!L25</f>
        <v>0.24137252145384613</v>
      </c>
      <c r="M25" s="146">
        <f>feedin_usedcar!M25</f>
        <v>0.27826636801538457</v>
      </c>
      <c r="N25" s="146">
        <f>feedin_usedcar!N25</f>
        <v>0.25927908473076922</v>
      </c>
      <c r="O25" s="146">
        <f>feedin_usedcar!O25</f>
        <v>7.2358518992307691E-2</v>
      </c>
      <c r="P25" s="145">
        <f>feedin_usedcar!P25</f>
        <v>1.1019283666666663E-3</v>
      </c>
      <c r="Q25" s="146">
        <f>feedin_usedcar!Q25</f>
        <v>9.9724517999999988E-3</v>
      </c>
      <c r="R25" s="146">
        <f>feedin_usedcar!R25</f>
        <v>0.12599763873333333</v>
      </c>
      <c r="S25" s="146">
        <f>feedin_usedcar!S25</f>
        <v>0.76044864226666675</v>
      </c>
      <c r="T25" s="146">
        <f>feedin_usedcar!T25</f>
        <v>0.10247933883333334</v>
      </c>
      <c r="U25" s="145">
        <f>feedin_usedcar!U25</f>
        <v>0.1238095238</v>
      </c>
      <c r="V25" s="146">
        <f>feedin_usedcar!V25</f>
        <v>0.2801190476333334</v>
      </c>
      <c r="W25" s="146">
        <f>feedin_usedcar!W25</f>
        <v>0.44845238096666667</v>
      </c>
      <c r="X25" s="146">
        <f>feedin_usedcar!X25</f>
        <v>9.3809523800000003E-2</v>
      </c>
      <c r="Y25" s="146">
        <f>feedin_usedcar!Y25</f>
        <v>5.380952379999996E-2</v>
      </c>
      <c r="Z25" s="145">
        <f>feedin_usedcar!Z25</f>
        <v>1.1019283666666663E-3</v>
      </c>
      <c r="AA25" s="146">
        <f>feedin_usedcar!AA25</f>
        <v>9.9724517999999988E-3</v>
      </c>
      <c r="AB25" s="146">
        <f>feedin_usedcar!AB25</f>
        <v>0.12599763873333333</v>
      </c>
      <c r="AC25" s="146">
        <f>feedin_usedcar!AC25</f>
        <v>0.76044864226666675</v>
      </c>
      <c r="AD25" s="146">
        <f>feedin_usedcar!AD25</f>
        <v>0.10247933883333334</v>
      </c>
      <c r="AE25" s="145">
        <f>feedin_usedcar!AE25</f>
        <v>0</v>
      </c>
      <c r="AF25" s="146">
        <f>feedin_usedcar!AF25</f>
        <v>0</v>
      </c>
      <c r="AG25" s="146">
        <f>feedin_usedcar!AG25</f>
        <v>0</v>
      </c>
      <c r="AH25" s="146">
        <f>feedin_usedcar!AH25</f>
        <v>0</v>
      </c>
      <c r="AI25" s="146">
        <f>feedin_usedcar!AI25</f>
        <v>1</v>
      </c>
      <c r="AJ25" s="145">
        <f>feedin_usedcar!AJ25</f>
        <v>0.23260162600000001</v>
      </c>
      <c r="AK25" s="146">
        <f>feedin_usedcar!AK25</f>
        <v>7.3780487800000003E-2</v>
      </c>
      <c r="AL25" s="146">
        <f>feedin_usedcar!AL25</f>
        <v>0.67825203253333344</v>
      </c>
      <c r="AM25" s="146">
        <f>feedin_usedcar!AM25</f>
        <v>1.3333333333333334E-2</v>
      </c>
      <c r="AN25" s="146">
        <f>feedin_usedcar!AN25</f>
        <v>2.0325203333333339E-3</v>
      </c>
      <c r="AO25" s="145">
        <f>feedin_usedcar!AO25</f>
        <v>0.1</v>
      </c>
      <c r="AP25" s="146">
        <f>feedin_usedcar!AP25</f>
        <v>0.35</v>
      </c>
      <c r="AQ25" s="146">
        <f>feedin_usedcar!AQ25</f>
        <v>0.4</v>
      </c>
      <c r="AR25" s="146">
        <f>feedin_usedcar!AR25</f>
        <v>0.15</v>
      </c>
      <c r="AS25" s="146">
        <f>feedin_usedcar!AS25</f>
        <v>0</v>
      </c>
      <c r="AT25" s="145">
        <f>feedin_usedcar!AT25</f>
        <v>0.79936417103333324</v>
      </c>
      <c r="AU25" s="146">
        <f>feedin_usedcar!AU25</f>
        <v>9.3492290566666691E-2</v>
      </c>
      <c r="AV25" s="146">
        <f>feedin_usedcar!AV25</f>
        <v>8.3333333333333329E-2</v>
      </c>
      <c r="AW25" s="146">
        <f>feedin_usedcar!AW25</f>
        <v>1.6666666666666666E-2</v>
      </c>
      <c r="AX25" s="146">
        <f>feedin_usedcar!AX25</f>
        <v>7.143538400000005E-3</v>
      </c>
      <c r="AY25" s="145">
        <f>feedin_usedcar!AY25</f>
        <v>0</v>
      </c>
      <c r="AZ25" s="146">
        <f>feedin_usedcar!AZ25</f>
        <v>0</v>
      </c>
      <c r="BA25" s="146">
        <f>feedin_usedcar!BA25</f>
        <v>0</v>
      </c>
      <c r="BB25" s="146">
        <f>feedin_usedcar!BB25</f>
        <v>0.5</v>
      </c>
      <c r="BC25" s="146">
        <f>feedin_usedcar!BC25</f>
        <v>0.5</v>
      </c>
      <c r="BD25" s="36">
        <f t="shared" si="2"/>
        <v>1</v>
      </c>
      <c r="BE25" s="36">
        <f t="shared" si="3"/>
        <v>9</v>
      </c>
      <c r="BG25" s="60">
        <f t="shared" si="4"/>
        <v>0.16818513285972084</v>
      </c>
      <c r="BH25" s="60">
        <f t="shared" si="0"/>
        <v>0.23225236831823826</v>
      </c>
      <c r="BI25" s="60">
        <f t="shared" si="0"/>
        <v>0.27756320384801891</v>
      </c>
      <c r="BJ25" s="60">
        <f t="shared" si="0"/>
        <v>0.25249041349013063</v>
      </c>
      <c r="BK25" s="60">
        <f t="shared" si="0"/>
        <v>6.9508881483891241E-2</v>
      </c>
      <c r="BL25" s="57">
        <f t="shared" si="1"/>
        <v>0.99999999999999989</v>
      </c>
    </row>
    <row r="26" spans="1:64" x14ac:dyDescent="0.2">
      <c r="A26" s="51">
        <v>2020</v>
      </c>
      <c r="B26" s="101">
        <f t="shared" si="6"/>
        <v>0.88162905204758346</v>
      </c>
      <c r="C26" s="74">
        <v>1.7150947952416555E-2</v>
      </c>
      <c r="D26" s="74">
        <v>0.05</v>
      </c>
      <c r="E26" s="74">
        <v>0</v>
      </c>
      <c r="F26" s="74">
        <v>0</v>
      </c>
      <c r="G26" s="74">
        <v>8.0000000000000002E-3</v>
      </c>
      <c r="H26" s="74">
        <v>0</v>
      </c>
      <c r="I26" s="74">
        <v>4.3220000000000001E-2</v>
      </c>
      <c r="J26" s="74">
        <v>0</v>
      </c>
      <c r="K26" s="72">
        <f>feedin_usedcar!K26</f>
        <v>0.15065773346153846</v>
      </c>
      <c r="L26" s="83">
        <f>feedin_usedcar!L26</f>
        <v>0.2467022922307692</v>
      </c>
      <c r="M26" s="83">
        <f>feedin_usedcar!M26</f>
        <v>0.27842397092307686</v>
      </c>
      <c r="N26" s="83">
        <f>feedin_usedcar!N26</f>
        <v>0.25570825884615384</v>
      </c>
      <c r="O26" s="83">
        <f>feedin_usedcar!O26</f>
        <v>6.8507744538461535E-2</v>
      </c>
      <c r="P26" s="72">
        <f>feedin_usedcar!P26</f>
        <v>0</v>
      </c>
      <c r="Q26" s="83">
        <f>feedin_usedcar!Q26</f>
        <v>0.01</v>
      </c>
      <c r="R26" s="83">
        <f>feedin_usedcar!R26</f>
        <v>0.14000000000000001</v>
      </c>
      <c r="S26" s="83">
        <f>feedin_usedcar!S26</f>
        <v>0.75</v>
      </c>
      <c r="T26" s="83">
        <f>feedin_usedcar!T26</f>
        <v>0.1</v>
      </c>
      <c r="U26" s="72">
        <f>feedin_usedcar!U26</f>
        <v>0.12</v>
      </c>
      <c r="V26" s="83">
        <f>feedin_usedcar!V26</f>
        <v>0.28000000000000003</v>
      </c>
      <c r="W26" s="83">
        <f>feedin_usedcar!W26</f>
        <v>0.45</v>
      </c>
      <c r="X26" s="83">
        <f>feedin_usedcar!X26</f>
        <v>0.1</v>
      </c>
      <c r="Y26" s="83">
        <f>feedin_usedcar!Y26</f>
        <v>4.9999999999999933E-2</v>
      </c>
      <c r="Z26" s="72">
        <f>feedin_usedcar!Z26</f>
        <v>0</v>
      </c>
      <c r="AA26" s="83">
        <f>feedin_usedcar!AA26</f>
        <v>0.01</v>
      </c>
      <c r="AB26" s="83">
        <f>feedin_usedcar!AB26</f>
        <v>0.14000000000000001</v>
      </c>
      <c r="AC26" s="83">
        <f>feedin_usedcar!AC26</f>
        <v>0.75</v>
      </c>
      <c r="AD26" s="83">
        <f>feedin_usedcar!AD26</f>
        <v>0.1</v>
      </c>
      <c r="AE26" s="72">
        <f>feedin_usedcar!AE26</f>
        <v>0</v>
      </c>
      <c r="AF26" s="83">
        <f>feedin_usedcar!AF26</f>
        <v>0</v>
      </c>
      <c r="AG26" s="83">
        <f>feedin_usedcar!AG26</f>
        <v>0</v>
      </c>
      <c r="AH26" s="83">
        <f>feedin_usedcar!AH26</f>
        <v>0</v>
      </c>
      <c r="AI26" s="83">
        <f>feedin_usedcar!AI26</f>
        <v>1</v>
      </c>
      <c r="AJ26" s="72">
        <f>feedin_usedcar!AJ26</f>
        <v>0.23</v>
      </c>
      <c r="AK26" s="83">
        <f>feedin_usedcar!AK26</f>
        <v>0.1</v>
      </c>
      <c r="AL26" s="83">
        <f>feedin_usedcar!AL26</f>
        <v>0.65</v>
      </c>
      <c r="AM26" s="83">
        <f>feedin_usedcar!AM26</f>
        <v>0.02</v>
      </c>
      <c r="AN26" s="83">
        <f>feedin_usedcar!AN26</f>
        <v>0</v>
      </c>
      <c r="AO26" s="72">
        <f>feedin_usedcar!AO26</f>
        <v>0.1</v>
      </c>
      <c r="AP26" s="83">
        <f>feedin_usedcar!AP26</f>
        <v>0.35</v>
      </c>
      <c r="AQ26" s="83">
        <f>feedin_usedcar!AQ26</f>
        <v>0.4</v>
      </c>
      <c r="AR26" s="83">
        <f>feedin_usedcar!AR26</f>
        <v>0.15</v>
      </c>
      <c r="AS26" s="83">
        <f>feedin_usedcar!AS26</f>
        <v>0</v>
      </c>
      <c r="AT26" s="72">
        <f>feedin_usedcar!AT26</f>
        <v>0.7</v>
      </c>
      <c r="AU26" s="83">
        <f>feedin_usedcar!AU26</f>
        <v>0.14000000000000001</v>
      </c>
      <c r="AV26" s="83">
        <f>feedin_usedcar!AV26</f>
        <v>0.125</v>
      </c>
      <c r="AW26" s="83">
        <f>feedin_usedcar!AW26</f>
        <v>2.5000000000000001E-2</v>
      </c>
      <c r="AX26" s="83">
        <f>feedin_usedcar!AX26</f>
        <v>1.0000000000000009E-2</v>
      </c>
      <c r="AY26" s="72">
        <f>feedin_usedcar!AY26</f>
        <v>0</v>
      </c>
      <c r="AZ26" s="83">
        <f>feedin_usedcar!AZ26</f>
        <v>0</v>
      </c>
      <c r="BA26" s="83">
        <f>feedin_usedcar!BA26</f>
        <v>0</v>
      </c>
      <c r="BB26" s="83">
        <f>feedin_usedcar!BB26</f>
        <v>0.5</v>
      </c>
      <c r="BC26" s="83">
        <f>feedin_usedcar!BC26</f>
        <v>0.5</v>
      </c>
      <c r="BD26" s="52">
        <f t="shared" si="2"/>
        <v>1</v>
      </c>
      <c r="BE26" s="52">
        <f t="shared" si="3"/>
        <v>9</v>
      </c>
      <c r="BF26" s="55"/>
      <c r="BG26" s="61">
        <f t="shared" si="4"/>
        <v>0.17091823473533366</v>
      </c>
      <c r="BH26" s="61">
        <f t="shared" si="0"/>
        <v>0.23852221751690311</v>
      </c>
      <c r="BI26" s="61">
        <f t="shared" si="0"/>
        <v>0.28097029426557446</v>
      </c>
      <c r="BJ26" s="61">
        <f t="shared" si="0"/>
        <v>0.24454354081158514</v>
      </c>
      <c r="BK26" s="61">
        <f t="shared" si="0"/>
        <v>6.5045712670603509E-2</v>
      </c>
      <c r="BL26" s="62">
        <f t="shared" si="1"/>
        <v>1</v>
      </c>
    </row>
    <row r="27" spans="1:64" x14ac:dyDescent="0.2">
      <c r="A27" s="12">
        <v>2021</v>
      </c>
      <c r="B27" s="182">
        <f>1-SUM(C27:J27)</f>
        <v>0.82683678365832414</v>
      </c>
      <c r="C27" s="66">
        <v>1.5363216341675831E-2</v>
      </c>
      <c r="D27" s="66">
        <v>0.05</v>
      </c>
      <c r="E27" s="66">
        <f t="shared" ref="E27:H30" si="7">E26+(E$31-E$26)*0.2</f>
        <v>0</v>
      </c>
      <c r="F27" s="66">
        <f t="shared" si="7"/>
        <v>0</v>
      </c>
      <c r="G27" s="173">
        <v>1.4999999999999999E-2</v>
      </c>
      <c r="H27" s="173">
        <f t="shared" si="7"/>
        <v>0</v>
      </c>
      <c r="I27" s="173">
        <v>9.2799999999999994E-2</v>
      </c>
      <c r="J27" s="66">
        <v>0</v>
      </c>
      <c r="K27" s="145">
        <f>feedin_usedcar!K27</f>
        <v>0.15259196011538462</v>
      </c>
      <c r="L27" s="146">
        <f>feedin_usedcar!L27</f>
        <v>0.25203206300769226</v>
      </c>
      <c r="M27" s="146">
        <f>feedin_usedcar!M27</f>
        <v>0.27858157383076915</v>
      </c>
      <c r="N27" s="146">
        <f>feedin_usedcar!N27</f>
        <v>0.25213743296153845</v>
      </c>
      <c r="O27" s="146">
        <f>feedin_usedcar!O27</f>
        <v>6.4656970084615378E-2</v>
      </c>
      <c r="P27" s="145">
        <f>feedin_usedcar!P27</f>
        <v>0</v>
      </c>
      <c r="Q27" s="146">
        <f>feedin_usedcar!Q27</f>
        <v>8.3999999999999995E-3</v>
      </c>
      <c r="R27" s="146">
        <f>feedin_usedcar!R27</f>
        <v>0.14200000000000002</v>
      </c>
      <c r="S27" s="146">
        <f>feedin_usedcar!S27</f>
        <v>0.73960000000000004</v>
      </c>
      <c r="T27" s="146">
        <f>feedin_usedcar!T27</f>
        <v>0.11</v>
      </c>
      <c r="U27" s="145">
        <f>feedin_usedcar!U27</f>
        <v>0.11599999999999999</v>
      </c>
      <c r="V27" s="146">
        <f>feedin_usedcar!V27</f>
        <v>0.29000000000000004</v>
      </c>
      <c r="W27" s="146">
        <f>feedin_usedcar!W27</f>
        <v>0.44</v>
      </c>
      <c r="X27" s="146">
        <f>feedin_usedcar!X27</f>
        <v>0.10800000000000001</v>
      </c>
      <c r="Y27" s="146">
        <f>feedin_usedcar!Y27</f>
        <v>4.599999999999993E-2</v>
      </c>
      <c r="Z27" s="145">
        <f>feedin_usedcar!Z27</f>
        <v>0</v>
      </c>
      <c r="AA27" s="146">
        <f>feedin_usedcar!AA27</f>
        <v>8.3999999999999995E-3</v>
      </c>
      <c r="AB27" s="146">
        <f>feedin_usedcar!AB27</f>
        <v>0.14200000000000002</v>
      </c>
      <c r="AC27" s="146">
        <f>feedin_usedcar!AC27</f>
        <v>0.73960000000000004</v>
      </c>
      <c r="AD27" s="146">
        <f>feedin_usedcar!AD27</f>
        <v>0.11</v>
      </c>
      <c r="AE27" s="145">
        <f>feedin_usedcar!AE27</f>
        <v>0</v>
      </c>
      <c r="AF27" s="146">
        <f>feedin_usedcar!AF27</f>
        <v>0</v>
      </c>
      <c r="AG27" s="146">
        <f>feedin_usedcar!AG27</f>
        <v>0</v>
      </c>
      <c r="AH27" s="146">
        <f>feedin_usedcar!AH27</f>
        <v>0</v>
      </c>
      <c r="AI27" s="146">
        <f>feedin_usedcar!AI27</f>
        <v>1</v>
      </c>
      <c r="AJ27" s="145">
        <f>feedin_usedcar!AJ27</f>
        <v>0.214</v>
      </c>
      <c r="AK27" s="146">
        <f>feedin_usedcar!AK27</f>
        <v>0.14000000000000001</v>
      </c>
      <c r="AL27" s="146">
        <f>feedin_usedcar!AL27</f>
        <v>0.62</v>
      </c>
      <c r="AM27" s="146">
        <f>feedin_usedcar!AM27</f>
        <v>2.6000000000000002E-2</v>
      </c>
      <c r="AN27" s="146">
        <f>feedin_usedcar!AN27</f>
        <v>0</v>
      </c>
      <c r="AO27" s="145">
        <f>feedin_usedcar!AO27</f>
        <v>0.1</v>
      </c>
      <c r="AP27" s="146">
        <f>feedin_usedcar!AP27</f>
        <v>0.35</v>
      </c>
      <c r="AQ27" s="146">
        <f>feedin_usedcar!AQ27</f>
        <v>0.4</v>
      </c>
      <c r="AR27" s="146">
        <f>feedin_usedcar!AR27</f>
        <v>0.15</v>
      </c>
      <c r="AS27" s="146">
        <f>feedin_usedcar!AS27</f>
        <v>0</v>
      </c>
      <c r="AT27" s="145">
        <f>feedin_usedcar!AT27</f>
        <v>0.64</v>
      </c>
      <c r="AU27" s="146">
        <f>feedin_usedcar!AU27</f>
        <v>0.16200000000000001</v>
      </c>
      <c r="AV27" s="146">
        <f>feedin_usedcar!AV27</f>
        <v>0.156</v>
      </c>
      <c r="AW27" s="146">
        <f>feedin_usedcar!AW27</f>
        <v>3.0000000000000002E-2</v>
      </c>
      <c r="AX27" s="146">
        <f>feedin_usedcar!AX27</f>
        <v>1.19999999999999E-2</v>
      </c>
      <c r="AY27" s="145">
        <f>feedin_usedcar!AY27</f>
        <v>0</v>
      </c>
      <c r="AZ27" s="146">
        <f>feedin_usedcar!AZ27</f>
        <v>0</v>
      </c>
      <c r="BA27" s="146">
        <f>feedin_usedcar!BA27</f>
        <v>0</v>
      </c>
      <c r="BB27" s="146">
        <f>feedin_usedcar!BB27</f>
        <v>0.5</v>
      </c>
      <c r="BC27" s="146">
        <f>feedin_usedcar!BC27</f>
        <v>0.5</v>
      </c>
      <c r="BD27" s="36">
        <f t="shared" si="2"/>
        <v>1</v>
      </c>
      <c r="BE27" s="36">
        <f t="shared" si="3"/>
        <v>9</v>
      </c>
      <c r="BG27" s="60">
        <f t="shared" si="4"/>
        <v>0.19457064551392389</v>
      </c>
      <c r="BH27" s="60">
        <f t="shared" si="0"/>
        <v>0.24015203137332244</v>
      </c>
      <c r="BI27" s="60">
        <f t="shared" si="0"/>
        <v>0.27829986921322508</v>
      </c>
      <c r="BJ27" s="60">
        <f t="shared" si="0"/>
        <v>0.22841313891608822</v>
      </c>
      <c r="BK27" s="60">
        <f t="shared" si="0"/>
        <v>5.856431498344019E-2</v>
      </c>
      <c r="BL27" s="57">
        <f t="shared" si="1"/>
        <v>0.99999999999999967</v>
      </c>
    </row>
    <row r="28" spans="1:64" x14ac:dyDescent="0.2">
      <c r="A28" s="12">
        <v>2022</v>
      </c>
      <c r="B28" s="100">
        <v>0.76680001055366043</v>
      </c>
      <c r="C28" s="66">
        <v>1.3951070950178529E-2</v>
      </c>
      <c r="D28" s="66">
        <v>0.05</v>
      </c>
      <c r="E28" s="66">
        <f t="shared" si="7"/>
        <v>0</v>
      </c>
      <c r="F28" s="66">
        <f t="shared" si="7"/>
        <v>0</v>
      </c>
      <c r="G28" s="66">
        <v>3.03030303030303E-2</v>
      </c>
      <c r="H28" s="66">
        <f t="shared" si="7"/>
        <v>0</v>
      </c>
      <c r="I28" s="66">
        <v>0.13894588819313075</v>
      </c>
      <c r="J28" s="66">
        <f t="shared" ref="J28:J61" si="8">1-SUM(B28:I28)</f>
        <v>0</v>
      </c>
      <c r="K28" s="145">
        <f>feedin_usedcar!K28</f>
        <v>0.15452618676923077</v>
      </c>
      <c r="L28" s="146">
        <f>feedin_usedcar!L28</f>
        <v>0.25736183378461536</v>
      </c>
      <c r="M28" s="146">
        <f>feedin_usedcar!M28</f>
        <v>0.27873917673846144</v>
      </c>
      <c r="N28" s="146">
        <f>feedin_usedcar!N28</f>
        <v>0.24856660707692307</v>
      </c>
      <c r="O28" s="146">
        <f>feedin_usedcar!O28</f>
        <v>6.0806195630769229E-2</v>
      </c>
      <c r="P28" s="145">
        <f>feedin_usedcar!P28</f>
        <v>0</v>
      </c>
      <c r="Q28" s="146">
        <f>feedin_usedcar!Q28</f>
        <v>6.7999999999999996E-3</v>
      </c>
      <c r="R28" s="146">
        <f>feedin_usedcar!R28</f>
        <v>0.14400000000000002</v>
      </c>
      <c r="S28" s="146">
        <f>feedin_usedcar!S28</f>
        <v>0.72920000000000007</v>
      </c>
      <c r="T28" s="146">
        <f>feedin_usedcar!T28</f>
        <v>0.12</v>
      </c>
      <c r="U28" s="145">
        <f>feedin_usedcar!U28</f>
        <v>0.11199999999999999</v>
      </c>
      <c r="V28" s="146">
        <f>feedin_usedcar!V28</f>
        <v>0.30000000000000004</v>
      </c>
      <c r="W28" s="146">
        <f>feedin_usedcar!W28</f>
        <v>0.43</v>
      </c>
      <c r="X28" s="146">
        <f>feedin_usedcar!X28</f>
        <v>0.11600000000000002</v>
      </c>
      <c r="Y28" s="146">
        <f>feedin_usedcar!Y28</f>
        <v>4.1999999999999926E-2</v>
      </c>
      <c r="Z28" s="145">
        <f>feedin_usedcar!Z28</f>
        <v>0</v>
      </c>
      <c r="AA28" s="146">
        <f>feedin_usedcar!AA28</f>
        <v>6.7999999999999996E-3</v>
      </c>
      <c r="AB28" s="146">
        <f>feedin_usedcar!AB28</f>
        <v>0.14400000000000002</v>
      </c>
      <c r="AC28" s="146">
        <f>feedin_usedcar!AC28</f>
        <v>0.72920000000000007</v>
      </c>
      <c r="AD28" s="146">
        <f>feedin_usedcar!AD28</f>
        <v>0.12</v>
      </c>
      <c r="AE28" s="145">
        <f>feedin_usedcar!AE28</f>
        <v>0</v>
      </c>
      <c r="AF28" s="146">
        <f>feedin_usedcar!AF28</f>
        <v>0</v>
      </c>
      <c r="AG28" s="146">
        <f>feedin_usedcar!AG28</f>
        <v>0</v>
      </c>
      <c r="AH28" s="146">
        <f>feedin_usedcar!AH28</f>
        <v>0</v>
      </c>
      <c r="AI28" s="146">
        <f>feedin_usedcar!AI28</f>
        <v>1</v>
      </c>
      <c r="AJ28" s="145">
        <f>feedin_usedcar!AJ28</f>
        <v>0.19799999999999998</v>
      </c>
      <c r="AK28" s="146">
        <f>feedin_usedcar!AK28</f>
        <v>0.18</v>
      </c>
      <c r="AL28" s="146">
        <f>feedin_usedcar!AL28</f>
        <v>0.59</v>
      </c>
      <c r="AM28" s="146">
        <f>feedin_usedcar!AM28</f>
        <v>3.2000000000000001E-2</v>
      </c>
      <c r="AN28" s="146">
        <f>feedin_usedcar!AN28</f>
        <v>0</v>
      </c>
      <c r="AO28" s="145">
        <f>feedin_usedcar!AO28</f>
        <v>0.1</v>
      </c>
      <c r="AP28" s="146">
        <f>feedin_usedcar!AP28</f>
        <v>0.35</v>
      </c>
      <c r="AQ28" s="146">
        <f>feedin_usedcar!AQ28</f>
        <v>0.4</v>
      </c>
      <c r="AR28" s="146">
        <f>feedin_usedcar!AR28</f>
        <v>0.15</v>
      </c>
      <c r="AS28" s="146">
        <f>feedin_usedcar!AS28</f>
        <v>0</v>
      </c>
      <c r="AT28" s="145">
        <f>feedin_usedcar!AT28</f>
        <v>0.58000000000000007</v>
      </c>
      <c r="AU28" s="146">
        <f>feedin_usedcar!AU28</f>
        <v>0.184</v>
      </c>
      <c r="AV28" s="146">
        <f>feedin_usedcar!AV28</f>
        <v>0.187</v>
      </c>
      <c r="AW28" s="146">
        <f>feedin_usedcar!AW28</f>
        <v>3.5000000000000003E-2</v>
      </c>
      <c r="AX28" s="146">
        <f>feedin_usedcar!AX28</f>
        <v>1.3999999999999901E-2</v>
      </c>
      <c r="AY28" s="145">
        <f>feedin_usedcar!AY28</f>
        <v>0</v>
      </c>
      <c r="AZ28" s="146">
        <f>feedin_usedcar!AZ28</f>
        <v>0</v>
      </c>
      <c r="BA28" s="146">
        <f>feedin_usedcar!BA28</f>
        <v>0</v>
      </c>
      <c r="BB28" s="146">
        <f>feedin_usedcar!BB28</f>
        <v>0.5</v>
      </c>
      <c r="BC28" s="146">
        <f>feedin_usedcar!BC28</f>
        <v>0.5</v>
      </c>
      <c r="BD28" s="36">
        <f t="shared" si="2"/>
        <v>1</v>
      </c>
      <c r="BE28" s="36">
        <f t="shared" si="3"/>
        <v>9</v>
      </c>
      <c r="BG28" s="60">
        <f t="shared" si="4"/>
        <v>0.2106792967974789</v>
      </c>
      <c r="BH28" s="60">
        <f t="shared" si="0"/>
        <v>0.24346051302669519</v>
      </c>
      <c r="BI28" s="60">
        <f t="shared" si="0"/>
        <v>0.28110782685249985</v>
      </c>
      <c r="BJ28" s="60">
        <f t="shared" si="0"/>
        <v>0.21240680092319891</v>
      </c>
      <c r="BK28" s="60">
        <f t="shared" si="0"/>
        <v>5.2345562400127027E-2</v>
      </c>
      <c r="BL28" s="57">
        <f t="shared" si="1"/>
        <v>1</v>
      </c>
    </row>
    <row r="29" spans="1:64" x14ac:dyDescent="0.2">
      <c r="A29" s="12">
        <v>2023</v>
      </c>
      <c r="B29" s="100">
        <v>0.71778003788287548</v>
      </c>
      <c r="C29" s="66">
        <v>1.2488110523129051E-2</v>
      </c>
      <c r="D29" s="66">
        <v>0.05</v>
      </c>
      <c r="E29" s="66">
        <f t="shared" si="7"/>
        <v>0</v>
      </c>
      <c r="F29" s="66">
        <f t="shared" si="7"/>
        <v>0</v>
      </c>
      <c r="G29" s="66">
        <v>3.0303030303030304E-2</v>
      </c>
      <c r="H29" s="66">
        <f t="shared" si="7"/>
        <v>0</v>
      </c>
      <c r="I29" s="66">
        <v>0.18942882129096511</v>
      </c>
      <c r="J29" s="66">
        <f t="shared" si="8"/>
        <v>0</v>
      </c>
      <c r="K29" s="145">
        <f>feedin_usedcar!K29</f>
        <v>0.15646041342307693</v>
      </c>
      <c r="L29" s="146">
        <f>feedin_usedcar!L29</f>
        <v>0.26269160456153845</v>
      </c>
      <c r="M29" s="146">
        <f>feedin_usedcar!M29</f>
        <v>0.27889677964615373</v>
      </c>
      <c r="N29" s="146">
        <f>feedin_usedcar!N29</f>
        <v>0.24499578119230769</v>
      </c>
      <c r="O29" s="146">
        <f>feedin_usedcar!O29</f>
        <v>5.6955421176923079E-2</v>
      </c>
      <c r="P29" s="145">
        <f>feedin_usedcar!P29</f>
        <v>0</v>
      </c>
      <c r="Q29" s="146">
        <f>feedin_usedcar!Q29</f>
        <v>5.1999999999999998E-3</v>
      </c>
      <c r="R29" s="146">
        <f>feedin_usedcar!R29</f>
        <v>0.14600000000000002</v>
      </c>
      <c r="S29" s="146">
        <f>feedin_usedcar!S29</f>
        <v>0.71880000000000011</v>
      </c>
      <c r="T29" s="146">
        <f>feedin_usedcar!T29</f>
        <v>0.13</v>
      </c>
      <c r="U29" s="145">
        <f>feedin_usedcar!U29</f>
        <v>0.10799999999999998</v>
      </c>
      <c r="V29" s="146">
        <f>feedin_usedcar!V29</f>
        <v>0.31000000000000005</v>
      </c>
      <c r="W29" s="146">
        <f>feedin_usedcar!W29</f>
        <v>0.42</v>
      </c>
      <c r="X29" s="146">
        <f>feedin_usedcar!X29</f>
        <v>0.12400000000000003</v>
      </c>
      <c r="Y29" s="146">
        <f>feedin_usedcar!Y29</f>
        <v>3.7999999999999923E-2</v>
      </c>
      <c r="Z29" s="145">
        <f>feedin_usedcar!Z29</f>
        <v>0</v>
      </c>
      <c r="AA29" s="146">
        <f>feedin_usedcar!AA29</f>
        <v>5.1999999999999998E-3</v>
      </c>
      <c r="AB29" s="146">
        <f>feedin_usedcar!AB29</f>
        <v>0.14600000000000002</v>
      </c>
      <c r="AC29" s="146">
        <f>feedin_usedcar!AC29</f>
        <v>0.71880000000000011</v>
      </c>
      <c r="AD29" s="146">
        <f>feedin_usedcar!AD29</f>
        <v>0.13</v>
      </c>
      <c r="AE29" s="145">
        <f>feedin_usedcar!AE29</f>
        <v>0</v>
      </c>
      <c r="AF29" s="146">
        <f>feedin_usedcar!AF29</f>
        <v>0</v>
      </c>
      <c r="AG29" s="146">
        <f>feedin_usedcar!AG29</f>
        <v>0</v>
      </c>
      <c r="AH29" s="146">
        <f>feedin_usedcar!AH29</f>
        <v>0</v>
      </c>
      <c r="AI29" s="146">
        <f>feedin_usedcar!AI29</f>
        <v>1</v>
      </c>
      <c r="AJ29" s="145">
        <f>feedin_usedcar!AJ29</f>
        <v>0.18199999999999997</v>
      </c>
      <c r="AK29" s="146">
        <f>feedin_usedcar!AK29</f>
        <v>0.21999999999999997</v>
      </c>
      <c r="AL29" s="146">
        <f>feedin_usedcar!AL29</f>
        <v>0.55999999999999994</v>
      </c>
      <c r="AM29" s="146">
        <f>feedin_usedcar!AM29</f>
        <v>3.7999999999999999E-2</v>
      </c>
      <c r="AN29" s="146">
        <f>feedin_usedcar!AN29</f>
        <v>0</v>
      </c>
      <c r="AO29" s="145">
        <f>feedin_usedcar!AO29</f>
        <v>0.1</v>
      </c>
      <c r="AP29" s="146">
        <f>feedin_usedcar!AP29</f>
        <v>0.35</v>
      </c>
      <c r="AQ29" s="146">
        <f>feedin_usedcar!AQ29</f>
        <v>0.4</v>
      </c>
      <c r="AR29" s="146">
        <f>feedin_usedcar!AR29</f>
        <v>0.15</v>
      </c>
      <c r="AS29" s="146">
        <f>feedin_usedcar!AS29</f>
        <v>0</v>
      </c>
      <c r="AT29" s="145">
        <f>feedin_usedcar!AT29</f>
        <v>0.52000000000000013</v>
      </c>
      <c r="AU29" s="146">
        <f>feedin_usedcar!AU29</f>
        <v>0.20599999999999999</v>
      </c>
      <c r="AV29" s="146">
        <f>feedin_usedcar!AV29</f>
        <v>0.218</v>
      </c>
      <c r="AW29" s="146">
        <f>feedin_usedcar!AW29</f>
        <v>0.04</v>
      </c>
      <c r="AX29" s="146">
        <f>feedin_usedcar!AX29</f>
        <v>1.5999999999999903E-2</v>
      </c>
      <c r="AY29" s="145">
        <f>feedin_usedcar!AY29</f>
        <v>0</v>
      </c>
      <c r="AZ29" s="146">
        <f>feedin_usedcar!AZ29</f>
        <v>0</v>
      </c>
      <c r="BA29" s="146">
        <f>feedin_usedcar!BA29</f>
        <v>0</v>
      </c>
      <c r="BB29" s="146">
        <f>feedin_usedcar!BB29</f>
        <v>0.5</v>
      </c>
      <c r="BC29" s="146">
        <f>feedin_usedcar!BC29</f>
        <v>0.5</v>
      </c>
      <c r="BD29" s="36">
        <f t="shared" si="2"/>
        <v>1</v>
      </c>
      <c r="BE29" s="36">
        <f t="shared" si="3"/>
        <v>9</v>
      </c>
      <c r="BG29" s="60">
        <f t="shared" si="4"/>
        <v>0.22172230006043991</v>
      </c>
      <c r="BH29" s="60">
        <f t="shared" si="0"/>
        <v>0.24980873190102018</v>
      </c>
      <c r="BI29" s="60">
        <f t="shared" si="0"/>
        <v>0.28127498520733241</v>
      </c>
      <c r="BJ29" s="60">
        <f t="shared" si="0"/>
        <v>0.19975820295253821</v>
      </c>
      <c r="BK29" s="60">
        <f t="shared" si="0"/>
        <v>4.743577987866917E-2</v>
      </c>
      <c r="BL29" s="57">
        <f t="shared" si="1"/>
        <v>0.99999999999999989</v>
      </c>
    </row>
    <row r="30" spans="1:64" x14ac:dyDescent="0.2">
      <c r="A30" s="12">
        <v>2024</v>
      </c>
      <c r="B30" s="100">
        <v>0.65022131395587102</v>
      </c>
      <c r="C30" s="66">
        <v>1.1373269897448005E-2</v>
      </c>
      <c r="D30" s="66">
        <v>0.05</v>
      </c>
      <c r="E30" s="66">
        <f t="shared" si="7"/>
        <v>0</v>
      </c>
      <c r="F30" s="66">
        <f t="shared" si="7"/>
        <v>0</v>
      </c>
      <c r="G30" s="66">
        <v>3.0303030303030304E-2</v>
      </c>
      <c r="H30" s="66">
        <f t="shared" si="7"/>
        <v>0</v>
      </c>
      <c r="I30" s="66">
        <v>0.25810238584365069</v>
      </c>
      <c r="J30" s="66">
        <f t="shared" si="8"/>
        <v>0</v>
      </c>
      <c r="K30" s="145">
        <f>feedin_usedcar!K30</f>
        <v>0.15839464007692308</v>
      </c>
      <c r="L30" s="146">
        <f>feedin_usedcar!L30</f>
        <v>0.26802137533846154</v>
      </c>
      <c r="M30" s="146">
        <f>feedin_usedcar!M30</f>
        <v>0.27905438255384601</v>
      </c>
      <c r="N30" s="146">
        <f>feedin_usedcar!N30</f>
        <v>0.24142495530769231</v>
      </c>
      <c r="O30" s="146">
        <f>feedin_usedcar!O30</f>
        <v>5.310464672307693E-2</v>
      </c>
      <c r="P30" s="145">
        <f>feedin_usedcar!P30</f>
        <v>0</v>
      </c>
      <c r="Q30" s="146">
        <f>feedin_usedcar!Q30</f>
        <v>3.5999999999999999E-3</v>
      </c>
      <c r="R30" s="146">
        <f>feedin_usedcar!R30</f>
        <v>0.14800000000000002</v>
      </c>
      <c r="S30" s="146">
        <f>feedin_usedcar!S30</f>
        <v>0.70840000000000014</v>
      </c>
      <c r="T30" s="146">
        <f>feedin_usedcar!T30</f>
        <v>0.14000000000000001</v>
      </c>
      <c r="U30" s="145">
        <f>feedin_usedcar!U30</f>
        <v>0.10399999999999998</v>
      </c>
      <c r="V30" s="146">
        <f>feedin_usedcar!V30</f>
        <v>0.32000000000000006</v>
      </c>
      <c r="W30" s="146">
        <f>feedin_usedcar!W30</f>
        <v>0.41</v>
      </c>
      <c r="X30" s="146">
        <f>feedin_usedcar!X30</f>
        <v>0.13200000000000003</v>
      </c>
      <c r="Y30" s="146">
        <f>feedin_usedcar!Y30</f>
        <v>3.3999999999999919E-2</v>
      </c>
      <c r="Z30" s="145">
        <f>feedin_usedcar!Z30</f>
        <v>0</v>
      </c>
      <c r="AA30" s="146">
        <f>feedin_usedcar!AA30</f>
        <v>3.5999999999999999E-3</v>
      </c>
      <c r="AB30" s="146">
        <f>feedin_usedcar!AB30</f>
        <v>0.14800000000000002</v>
      </c>
      <c r="AC30" s="146">
        <f>feedin_usedcar!AC30</f>
        <v>0.70840000000000014</v>
      </c>
      <c r="AD30" s="146">
        <f>feedin_usedcar!AD30</f>
        <v>0.14000000000000001</v>
      </c>
      <c r="AE30" s="145">
        <f>feedin_usedcar!AE30</f>
        <v>0</v>
      </c>
      <c r="AF30" s="146">
        <f>feedin_usedcar!AF30</f>
        <v>0</v>
      </c>
      <c r="AG30" s="146">
        <f>feedin_usedcar!AG30</f>
        <v>0</v>
      </c>
      <c r="AH30" s="146">
        <f>feedin_usedcar!AH30</f>
        <v>0</v>
      </c>
      <c r="AI30" s="146">
        <f>feedin_usedcar!AI30</f>
        <v>1</v>
      </c>
      <c r="AJ30" s="145">
        <f>feedin_usedcar!AJ30</f>
        <v>0.16599999999999995</v>
      </c>
      <c r="AK30" s="146">
        <f>feedin_usedcar!AK30</f>
        <v>0.25999999999999995</v>
      </c>
      <c r="AL30" s="146">
        <f>feedin_usedcar!AL30</f>
        <v>0.52999999999999992</v>
      </c>
      <c r="AM30" s="146">
        <f>feedin_usedcar!AM30</f>
        <v>4.3999999999999997E-2</v>
      </c>
      <c r="AN30" s="146">
        <f>feedin_usedcar!AN30</f>
        <v>0</v>
      </c>
      <c r="AO30" s="145">
        <f>feedin_usedcar!AO30</f>
        <v>0.1</v>
      </c>
      <c r="AP30" s="146">
        <f>feedin_usedcar!AP30</f>
        <v>0.35</v>
      </c>
      <c r="AQ30" s="146">
        <f>feedin_usedcar!AQ30</f>
        <v>0.4</v>
      </c>
      <c r="AR30" s="146">
        <f>feedin_usedcar!AR30</f>
        <v>0.15</v>
      </c>
      <c r="AS30" s="146">
        <f>feedin_usedcar!AS30</f>
        <v>0</v>
      </c>
      <c r="AT30" s="145">
        <f>feedin_usedcar!AT30</f>
        <v>0.46000000000000013</v>
      </c>
      <c r="AU30" s="146">
        <f>feedin_usedcar!AU30</f>
        <v>0.22799999999999998</v>
      </c>
      <c r="AV30" s="146">
        <f>feedin_usedcar!AV30</f>
        <v>0.249</v>
      </c>
      <c r="AW30" s="146">
        <f>feedin_usedcar!AW30</f>
        <v>4.4999999999999998E-2</v>
      </c>
      <c r="AX30" s="146">
        <f>feedin_usedcar!AX30</f>
        <v>1.7999999999999794E-2</v>
      </c>
      <c r="AY30" s="145">
        <f>feedin_usedcar!AY30</f>
        <v>0</v>
      </c>
      <c r="AZ30" s="146">
        <f>feedin_usedcar!AZ30</f>
        <v>0</v>
      </c>
      <c r="BA30" s="146">
        <f>feedin_usedcar!BA30</f>
        <v>0</v>
      </c>
      <c r="BB30" s="146">
        <f>feedin_usedcar!BB30</f>
        <v>0.5</v>
      </c>
      <c r="BC30" s="146">
        <f>feedin_usedcar!BC30</f>
        <v>0.5</v>
      </c>
      <c r="BD30" s="36">
        <f t="shared" si="2"/>
        <v>1</v>
      </c>
      <c r="BE30" s="36">
        <f t="shared" si="3"/>
        <v>9</v>
      </c>
      <c r="BG30" s="60">
        <f t="shared" si="4"/>
        <v>0.23194897151276656</v>
      </c>
      <c r="BH30" s="60">
        <f t="shared" si="0"/>
        <v>0.25704028646360516</v>
      </c>
      <c r="BI30" s="60">
        <f t="shared" si="0"/>
        <v>0.28395845136980341</v>
      </c>
      <c r="BJ30" s="60">
        <f t="shared" si="0"/>
        <v>0.18458441675355489</v>
      </c>
      <c r="BK30" s="60">
        <f t="shared" si="0"/>
        <v>4.2467873900269792E-2</v>
      </c>
      <c r="BL30" s="57">
        <f t="shared" si="1"/>
        <v>0.99999999999999978</v>
      </c>
    </row>
    <row r="31" spans="1:64" x14ac:dyDescent="0.2">
      <c r="A31" s="51">
        <v>2025</v>
      </c>
      <c r="B31" s="101">
        <v>0.55838728568967244</v>
      </c>
      <c r="C31" s="74">
        <v>9.9177216578548357E-3</v>
      </c>
      <c r="D31" s="74">
        <v>0.05</v>
      </c>
      <c r="E31" s="74">
        <v>0</v>
      </c>
      <c r="F31" s="74">
        <v>0</v>
      </c>
      <c r="G31" s="74">
        <v>3.03030303030303E-2</v>
      </c>
      <c r="H31" s="74">
        <v>0</v>
      </c>
      <c r="I31" s="74">
        <v>0.35139196234944237</v>
      </c>
      <c r="J31" s="147">
        <f t="shared" si="8"/>
        <v>0</v>
      </c>
      <c r="K31" s="72">
        <f>feedin_usedcar!K31</f>
        <v>0.16032886673076924</v>
      </c>
      <c r="L31" s="83">
        <f>feedin_usedcar!L31</f>
        <v>0.27335114611538464</v>
      </c>
      <c r="M31" s="83">
        <f>feedin_usedcar!M31</f>
        <v>0.2792119854615383</v>
      </c>
      <c r="N31" s="83">
        <f>feedin_usedcar!N31</f>
        <v>0.23785412942307693</v>
      </c>
      <c r="O31" s="83">
        <f>feedin_usedcar!O31</f>
        <v>4.9253872269230781E-2</v>
      </c>
      <c r="P31" s="72">
        <f>feedin_usedcar!P31</f>
        <v>0</v>
      </c>
      <c r="Q31" s="83">
        <f>feedin_usedcar!Q31</f>
        <v>2E-3</v>
      </c>
      <c r="R31" s="83">
        <f>feedin_usedcar!R31</f>
        <v>0.15</v>
      </c>
      <c r="S31" s="83">
        <f>feedin_usedcar!S31</f>
        <v>0.69799999999999995</v>
      </c>
      <c r="T31" s="83">
        <f>feedin_usedcar!T31</f>
        <v>0.15</v>
      </c>
      <c r="U31" s="72">
        <f>feedin_usedcar!U31</f>
        <v>0.1</v>
      </c>
      <c r="V31" s="83">
        <f>feedin_usedcar!V31</f>
        <v>0.33</v>
      </c>
      <c r="W31" s="83">
        <f>feedin_usedcar!W31</f>
        <v>0.4</v>
      </c>
      <c r="X31" s="83">
        <f>feedin_usedcar!X31</f>
        <v>0.14000000000000001</v>
      </c>
      <c r="Y31" s="83">
        <f>feedin_usedcar!Y31</f>
        <v>2.9999999999999916E-2</v>
      </c>
      <c r="Z31" s="72">
        <f>feedin_usedcar!Z31</f>
        <v>0</v>
      </c>
      <c r="AA31" s="83">
        <f>feedin_usedcar!AA31</f>
        <v>2E-3</v>
      </c>
      <c r="AB31" s="83">
        <f>feedin_usedcar!AB31</f>
        <v>0.15</v>
      </c>
      <c r="AC31" s="83">
        <f>feedin_usedcar!AC31</f>
        <v>0.69799999999999995</v>
      </c>
      <c r="AD31" s="83">
        <f>feedin_usedcar!AD31</f>
        <v>0.15</v>
      </c>
      <c r="AE31" s="72">
        <f>feedin_usedcar!AE31</f>
        <v>0</v>
      </c>
      <c r="AF31" s="83">
        <f>feedin_usedcar!AF31</f>
        <v>0</v>
      </c>
      <c r="AG31" s="83">
        <f>feedin_usedcar!AG31</f>
        <v>0</v>
      </c>
      <c r="AH31" s="83">
        <f>feedin_usedcar!AH31</f>
        <v>0</v>
      </c>
      <c r="AI31" s="83">
        <f>feedin_usedcar!AI31</f>
        <v>1</v>
      </c>
      <c r="AJ31" s="72">
        <f>feedin_usedcar!AJ31</f>
        <v>0.15</v>
      </c>
      <c r="AK31" s="83">
        <f>feedin_usedcar!AK31</f>
        <v>0.3</v>
      </c>
      <c r="AL31" s="83">
        <f>feedin_usedcar!AL31</f>
        <v>0.5</v>
      </c>
      <c r="AM31" s="83">
        <f>feedin_usedcar!AM31</f>
        <v>0.05</v>
      </c>
      <c r="AN31" s="83">
        <f>feedin_usedcar!AN31</f>
        <v>0</v>
      </c>
      <c r="AO31" s="72">
        <f>feedin_usedcar!AO31</f>
        <v>0.1</v>
      </c>
      <c r="AP31" s="83">
        <f>feedin_usedcar!AP31</f>
        <v>0.35</v>
      </c>
      <c r="AQ31" s="83">
        <f>feedin_usedcar!AQ31</f>
        <v>0.4</v>
      </c>
      <c r="AR31" s="83">
        <f>feedin_usedcar!AR31</f>
        <v>0.15</v>
      </c>
      <c r="AS31" s="83">
        <f>feedin_usedcar!AS31</f>
        <v>0</v>
      </c>
      <c r="AT31" s="72">
        <f>feedin_usedcar!AT31</f>
        <v>0.4</v>
      </c>
      <c r="AU31" s="83">
        <f>feedin_usedcar!AU31</f>
        <v>0.25</v>
      </c>
      <c r="AV31" s="83">
        <f>feedin_usedcar!AV31</f>
        <v>0.28000000000000003</v>
      </c>
      <c r="AW31" s="83">
        <f>feedin_usedcar!AW31</f>
        <v>0.05</v>
      </c>
      <c r="AX31" s="83">
        <f>feedin_usedcar!AX31</f>
        <v>1.9999999999999907E-2</v>
      </c>
      <c r="AY31" s="72">
        <f>feedin_usedcar!AY31</f>
        <v>0</v>
      </c>
      <c r="AZ31" s="83">
        <f>feedin_usedcar!AZ31</f>
        <v>0</v>
      </c>
      <c r="BA31" s="83">
        <f>feedin_usedcar!BA31</f>
        <v>0</v>
      </c>
      <c r="BB31" s="83">
        <f>feedin_usedcar!BB31</f>
        <v>0.5</v>
      </c>
      <c r="BC31" s="83">
        <f>feedin_usedcar!BC31</f>
        <v>0.5</v>
      </c>
      <c r="BD31" s="52">
        <f t="shared" si="2"/>
        <v>1</v>
      </c>
      <c r="BE31" s="52">
        <f t="shared" si="3"/>
        <v>9</v>
      </c>
      <c r="BF31" s="55"/>
      <c r="BG31" s="61">
        <f t="shared" si="4"/>
        <v>0.23962784019672695</v>
      </c>
      <c r="BH31" s="61">
        <f t="shared" si="0"/>
        <v>0.26609453964111607</v>
      </c>
      <c r="BI31" s="61">
        <f t="shared" si="0"/>
        <v>0.29093734555192985</v>
      </c>
      <c r="BJ31" s="61">
        <f t="shared" si="0"/>
        <v>0.16582204106843829</v>
      </c>
      <c r="BK31" s="61">
        <f t="shared" si="0"/>
        <v>3.751823354178864E-2</v>
      </c>
      <c r="BL31" s="62">
        <f t="shared" si="1"/>
        <v>0.99999999999999967</v>
      </c>
    </row>
    <row r="32" spans="1:64" x14ac:dyDescent="0.2">
      <c r="A32" s="12">
        <v>2026</v>
      </c>
      <c r="B32" s="100">
        <v>0.44440928210648473</v>
      </c>
      <c r="C32" s="66">
        <v>7.4050934210619854E-3</v>
      </c>
      <c r="D32" s="66">
        <v>0.04</v>
      </c>
      <c r="E32" s="66">
        <f t="shared" ref="E32:H35" si="9">E31+(E$36-E$31)*0.2</f>
        <v>0</v>
      </c>
      <c r="F32" s="66">
        <f t="shared" si="9"/>
        <v>0</v>
      </c>
      <c r="G32" s="66">
        <v>3.0303030303030304E-2</v>
      </c>
      <c r="H32" s="66">
        <f t="shared" si="9"/>
        <v>0</v>
      </c>
      <c r="I32" s="66">
        <v>0.47788259416942303</v>
      </c>
      <c r="J32" s="66">
        <f t="shared" si="8"/>
        <v>0</v>
      </c>
      <c r="K32" s="145">
        <f>feedin_usedcar!K32</f>
        <v>0.16226309338461539</v>
      </c>
      <c r="L32" s="146">
        <f>feedin_usedcar!L32</f>
        <v>0.27868091689230773</v>
      </c>
      <c r="M32" s="146">
        <f>feedin_usedcar!M32</f>
        <v>0.27936958836923059</v>
      </c>
      <c r="N32" s="146">
        <f>feedin_usedcar!N32</f>
        <v>0.23428330353846155</v>
      </c>
      <c r="O32" s="146">
        <f>feedin_usedcar!O32</f>
        <v>4.5403097815384631E-2</v>
      </c>
      <c r="P32" s="145">
        <f>feedin_usedcar!P32</f>
        <v>0</v>
      </c>
      <c r="Q32" s="146">
        <f>feedin_usedcar!Q32</f>
        <v>2E-3</v>
      </c>
      <c r="R32" s="146">
        <f>feedin_usedcar!R32</f>
        <v>0.15</v>
      </c>
      <c r="S32" s="146">
        <f>feedin_usedcar!S32</f>
        <v>0.69799999999999995</v>
      </c>
      <c r="T32" s="146">
        <f>feedin_usedcar!T32</f>
        <v>0.15</v>
      </c>
      <c r="U32" s="145">
        <f>feedin_usedcar!U32</f>
        <v>0.1</v>
      </c>
      <c r="V32" s="146">
        <f>feedin_usedcar!V32</f>
        <v>0.32</v>
      </c>
      <c r="W32" s="146">
        <f>feedin_usedcar!W32</f>
        <v>0.4</v>
      </c>
      <c r="X32" s="146">
        <f>feedin_usedcar!X32</f>
        <v>0.15000000000000002</v>
      </c>
      <c r="Y32" s="146">
        <f>feedin_usedcar!Y32</f>
        <v>2.9999999999999916E-2</v>
      </c>
      <c r="Z32" s="145">
        <f>feedin_usedcar!Z32</f>
        <v>0</v>
      </c>
      <c r="AA32" s="146">
        <f>feedin_usedcar!AA32</f>
        <v>2E-3</v>
      </c>
      <c r="AB32" s="146">
        <f>feedin_usedcar!AB32</f>
        <v>0.15</v>
      </c>
      <c r="AC32" s="146">
        <f>feedin_usedcar!AC32</f>
        <v>0.69799999999999995</v>
      </c>
      <c r="AD32" s="146">
        <f>feedin_usedcar!AD32</f>
        <v>0.15</v>
      </c>
      <c r="AE32" s="145">
        <f>feedin_usedcar!AE32</f>
        <v>0</v>
      </c>
      <c r="AF32" s="146">
        <f>feedin_usedcar!AF32</f>
        <v>0</v>
      </c>
      <c r="AG32" s="146">
        <f>feedin_usedcar!AG32</f>
        <v>0</v>
      </c>
      <c r="AH32" s="146">
        <f>feedin_usedcar!AH32</f>
        <v>0</v>
      </c>
      <c r="AI32" s="146">
        <f>feedin_usedcar!AI32</f>
        <v>1</v>
      </c>
      <c r="AJ32" s="145">
        <f>feedin_usedcar!AJ32</f>
        <v>0.15</v>
      </c>
      <c r="AK32" s="146">
        <f>feedin_usedcar!AK32</f>
        <v>0.31</v>
      </c>
      <c r="AL32" s="146">
        <f>feedin_usedcar!AL32</f>
        <v>0.49</v>
      </c>
      <c r="AM32" s="146">
        <f>feedin_usedcar!AM32</f>
        <v>0.05</v>
      </c>
      <c r="AN32" s="146">
        <f>feedin_usedcar!AN32</f>
        <v>0</v>
      </c>
      <c r="AO32" s="145">
        <f>feedin_usedcar!AO32</f>
        <v>0.1</v>
      </c>
      <c r="AP32" s="146">
        <f>feedin_usedcar!AP32</f>
        <v>0.35</v>
      </c>
      <c r="AQ32" s="146">
        <f>feedin_usedcar!AQ32</f>
        <v>0.4</v>
      </c>
      <c r="AR32" s="146">
        <f>feedin_usedcar!AR32</f>
        <v>0.15</v>
      </c>
      <c r="AS32" s="146">
        <f>feedin_usedcar!AS32</f>
        <v>0</v>
      </c>
      <c r="AT32" s="145">
        <f>feedin_usedcar!AT32</f>
        <v>0.36000000000000004</v>
      </c>
      <c r="AU32" s="146">
        <f>feedin_usedcar!AU32</f>
        <v>0.25</v>
      </c>
      <c r="AV32" s="146">
        <f>feedin_usedcar!AV32</f>
        <v>0.30400000000000005</v>
      </c>
      <c r="AW32" s="146">
        <f>feedin_usedcar!AW32</f>
        <v>6.0000000000000005E-2</v>
      </c>
      <c r="AX32" s="146">
        <f>feedin_usedcar!AX32</f>
        <v>2.5999999999999801E-2</v>
      </c>
      <c r="AY32" s="145">
        <f>feedin_usedcar!AY32</f>
        <v>0</v>
      </c>
      <c r="AZ32" s="146">
        <f>feedin_usedcar!AZ32</f>
        <v>0</v>
      </c>
      <c r="BA32" s="146">
        <f>feedin_usedcar!BA32</f>
        <v>0</v>
      </c>
      <c r="BB32" s="146">
        <f>feedin_usedcar!BB32</f>
        <v>0.5</v>
      </c>
      <c r="BC32" s="146">
        <f>feedin_usedcar!BC32</f>
        <v>0.5</v>
      </c>
      <c r="BD32" s="36">
        <f t="shared" si="2"/>
        <v>1</v>
      </c>
      <c r="BE32" s="36">
        <f t="shared" si="3"/>
        <v>8.9999999999999982</v>
      </c>
      <c r="BG32" s="60">
        <f t="shared" si="4"/>
        <v>0.25269441328988129</v>
      </c>
      <c r="BH32" s="60">
        <f t="shared" si="0"/>
        <v>0.2655277843360247</v>
      </c>
      <c r="BI32" s="60">
        <f t="shared" si="0"/>
        <v>0.30138999569870273</v>
      </c>
      <c r="BJ32" s="60">
        <f t="shared" si="0"/>
        <v>0.14547453710828151</v>
      </c>
      <c r="BK32" s="60">
        <f t="shared" si="0"/>
        <v>3.4913269567109786E-2</v>
      </c>
      <c r="BL32" s="57">
        <f t="shared" si="1"/>
        <v>1</v>
      </c>
    </row>
    <row r="33" spans="1:64" x14ac:dyDescent="0.2">
      <c r="A33" s="12">
        <v>2027</v>
      </c>
      <c r="B33" s="100">
        <v>0.28579430667986139</v>
      </c>
      <c r="C33" s="66">
        <v>4.9508598834675718E-3</v>
      </c>
      <c r="D33" s="66">
        <v>0.03</v>
      </c>
      <c r="E33" s="66">
        <f t="shared" si="9"/>
        <v>0</v>
      </c>
      <c r="F33" s="66">
        <f t="shared" si="9"/>
        <v>0</v>
      </c>
      <c r="G33" s="66">
        <v>3.0303030303030304E-2</v>
      </c>
      <c r="H33" s="66">
        <f t="shared" si="9"/>
        <v>0</v>
      </c>
      <c r="I33" s="66">
        <v>0.64895180313364076</v>
      </c>
      <c r="J33" s="66">
        <f t="shared" si="8"/>
        <v>0</v>
      </c>
      <c r="K33" s="145">
        <f>feedin_usedcar!K33</f>
        <v>0.16419732003846155</v>
      </c>
      <c r="L33" s="146">
        <f>feedin_usedcar!L33</f>
        <v>0.28401068766923082</v>
      </c>
      <c r="M33" s="146">
        <f>feedin_usedcar!M33</f>
        <v>0.27952719127692288</v>
      </c>
      <c r="N33" s="146">
        <f>feedin_usedcar!N33</f>
        <v>0.23071247765384617</v>
      </c>
      <c r="O33" s="146">
        <f>feedin_usedcar!O33</f>
        <v>4.1552323361538482E-2</v>
      </c>
      <c r="P33" s="145">
        <f>feedin_usedcar!P33</f>
        <v>0</v>
      </c>
      <c r="Q33" s="146">
        <f>feedin_usedcar!Q33</f>
        <v>2E-3</v>
      </c>
      <c r="R33" s="146">
        <f>feedin_usedcar!R33</f>
        <v>0.15</v>
      </c>
      <c r="S33" s="146">
        <f>feedin_usedcar!S33</f>
        <v>0.69799999999999995</v>
      </c>
      <c r="T33" s="146">
        <f>feedin_usedcar!T33</f>
        <v>0.15</v>
      </c>
      <c r="U33" s="145">
        <f>feedin_usedcar!U33</f>
        <v>0.1</v>
      </c>
      <c r="V33" s="146">
        <f>feedin_usedcar!V33</f>
        <v>0.31</v>
      </c>
      <c r="W33" s="146">
        <f>feedin_usedcar!W33</f>
        <v>0.4</v>
      </c>
      <c r="X33" s="146">
        <f>feedin_usedcar!X33</f>
        <v>0.16000000000000003</v>
      </c>
      <c r="Y33" s="146">
        <f>feedin_usedcar!Y33</f>
        <v>2.9999999999999916E-2</v>
      </c>
      <c r="Z33" s="145">
        <f>feedin_usedcar!Z33</f>
        <v>0</v>
      </c>
      <c r="AA33" s="146">
        <f>feedin_usedcar!AA33</f>
        <v>2E-3</v>
      </c>
      <c r="AB33" s="146">
        <f>feedin_usedcar!AB33</f>
        <v>0.15</v>
      </c>
      <c r="AC33" s="146">
        <f>feedin_usedcar!AC33</f>
        <v>0.69799999999999995</v>
      </c>
      <c r="AD33" s="146">
        <f>feedin_usedcar!AD33</f>
        <v>0.15</v>
      </c>
      <c r="AE33" s="145">
        <f>feedin_usedcar!AE33</f>
        <v>0</v>
      </c>
      <c r="AF33" s="146">
        <f>feedin_usedcar!AF33</f>
        <v>0</v>
      </c>
      <c r="AG33" s="146">
        <f>feedin_usedcar!AG33</f>
        <v>0</v>
      </c>
      <c r="AH33" s="146">
        <f>feedin_usedcar!AH33</f>
        <v>0</v>
      </c>
      <c r="AI33" s="146">
        <f>feedin_usedcar!AI33</f>
        <v>1</v>
      </c>
      <c r="AJ33" s="145">
        <f>feedin_usedcar!AJ33</f>
        <v>0.15</v>
      </c>
      <c r="AK33" s="146">
        <f>feedin_usedcar!AK33</f>
        <v>0.32</v>
      </c>
      <c r="AL33" s="146">
        <f>feedin_usedcar!AL33</f>
        <v>0.48</v>
      </c>
      <c r="AM33" s="146">
        <f>feedin_usedcar!AM33</f>
        <v>0.05</v>
      </c>
      <c r="AN33" s="146">
        <f>feedin_usedcar!AN33</f>
        <v>0</v>
      </c>
      <c r="AO33" s="145">
        <f>feedin_usedcar!AO33</f>
        <v>0.1</v>
      </c>
      <c r="AP33" s="146">
        <f>feedin_usedcar!AP33</f>
        <v>0.35</v>
      </c>
      <c r="AQ33" s="146">
        <f>feedin_usedcar!AQ33</f>
        <v>0.4</v>
      </c>
      <c r="AR33" s="146">
        <f>feedin_usedcar!AR33</f>
        <v>0.15</v>
      </c>
      <c r="AS33" s="146">
        <f>feedin_usedcar!AS33</f>
        <v>0</v>
      </c>
      <c r="AT33" s="145">
        <f>feedin_usedcar!AT33</f>
        <v>0.32000000000000006</v>
      </c>
      <c r="AU33" s="146">
        <f>feedin_usedcar!AU33</f>
        <v>0.25</v>
      </c>
      <c r="AV33" s="146">
        <f>feedin_usedcar!AV33</f>
        <v>0.32800000000000007</v>
      </c>
      <c r="AW33" s="146">
        <f>feedin_usedcar!AW33</f>
        <v>7.0000000000000007E-2</v>
      </c>
      <c r="AX33" s="146">
        <f>feedin_usedcar!AX33</f>
        <v>3.1999999999999806E-2</v>
      </c>
      <c r="AY33" s="145">
        <f>feedin_usedcar!AY33</f>
        <v>0</v>
      </c>
      <c r="AZ33" s="146">
        <f>feedin_usedcar!AZ33</f>
        <v>0</v>
      </c>
      <c r="BA33" s="146">
        <f>feedin_usedcar!BA33</f>
        <v>0</v>
      </c>
      <c r="BB33" s="146">
        <f>feedin_usedcar!BB33</f>
        <v>0.5</v>
      </c>
      <c r="BC33" s="146">
        <f>feedin_usedcar!BC33</f>
        <v>0.5</v>
      </c>
      <c r="BD33" s="36">
        <f t="shared" si="2"/>
        <v>1</v>
      </c>
      <c r="BE33" s="36">
        <f t="shared" si="3"/>
        <v>9</v>
      </c>
      <c r="BG33" s="60">
        <f t="shared" si="4"/>
        <v>0.26213669078730306</v>
      </c>
      <c r="BH33" s="60">
        <f t="shared" si="0"/>
        <v>0.26241345977224528</v>
      </c>
      <c r="BI33" s="60">
        <f t="shared" si="0"/>
        <v>0.32003155478496603</v>
      </c>
      <c r="BJ33" s="60">
        <f t="shared" si="0"/>
        <v>0.12113379052664069</v>
      </c>
      <c r="BK33" s="60">
        <f t="shared" si="0"/>
        <v>3.428450412884481E-2</v>
      </c>
      <c r="BL33" s="57">
        <f t="shared" si="1"/>
        <v>0.99999999999999989</v>
      </c>
    </row>
    <row r="34" spans="1:64" x14ac:dyDescent="0.2">
      <c r="A34" s="12">
        <v>2028</v>
      </c>
      <c r="B34" s="100">
        <v>6.8737239000128819E-2</v>
      </c>
      <c r="C34" s="66">
        <v>1.4512872294740549E-3</v>
      </c>
      <c r="D34" s="66">
        <v>1.9999999999999997E-2</v>
      </c>
      <c r="E34" s="66">
        <f t="shared" si="9"/>
        <v>0</v>
      </c>
      <c r="F34" s="66">
        <f t="shared" si="9"/>
        <v>0</v>
      </c>
      <c r="G34" s="66">
        <v>3.03030303030303E-2</v>
      </c>
      <c r="H34" s="66">
        <f t="shared" si="9"/>
        <v>0</v>
      </c>
      <c r="I34" s="66">
        <v>0.87950844346736679</v>
      </c>
      <c r="J34" s="66">
        <f t="shared" si="8"/>
        <v>0</v>
      </c>
      <c r="K34" s="145">
        <f>feedin_usedcar!K34</f>
        <v>0.1661315466923077</v>
      </c>
      <c r="L34" s="146">
        <f>feedin_usedcar!L34</f>
        <v>0.28934045844615391</v>
      </c>
      <c r="M34" s="146">
        <f>feedin_usedcar!M34</f>
        <v>0.27968479418461517</v>
      </c>
      <c r="N34" s="146">
        <f>feedin_usedcar!N34</f>
        <v>0.22714165176923079</v>
      </c>
      <c r="O34" s="146">
        <f>feedin_usedcar!O34</f>
        <v>3.7701548907692332E-2</v>
      </c>
      <c r="P34" s="145">
        <f>feedin_usedcar!P34</f>
        <v>0</v>
      </c>
      <c r="Q34" s="146">
        <f>feedin_usedcar!Q34</f>
        <v>2E-3</v>
      </c>
      <c r="R34" s="146">
        <f>feedin_usedcar!R34</f>
        <v>0.15</v>
      </c>
      <c r="S34" s="146">
        <f>feedin_usedcar!S34</f>
        <v>0.69799999999999995</v>
      </c>
      <c r="T34" s="146">
        <f>feedin_usedcar!T34</f>
        <v>0.15</v>
      </c>
      <c r="U34" s="145">
        <f>feedin_usedcar!U34</f>
        <v>0.1</v>
      </c>
      <c r="V34" s="146">
        <f>feedin_usedcar!V34</f>
        <v>0.3</v>
      </c>
      <c r="W34" s="146">
        <f>feedin_usedcar!W34</f>
        <v>0.4</v>
      </c>
      <c r="X34" s="146">
        <f>feedin_usedcar!X34</f>
        <v>0.17000000000000004</v>
      </c>
      <c r="Y34" s="146">
        <f>feedin_usedcar!Y34</f>
        <v>2.9999999999999916E-2</v>
      </c>
      <c r="Z34" s="145">
        <f>feedin_usedcar!Z34</f>
        <v>0</v>
      </c>
      <c r="AA34" s="146">
        <f>feedin_usedcar!AA34</f>
        <v>2E-3</v>
      </c>
      <c r="AB34" s="146">
        <f>feedin_usedcar!AB34</f>
        <v>0.15</v>
      </c>
      <c r="AC34" s="146">
        <f>feedin_usedcar!AC34</f>
        <v>0.69799999999999995</v>
      </c>
      <c r="AD34" s="146">
        <f>feedin_usedcar!AD34</f>
        <v>0.15</v>
      </c>
      <c r="AE34" s="145">
        <f>feedin_usedcar!AE34</f>
        <v>0</v>
      </c>
      <c r="AF34" s="146">
        <f>feedin_usedcar!AF34</f>
        <v>0</v>
      </c>
      <c r="AG34" s="146">
        <f>feedin_usedcar!AG34</f>
        <v>0</v>
      </c>
      <c r="AH34" s="146">
        <f>feedin_usedcar!AH34</f>
        <v>0</v>
      </c>
      <c r="AI34" s="146">
        <f>feedin_usedcar!AI34</f>
        <v>1</v>
      </c>
      <c r="AJ34" s="145">
        <f>feedin_usedcar!AJ34</f>
        <v>0.15</v>
      </c>
      <c r="AK34" s="146">
        <f>feedin_usedcar!AK34</f>
        <v>0.33</v>
      </c>
      <c r="AL34" s="146">
        <f>feedin_usedcar!AL34</f>
        <v>0.47</v>
      </c>
      <c r="AM34" s="146">
        <f>feedin_usedcar!AM34</f>
        <v>0.05</v>
      </c>
      <c r="AN34" s="146">
        <f>feedin_usedcar!AN34</f>
        <v>0</v>
      </c>
      <c r="AO34" s="145">
        <f>feedin_usedcar!AO34</f>
        <v>0.1</v>
      </c>
      <c r="AP34" s="146">
        <f>feedin_usedcar!AP34</f>
        <v>0.35</v>
      </c>
      <c r="AQ34" s="146">
        <f>feedin_usedcar!AQ34</f>
        <v>0.4</v>
      </c>
      <c r="AR34" s="146">
        <f>feedin_usedcar!AR34</f>
        <v>0.15</v>
      </c>
      <c r="AS34" s="146">
        <f>feedin_usedcar!AS34</f>
        <v>0</v>
      </c>
      <c r="AT34" s="145">
        <f>feedin_usedcar!AT34</f>
        <v>0.28000000000000008</v>
      </c>
      <c r="AU34" s="146">
        <f>feedin_usedcar!AU34</f>
        <v>0.25</v>
      </c>
      <c r="AV34" s="146">
        <f>feedin_usedcar!AV34</f>
        <v>0.35200000000000009</v>
      </c>
      <c r="AW34" s="146">
        <f>feedin_usedcar!AW34</f>
        <v>0.08</v>
      </c>
      <c r="AX34" s="146">
        <f>feedin_usedcar!AX34</f>
        <v>3.7999999999999923E-2</v>
      </c>
      <c r="AY34" s="145">
        <f>feedin_usedcar!AY34</f>
        <v>0</v>
      </c>
      <c r="AZ34" s="146">
        <f>feedin_usedcar!AZ34</f>
        <v>0</v>
      </c>
      <c r="BA34" s="146">
        <f>feedin_usedcar!BA34</f>
        <v>0</v>
      </c>
      <c r="BB34" s="146">
        <f>feedin_usedcar!BB34</f>
        <v>0.5</v>
      </c>
      <c r="BC34" s="146">
        <f>feedin_usedcar!BC34</f>
        <v>0.5</v>
      </c>
      <c r="BD34" s="36">
        <f t="shared" si="2"/>
        <v>1</v>
      </c>
      <c r="BE34" s="36">
        <f t="shared" si="3"/>
        <v>9</v>
      </c>
      <c r="BG34" s="60">
        <f t="shared" si="4"/>
        <v>0.26422724254676755</v>
      </c>
      <c r="BH34" s="60">
        <f t="shared" si="0"/>
        <v>0.25576847768592076</v>
      </c>
      <c r="BI34" s="60">
        <f t="shared" si="0"/>
        <v>0.35127184996992822</v>
      </c>
      <c r="BJ34" s="60">
        <f t="shared" si="0"/>
        <v>9.1901915483259405E-2</v>
      </c>
      <c r="BK34" s="60">
        <f t="shared" si="0"/>
        <v>3.6830514314124069E-2</v>
      </c>
      <c r="BL34" s="57">
        <f t="shared" si="1"/>
        <v>1</v>
      </c>
    </row>
    <row r="35" spans="1:64" x14ac:dyDescent="0.2">
      <c r="A35" s="12">
        <v>2029</v>
      </c>
      <c r="B35" s="100">
        <v>5.6980751850498002E-2</v>
      </c>
      <c r="C35" s="66">
        <v>1.1157387098101577E-3</v>
      </c>
      <c r="D35" s="66">
        <v>9.999999999999995E-3</v>
      </c>
      <c r="E35" s="66">
        <f t="shared" si="9"/>
        <v>0</v>
      </c>
      <c r="F35" s="66">
        <f t="shared" si="9"/>
        <v>0</v>
      </c>
      <c r="G35" s="66">
        <v>5.5796434886111511E-4</v>
      </c>
      <c r="H35" s="66">
        <f t="shared" si="9"/>
        <v>0</v>
      </c>
      <c r="I35" s="66">
        <v>0.93134554509083078</v>
      </c>
      <c r="J35" s="66">
        <f t="shared" si="8"/>
        <v>0</v>
      </c>
      <c r="K35" s="145">
        <f>feedin_usedcar!K35</f>
        <v>0.16806577334615386</v>
      </c>
      <c r="L35" s="146">
        <f>feedin_usedcar!L35</f>
        <v>0.29467022922307701</v>
      </c>
      <c r="M35" s="146">
        <f>feedin_usedcar!M35</f>
        <v>0.27984239709230746</v>
      </c>
      <c r="N35" s="146">
        <f>feedin_usedcar!N35</f>
        <v>0.22357082588461541</v>
      </c>
      <c r="O35" s="146">
        <f>feedin_usedcar!O35</f>
        <v>3.3850774453846183E-2</v>
      </c>
      <c r="P35" s="145">
        <f>feedin_usedcar!P35</f>
        <v>0</v>
      </c>
      <c r="Q35" s="146">
        <f>feedin_usedcar!Q35</f>
        <v>2E-3</v>
      </c>
      <c r="R35" s="146">
        <f>feedin_usedcar!R35</f>
        <v>0.15</v>
      </c>
      <c r="S35" s="146">
        <f>feedin_usedcar!S35</f>
        <v>0.69799999999999995</v>
      </c>
      <c r="T35" s="146">
        <f>feedin_usedcar!T35</f>
        <v>0.15</v>
      </c>
      <c r="U35" s="145">
        <f>feedin_usedcar!U35</f>
        <v>0.1</v>
      </c>
      <c r="V35" s="146">
        <f>feedin_usedcar!V35</f>
        <v>0.28999999999999998</v>
      </c>
      <c r="W35" s="146">
        <f>feedin_usedcar!W35</f>
        <v>0.4</v>
      </c>
      <c r="X35" s="146">
        <f>feedin_usedcar!X35</f>
        <v>0.18000000000000005</v>
      </c>
      <c r="Y35" s="146">
        <f>feedin_usedcar!Y35</f>
        <v>2.9999999999999916E-2</v>
      </c>
      <c r="Z35" s="145">
        <f>feedin_usedcar!Z35</f>
        <v>0</v>
      </c>
      <c r="AA35" s="146">
        <f>feedin_usedcar!AA35</f>
        <v>2E-3</v>
      </c>
      <c r="AB35" s="146">
        <f>feedin_usedcar!AB35</f>
        <v>0.15</v>
      </c>
      <c r="AC35" s="146">
        <f>feedin_usedcar!AC35</f>
        <v>0.69799999999999995</v>
      </c>
      <c r="AD35" s="146">
        <f>feedin_usedcar!AD35</f>
        <v>0.15</v>
      </c>
      <c r="AE35" s="145">
        <f>feedin_usedcar!AE35</f>
        <v>0</v>
      </c>
      <c r="AF35" s="146">
        <f>feedin_usedcar!AF35</f>
        <v>0</v>
      </c>
      <c r="AG35" s="146">
        <f>feedin_usedcar!AG35</f>
        <v>0</v>
      </c>
      <c r="AH35" s="146">
        <f>feedin_usedcar!AH35</f>
        <v>0</v>
      </c>
      <c r="AI35" s="146">
        <f>feedin_usedcar!AI35</f>
        <v>1</v>
      </c>
      <c r="AJ35" s="145">
        <f>feedin_usedcar!AJ35</f>
        <v>0.15</v>
      </c>
      <c r="AK35" s="146">
        <f>feedin_usedcar!AK35</f>
        <v>0.34</v>
      </c>
      <c r="AL35" s="146">
        <f>feedin_usedcar!AL35</f>
        <v>0.45999999999999996</v>
      </c>
      <c r="AM35" s="146">
        <f>feedin_usedcar!AM35</f>
        <v>0.05</v>
      </c>
      <c r="AN35" s="146">
        <f>feedin_usedcar!AN35</f>
        <v>0</v>
      </c>
      <c r="AO35" s="145">
        <f>feedin_usedcar!AO35</f>
        <v>0.1</v>
      </c>
      <c r="AP35" s="146">
        <f>feedin_usedcar!AP35</f>
        <v>0.35</v>
      </c>
      <c r="AQ35" s="146">
        <f>feedin_usedcar!AQ35</f>
        <v>0.4</v>
      </c>
      <c r="AR35" s="146">
        <f>feedin_usedcar!AR35</f>
        <v>0.15</v>
      </c>
      <c r="AS35" s="146">
        <f>feedin_usedcar!AS35</f>
        <v>0</v>
      </c>
      <c r="AT35" s="145">
        <f>feedin_usedcar!AT35</f>
        <v>0.24000000000000007</v>
      </c>
      <c r="AU35" s="146">
        <f>feedin_usedcar!AU35</f>
        <v>0.25</v>
      </c>
      <c r="AV35" s="146">
        <f>feedin_usedcar!AV35</f>
        <v>0.37600000000000011</v>
      </c>
      <c r="AW35" s="146">
        <f>feedin_usedcar!AW35</f>
        <v>0.09</v>
      </c>
      <c r="AX35" s="146">
        <f>feedin_usedcar!AX35</f>
        <v>4.3999999999999817E-2</v>
      </c>
      <c r="AY35" s="145">
        <f>feedin_usedcar!AY35</f>
        <v>0</v>
      </c>
      <c r="AZ35" s="146">
        <f>feedin_usedcar!AZ35</f>
        <v>0</v>
      </c>
      <c r="BA35" s="146">
        <f>feedin_usedcar!BA35</f>
        <v>0</v>
      </c>
      <c r="BB35" s="146">
        <f>feedin_usedcar!BB35</f>
        <v>0.5</v>
      </c>
      <c r="BC35" s="146">
        <f>feedin_usedcar!BC35</f>
        <v>0.5</v>
      </c>
      <c r="BD35" s="36">
        <f t="shared" si="2"/>
        <v>1</v>
      </c>
      <c r="BE35" s="36">
        <f t="shared" si="3"/>
        <v>9</v>
      </c>
      <c r="BG35" s="60">
        <f t="shared" si="4"/>
        <v>0.23418313959972786</v>
      </c>
      <c r="BH35" s="60">
        <f t="shared" si="0"/>
        <v>0.25271885683782963</v>
      </c>
      <c r="BI35" s="60">
        <f t="shared" si="0"/>
        <v>0.37055557954706542</v>
      </c>
      <c r="BJ35" s="60">
        <f t="shared" si="0"/>
        <v>9.9167016645807474E-2</v>
      </c>
      <c r="BK35" s="60">
        <f t="shared" si="0"/>
        <v>4.3375407369569692E-2</v>
      </c>
      <c r="BL35" s="57">
        <f t="shared" si="1"/>
        <v>1.0000000000000002</v>
      </c>
    </row>
    <row r="36" spans="1:64" x14ac:dyDescent="0.2">
      <c r="A36" s="51">
        <v>2030</v>
      </c>
      <c r="B36" s="101">
        <v>5.4664062440417105E-2</v>
      </c>
      <c r="C36" s="74">
        <v>9.0657385309260105E-4</v>
      </c>
      <c r="D36" s="74">
        <v>0</v>
      </c>
      <c r="E36" s="74">
        <v>0</v>
      </c>
      <c r="F36" s="74">
        <v>0</v>
      </c>
      <c r="G36" s="74">
        <v>5.1413395726915701E-4</v>
      </c>
      <c r="H36" s="74">
        <v>0</v>
      </c>
      <c r="I36" s="74">
        <v>0.94391522974922115</v>
      </c>
      <c r="J36" s="74">
        <f t="shared" si="8"/>
        <v>0</v>
      </c>
      <c r="K36" s="72">
        <f>feedin_usedcar!K36</f>
        <v>0.17</v>
      </c>
      <c r="L36" s="83">
        <f>feedin_usedcar!L36</f>
        <v>0.3</v>
      </c>
      <c r="M36" s="83">
        <f>feedin_usedcar!M36</f>
        <v>0.28000000000000003</v>
      </c>
      <c r="N36" s="83">
        <f>feedin_usedcar!N36</f>
        <v>0.22</v>
      </c>
      <c r="O36" s="83">
        <f>feedin_usedcar!O36</f>
        <v>3.0000000000000027E-2</v>
      </c>
      <c r="P36" s="72">
        <f>feedin_usedcar!P36</f>
        <v>0</v>
      </c>
      <c r="Q36" s="83">
        <f>feedin_usedcar!Q36</f>
        <v>2E-3</v>
      </c>
      <c r="R36" s="83">
        <f>feedin_usedcar!R36</f>
        <v>0.15</v>
      </c>
      <c r="S36" s="83">
        <f>feedin_usedcar!S36</f>
        <v>0.69799999999999995</v>
      </c>
      <c r="T36" s="83">
        <f>feedin_usedcar!T36</f>
        <v>0.15</v>
      </c>
      <c r="U36" s="72">
        <f>feedin_usedcar!U36</f>
        <v>0.1</v>
      </c>
      <c r="V36" s="83">
        <f>feedin_usedcar!V36</f>
        <v>0.28000000000000003</v>
      </c>
      <c r="W36" s="83">
        <f>feedin_usedcar!W36</f>
        <v>0.4</v>
      </c>
      <c r="X36" s="83">
        <f>feedin_usedcar!X36</f>
        <v>0.19</v>
      </c>
      <c r="Y36" s="83">
        <f>feedin_usedcar!Y36</f>
        <v>3.0000000000000027E-2</v>
      </c>
      <c r="Z36" s="72">
        <f>feedin_usedcar!Z36</f>
        <v>0</v>
      </c>
      <c r="AA36" s="83">
        <f>feedin_usedcar!AA36</f>
        <v>2E-3</v>
      </c>
      <c r="AB36" s="83">
        <f>feedin_usedcar!AB36</f>
        <v>0.15</v>
      </c>
      <c r="AC36" s="83">
        <f>feedin_usedcar!AC36</f>
        <v>0.69799999999999995</v>
      </c>
      <c r="AD36" s="83">
        <f>feedin_usedcar!AD36</f>
        <v>0.15</v>
      </c>
      <c r="AE36" s="72">
        <f>feedin_usedcar!AE36</f>
        <v>0</v>
      </c>
      <c r="AF36" s="83">
        <f>feedin_usedcar!AF36</f>
        <v>0</v>
      </c>
      <c r="AG36" s="83">
        <f>feedin_usedcar!AG36</f>
        <v>0</v>
      </c>
      <c r="AH36" s="83">
        <f>feedin_usedcar!AH36</f>
        <v>0</v>
      </c>
      <c r="AI36" s="83">
        <f>feedin_usedcar!AI36</f>
        <v>1</v>
      </c>
      <c r="AJ36" s="72">
        <f>feedin_usedcar!AJ36</f>
        <v>0.15</v>
      </c>
      <c r="AK36" s="83">
        <f>feedin_usedcar!AK36</f>
        <v>0.35</v>
      </c>
      <c r="AL36" s="83">
        <f>feedin_usedcar!AL36</f>
        <v>0.45</v>
      </c>
      <c r="AM36" s="83">
        <f>feedin_usedcar!AM36</f>
        <v>0.05</v>
      </c>
      <c r="AN36" s="83">
        <f>feedin_usedcar!AN36</f>
        <v>0</v>
      </c>
      <c r="AO36" s="72">
        <f>feedin_usedcar!AO36</f>
        <v>0.1</v>
      </c>
      <c r="AP36" s="83">
        <f>feedin_usedcar!AP36</f>
        <v>0.35</v>
      </c>
      <c r="AQ36" s="83">
        <f>feedin_usedcar!AQ36</f>
        <v>0.4</v>
      </c>
      <c r="AR36" s="83">
        <f>feedin_usedcar!AR36</f>
        <v>0.15</v>
      </c>
      <c r="AS36" s="83">
        <f>feedin_usedcar!AS36</f>
        <v>0</v>
      </c>
      <c r="AT36" s="72">
        <f>feedin_usedcar!AT36</f>
        <v>0.2</v>
      </c>
      <c r="AU36" s="83">
        <f>feedin_usedcar!AU36</f>
        <v>0.25</v>
      </c>
      <c r="AV36" s="83">
        <f>feedin_usedcar!AV36</f>
        <v>0.4</v>
      </c>
      <c r="AW36" s="83">
        <f>feedin_usedcar!AW36</f>
        <v>0.1</v>
      </c>
      <c r="AX36" s="83">
        <f>feedin_usedcar!AX36</f>
        <v>4.9999999999999933E-2</v>
      </c>
      <c r="AY36" s="72">
        <f>feedin_usedcar!AY36</f>
        <v>0</v>
      </c>
      <c r="AZ36" s="83">
        <f>feedin_usedcar!AZ36</f>
        <v>0</v>
      </c>
      <c r="BA36" s="83">
        <f>feedin_usedcar!BA36</f>
        <v>0</v>
      </c>
      <c r="BB36" s="83">
        <f>feedin_usedcar!BB36</f>
        <v>0.5</v>
      </c>
      <c r="BC36" s="83">
        <f>feedin_usedcar!BC36</f>
        <v>0.5</v>
      </c>
      <c r="BD36" s="52">
        <f t="shared" si="2"/>
        <v>1</v>
      </c>
      <c r="BE36" s="52">
        <f t="shared" si="3"/>
        <v>9</v>
      </c>
      <c r="BF36" s="55"/>
      <c r="BG36" s="61">
        <f t="shared" si="4"/>
        <v>0.19815305665830552</v>
      </c>
      <c r="BH36" s="61">
        <f t="shared" si="0"/>
        <v>0.25255978620218078</v>
      </c>
      <c r="BI36" s="61">
        <f t="shared" si="0"/>
        <v>0.39323937574174028</v>
      </c>
      <c r="BJ36" s="61">
        <f t="shared" si="0"/>
        <v>0.10707611195913598</v>
      </c>
      <c r="BK36" s="61">
        <f t="shared" si="0"/>
        <v>4.89716694386374E-2</v>
      </c>
      <c r="BL36" s="62">
        <f t="shared" si="1"/>
        <v>1</v>
      </c>
    </row>
    <row r="37" spans="1:64" x14ac:dyDescent="0.2">
      <c r="A37" s="12">
        <v>2031</v>
      </c>
      <c r="B37" s="100">
        <v>4.6959250308017217E-2</v>
      </c>
      <c r="C37" s="66">
        <v>7.3705519359462581E-4</v>
      </c>
      <c r="D37" s="66">
        <v>0</v>
      </c>
      <c r="E37" s="66">
        <f t="shared" ref="E37:H40" si="10">E36+(E$41-E$36)*0.2</f>
        <v>0</v>
      </c>
      <c r="F37" s="66">
        <f t="shared" si="10"/>
        <v>0</v>
      </c>
      <c r="G37" s="66">
        <v>4.9736317977905418E-4</v>
      </c>
      <c r="H37" s="66">
        <f t="shared" si="10"/>
        <v>0</v>
      </c>
      <c r="I37" s="66">
        <v>0.95180633131860914</v>
      </c>
      <c r="J37" s="66">
        <f t="shared" si="8"/>
        <v>0</v>
      </c>
      <c r="K37" s="145">
        <f>feedin_usedcar!K37</f>
        <v>0.17</v>
      </c>
      <c r="L37" s="146">
        <f>feedin_usedcar!L37</f>
        <v>0.3</v>
      </c>
      <c r="M37" s="146">
        <f>feedin_usedcar!M37</f>
        <v>0.28000000000000003</v>
      </c>
      <c r="N37" s="146">
        <f>feedin_usedcar!N37</f>
        <v>0.22</v>
      </c>
      <c r="O37" s="146">
        <f>feedin_usedcar!O37</f>
        <v>3.0000000000000027E-2</v>
      </c>
      <c r="P37" s="145">
        <f>feedin_usedcar!P37</f>
        <v>0</v>
      </c>
      <c r="Q37" s="146">
        <f>feedin_usedcar!Q37</f>
        <v>2E-3</v>
      </c>
      <c r="R37" s="146">
        <f>feedin_usedcar!R37</f>
        <v>0.15</v>
      </c>
      <c r="S37" s="146">
        <f>feedin_usedcar!S37</f>
        <v>0.69799999999999995</v>
      </c>
      <c r="T37" s="146">
        <f>feedin_usedcar!T37</f>
        <v>0.15</v>
      </c>
      <c r="U37" s="145">
        <f>feedin_usedcar!U37</f>
        <v>0.1</v>
      </c>
      <c r="V37" s="146">
        <f>feedin_usedcar!V37</f>
        <v>0.28000000000000003</v>
      </c>
      <c r="W37" s="146">
        <f>feedin_usedcar!W37</f>
        <v>0.4</v>
      </c>
      <c r="X37" s="146">
        <f>feedin_usedcar!X37</f>
        <v>0.19</v>
      </c>
      <c r="Y37" s="146">
        <f>feedin_usedcar!Y37</f>
        <v>3.0000000000000027E-2</v>
      </c>
      <c r="Z37" s="145">
        <f>feedin_usedcar!Z37</f>
        <v>0</v>
      </c>
      <c r="AA37" s="146">
        <f>feedin_usedcar!AA37</f>
        <v>2E-3</v>
      </c>
      <c r="AB37" s="146">
        <f>feedin_usedcar!AB37</f>
        <v>0.15</v>
      </c>
      <c r="AC37" s="146">
        <f>feedin_usedcar!AC37</f>
        <v>0.69799999999999995</v>
      </c>
      <c r="AD37" s="146">
        <f>feedin_usedcar!AD37</f>
        <v>0.15</v>
      </c>
      <c r="AE37" s="145">
        <f>feedin_usedcar!AE37</f>
        <v>0</v>
      </c>
      <c r="AF37" s="146">
        <f>feedin_usedcar!AF37</f>
        <v>0</v>
      </c>
      <c r="AG37" s="146">
        <f>feedin_usedcar!AG37</f>
        <v>0</v>
      </c>
      <c r="AH37" s="146">
        <f>feedin_usedcar!AH37</f>
        <v>0</v>
      </c>
      <c r="AI37" s="146">
        <f>feedin_usedcar!AI37</f>
        <v>1</v>
      </c>
      <c r="AJ37" s="145">
        <f>feedin_usedcar!AJ37</f>
        <v>0.15</v>
      </c>
      <c r="AK37" s="146">
        <f>feedin_usedcar!AK37</f>
        <v>0.35499999999999998</v>
      </c>
      <c r="AL37" s="146">
        <f>feedin_usedcar!AL37</f>
        <v>0.44500000000000001</v>
      </c>
      <c r="AM37" s="146">
        <f>feedin_usedcar!AM37</f>
        <v>0.05</v>
      </c>
      <c r="AN37" s="146">
        <f>feedin_usedcar!AN37</f>
        <v>0</v>
      </c>
      <c r="AO37" s="145">
        <f>feedin_usedcar!AO37</f>
        <v>0.1</v>
      </c>
      <c r="AP37" s="146">
        <f>feedin_usedcar!AP37</f>
        <v>0.35</v>
      </c>
      <c r="AQ37" s="146">
        <f>feedin_usedcar!AQ37</f>
        <v>0.4</v>
      </c>
      <c r="AR37" s="146">
        <f>feedin_usedcar!AR37</f>
        <v>0.15</v>
      </c>
      <c r="AS37" s="146">
        <f>feedin_usedcar!AS37</f>
        <v>0</v>
      </c>
      <c r="AT37" s="145">
        <f>feedin_usedcar!AT37</f>
        <v>0.2</v>
      </c>
      <c r="AU37" s="146">
        <f>feedin_usedcar!AU37</f>
        <v>0.25</v>
      </c>
      <c r="AV37" s="146">
        <f>feedin_usedcar!AV37</f>
        <v>0.4</v>
      </c>
      <c r="AW37" s="146">
        <f>feedin_usedcar!AW37</f>
        <v>0.1</v>
      </c>
      <c r="AX37" s="146">
        <f>feedin_usedcar!AX37</f>
        <v>4.9999999999999933E-2</v>
      </c>
      <c r="AY37" s="145">
        <f>feedin_usedcar!AY37</f>
        <v>0</v>
      </c>
      <c r="AZ37" s="146">
        <f>feedin_usedcar!AZ37</f>
        <v>0</v>
      </c>
      <c r="BA37" s="146">
        <f>feedin_usedcar!BA37</f>
        <v>0</v>
      </c>
      <c r="BB37" s="146">
        <f>feedin_usedcar!BB37</f>
        <v>0.5</v>
      </c>
      <c r="BC37" s="146">
        <f>feedin_usedcar!BC37</f>
        <v>0.5</v>
      </c>
      <c r="BD37" s="36">
        <f t="shared" si="2"/>
        <v>1</v>
      </c>
      <c r="BE37" s="36">
        <f t="shared" si="3"/>
        <v>9.0000000000000018</v>
      </c>
      <c r="BG37" s="60">
        <f t="shared" si="4"/>
        <v>0.19841894329305163</v>
      </c>
      <c r="BH37" s="60">
        <f t="shared" si="0"/>
        <v>0.25221739596126619</v>
      </c>
      <c r="BI37" s="60">
        <f t="shared" si="0"/>
        <v>0.39420300750772941</v>
      </c>
      <c r="BJ37" s="60">
        <f t="shared" si="0"/>
        <v>0.10605100088374271</v>
      </c>
      <c r="BK37" s="60">
        <f t="shared" si="0"/>
        <v>4.9109652354210102E-2</v>
      </c>
      <c r="BL37" s="57">
        <f t="shared" si="1"/>
        <v>1</v>
      </c>
    </row>
    <row r="38" spans="1:64" x14ac:dyDescent="0.2">
      <c r="A38" s="12">
        <v>2032</v>
      </c>
      <c r="B38" s="100">
        <v>4.0335631798215546E-2</v>
      </c>
      <c r="C38" s="66">
        <v>5.9954038263423362E-4</v>
      </c>
      <c r="D38" s="66">
        <v>0</v>
      </c>
      <c r="E38" s="66">
        <f t="shared" si="10"/>
        <v>0</v>
      </c>
      <c r="F38" s="66">
        <f t="shared" si="10"/>
        <v>0</v>
      </c>
      <c r="G38" s="66">
        <v>4.8123905167272882E-4</v>
      </c>
      <c r="H38" s="66">
        <f t="shared" si="10"/>
        <v>0</v>
      </c>
      <c r="I38" s="66">
        <v>0.95858358876747751</v>
      </c>
      <c r="J38" s="66">
        <f t="shared" si="8"/>
        <v>0</v>
      </c>
      <c r="K38" s="145">
        <f>feedin_usedcar!K38</f>
        <v>0.17</v>
      </c>
      <c r="L38" s="146">
        <f>feedin_usedcar!L38</f>
        <v>0.3</v>
      </c>
      <c r="M38" s="146">
        <f>feedin_usedcar!M38</f>
        <v>0.28000000000000003</v>
      </c>
      <c r="N38" s="146">
        <f>feedin_usedcar!N38</f>
        <v>0.22</v>
      </c>
      <c r="O38" s="146">
        <f>feedin_usedcar!O38</f>
        <v>3.0000000000000027E-2</v>
      </c>
      <c r="P38" s="145">
        <f>feedin_usedcar!P38</f>
        <v>0</v>
      </c>
      <c r="Q38" s="146">
        <f>feedin_usedcar!Q38</f>
        <v>2E-3</v>
      </c>
      <c r="R38" s="146">
        <f>feedin_usedcar!R38</f>
        <v>0.15</v>
      </c>
      <c r="S38" s="146">
        <f>feedin_usedcar!S38</f>
        <v>0.69799999999999995</v>
      </c>
      <c r="T38" s="146">
        <f>feedin_usedcar!T38</f>
        <v>0.15</v>
      </c>
      <c r="U38" s="145">
        <f>feedin_usedcar!U38</f>
        <v>0.1</v>
      </c>
      <c r="V38" s="146">
        <f>feedin_usedcar!V38</f>
        <v>0.28000000000000003</v>
      </c>
      <c r="W38" s="146">
        <f>feedin_usedcar!W38</f>
        <v>0.4</v>
      </c>
      <c r="X38" s="146">
        <f>feedin_usedcar!X38</f>
        <v>0.19</v>
      </c>
      <c r="Y38" s="146">
        <f>feedin_usedcar!Y38</f>
        <v>3.0000000000000027E-2</v>
      </c>
      <c r="Z38" s="145">
        <f>feedin_usedcar!Z38</f>
        <v>0</v>
      </c>
      <c r="AA38" s="146">
        <f>feedin_usedcar!AA38</f>
        <v>2E-3</v>
      </c>
      <c r="AB38" s="146">
        <f>feedin_usedcar!AB38</f>
        <v>0.15</v>
      </c>
      <c r="AC38" s="146">
        <f>feedin_usedcar!AC38</f>
        <v>0.69799999999999995</v>
      </c>
      <c r="AD38" s="146">
        <f>feedin_usedcar!AD38</f>
        <v>0.15</v>
      </c>
      <c r="AE38" s="145">
        <f>feedin_usedcar!AE38</f>
        <v>0</v>
      </c>
      <c r="AF38" s="146">
        <f>feedin_usedcar!AF38</f>
        <v>0</v>
      </c>
      <c r="AG38" s="146">
        <f>feedin_usedcar!AG38</f>
        <v>0</v>
      </c>
      <c r="AH38" s="146">
        <f>feedin_usedcar!AH38</f>
        <v>0</v>
      </c>
      <c r="AI38" s="146">
        <f>feedin_usedcar!AI38</f>
        <v>1</v>
      </c>
      <c r="AJ38" s="145">
        <f>feedin_usedcar!AJ38</f>
        <v>0.15</v>
      </c>
      <c r="AK38" s="146">
        <f>feedin_usedcar!AK38</f>
        <v>0.36</v>
      </c>
      <c r="AL38" s="146">
        <f>feedin_usedcar!AL38</f>
        <v>0.44</v>
      </c>
      <c r="AM38" s="146">
        <f>feedin_usedcar!AM38</f>
        <v>0.05</v>
      </c>
      <c r="AN38" s="146">
        <f>feedin_usedcar!AN38</f>
        <v>0</v>
      </c>
      <c r="AO38" s="145">
        <f>feedin_usedcar!AO38</f>
        <v>0.1</v>
      </c>
      <c r="AP38" s="146">
        <f>feedin_usedcar!AP38</f>
        <v>0.35</v>
      </c>
      <c r="AQ38" s="146">
        <f>feedin_usedcar!AQ38</f>
        <v>0.4</v>
      </c>
      <c r="AR38" s="146">
        <f>feedin_usedcar!AR38</f>
        <v>0.15</v>
      </c>
      <c r="AS38" s="146">
        <f>feedin_usedcar!AS38</f>
        <v>0</v>
      </c>
      <c r="AT38" s="145">
        <f>feedin_usedcar!AT38</f>
        <v>0.2</v>
      </c>
      <c r="AU38" s="146">
        <f>feedin_usedcar!AU38</f>
        <v>0.25</v>
      </c>
      <c r="AV38" s="146">
        <f>feedin_usedcar!AV38</f>
        <v>0.4</v>
      </c>
      <c r="AW38" s="146">
        <f>feedin_usedcar!AW38</f>
        <v>0.1</v>
      </c>
      <c r="AX38" s="146">
        <f>feedin_usedcar!AX38</f>
        <v>4.9999999999999933E-2</v>
      </c>
      <c r="AY38" s="145">
        <f>feedin_usedcar!AY38</f>
        <v>0</v>
      </c>
      <c r="AZ38" s="146">
        <f>feedin_usedcar!AZ38</f>
        <v>0</v>
      </c>
      <c r="BA38" s="146">
        <f>feedin_usedcar!BA38</f>
        <v>0</v>
      </c>
      <c r="BB38" s="146">
        <f>feedin_usedcar!BB38</f>
        <v>0.5</v>
      </c>
      <c r="BC38" s="146">
        <f>feedin_usedcar!BC38</f>
        <v>0.5</v>
      </c>
      <c r="BD38" s="36">
        <f t="shared" si="2"/>
        <v>1</v>
      </c>
      <c r="BE38" s="36">
        <f t="shared" si="3"/>
        <v>9.0000000000000018</v>
      </c>
      <c r="BG38" s="60">
        <f t="shared" si="4"/>
        <v>0.19864596101694307</v>
      </c>
      <c r="BH38" s="60">
        <f t="shared" si="0"/>
        <v>0.25192103187070147</v>
      </c>
      <c r="BI38" s="60">
        <f t="shared" si="0"/>
        <v>0.39502908865062253</v>
      </c>
      <c r="BJ38" s="60">
        <f t="shared" si="0"/>
        <v>0.10517473901201752</v>
      </c>
      <c r="BK38" s="60">
        <f t="shared" si="0"/>
        <v>4.9229179449715416E-2</v>
      </c>
      <c r="BL38" s="57">
        <f t="shared" si="1"/>
        <v>0.99999999999999989</v>
      </c>
    </row>
    <row r="39" spans="1:64" x14ac:dyDescent="0.2">
      <c r="A39" s="12">
        <v>2033</v>
      </c>
      <c r="B39" s="100">
        <v>3.4670110746351158E-2</v>
      </c>
      <c r="C39" s="66">
        <v>4.8838551736556503E-4</v>
      </c>
      <c r="D39" s="66">
        <v>0</v>
      </c>
      <c r="E39" s="66">
        <f t="shared" si="10"/>
        <v>0</v>
      </c>
      <c r="F39" s="66">
        <f t="shared" si="10"/>
        <v>0</v>
      </c>
      <c r="G39" s="66">
        <v>4.6613334345095087E-4</v>
      </c>
      <c r="H39" s="66">
        <f t="shared" si="10"/>
        <v>0</v>
      </c>
      <c r="I39" s="66">
        <v>0.96437537039283228</v>
      </c>
      <c r="J39" s="66">
        <f t="shared" si="8"/>
        <v>0</v>
      </c>
      <c r="K39" s="145">
        <f>feedin_usedcar!K39</f>
        <v>0.17</v>
      </c>
      <c r="L39" s="146">
        <f>feedin_usedcar!L39</f>
        <v>0.3</v>
      </c>
      <c r="M39" s="146">
        <f>feedin_usedcar!M39</f>
        <v>0.28000000000000003</v>
      </c>
      <c r="N39" s="146">
        <f>feedin_usedcar!N39</f>
        <v>0.22</v>
      </c>
      <c r="O39" s="146">
        <f>feedin_usedcar!O39</f>
        <v>3.0000000000000027E-2</v>
      </c>
      <c r="P39" s="145">
        <f>feedin_usedcar!P39</f>
        <v>0</v>
      </c>
      <c r="Q39" s="146">
        <f>feedin_usedcar!Q39</f>
        <v>2E-3</v>
      </c>
      <c r="R39" s="146">
        <f>feedin_usedcar!R39</f>
        <v>0.15</v>
      </c>
      <c r="S39" s="146">
        <f>feedin_usedcar!S39</f>
        <v>0.69799999999999995</v>
      </c>
      <c r="T39" s="146">
        <f>feedin_usedcar!T39</f>
        <v>0.15</v>
      </c>
      <c r="U39" s="145">
        <f>feedin_usedcar!U39</f>
        <v>0.1</v>
      </c>
      <c r="V39" s="146">
        <f>feedin_usedcar!V39</f>
        <v>0.28000000000000003</v>
      </c>
      <c r="W39" s="146">
        <f>feedin_usedcar!W39</f>
        <v>0.4</v>
      </c>
      <c r="X39" s="146">
        <f>feedin_usedcar!X39</f>
        <v>0.19</v>
      </c>
      <c r="Y39" s="146">
        <f>feedin_usedcar!Y39</f>
        <v>3.0000000000000027E-2</v>
      </c>
      <c r="Z39" s="145">
        <f>feedin_usedcar!Z39</f>
        <v>0</v>
      </c>
      <c r="AA39" s="146">
        <f>feedin_usedcar!AA39</f>
        <v>2E-3</v>
      </c>
      <c r="AB39" s="146">
        <f>feedin_usedcar!AB39</f>
        <v>0.15</v>
      </c>
      <c r="AC39" s="146">
        <f>feedin_usedcar!AC39</f>
        <v>0.69799999999999995</v>
      </c>
      <c r="AD39" s="146">
        <f>feedin_usedcar!AD39</f>
        <v>0.15</v>
      </c>
      <c r="AE39" s="145">
        <f>feedin_usedcar!AE39</f>
        <v>0</v>
      </c>
      <c r="AF39" s="146">
        <f>feedin_usedcar!AF39</f>
        <v>0</v>
      </c>
      <c r="AG39" s="146">
        <f>feedin_usedcar!AG39</f>
        <v>0</v>
      </c>
      <c r="AH39" s="146">
        <f>feedin_usedcar!AH39</f>
        <v>0</v>
      </c>
      <c r="AI39" s="146">
        <f>feedin_usedcar!AI39</f>
        <v>1</v>
      </c>
      <c r="AJ39" s="145">
        <f>feedin_usedcar!AJ39</f>
        <v>0.15</v>
      </c>
      <c r="AK39" s="146">
        <f>feedin_usedcar!AK39</f>
        <v>0.36499999999999999</v>
      </c>
      <c r="AL39" s="146">
        <f>feedin_usedcar!AL39</f>
        <v>0.435</v>
      </c>
      <c r="AM39" s="146">
        <f>feedin_usedcar!AM39</f>
        <v>0.05</v>
      </c>
      <c r="AN39" s="146">
        <f>feedin_usedcar!AN39</f>
        <v>0</v>
      </c>
      <c r="AO39" s="145">
        <f>feedin_usedcar!AO39</f>
        <v>0.1</v>
      </c>
      <c r="AP39" s="146">
        <f>feedin_usedcar!AP39</f>
        <v>0.35</v>
      </c>
      <c r="AQ39" s="146">
        <f>feedin_usedcar!AQ39</f>
        <v>0.4</v>
      </c>
      <c r="AR39" s="146">
        <f>feedin_usedcar!AR39</f>
        <v>0.15</v>
      </c>
      <c r="AS39" s="146">
        <f>feedin_usedcar!AS39</f>
        <v>0</v>
      </c>
      <c r="AT39" s="145">
        <f>feedin_usedcar!AT39</f>
        <v>0.2</v>
      </c>
      <c r="AU39" s="146">
        <f>feedin_usedcar!AU39</f>
        <v>0.25</v>
      </c>
      <c r="AV39" s="146">
        <f>feedin_usedcar!AV39</f>
        <v>0.4</v>
      </c>
      <c r="AW39" s="146">
        <f>feedin_usedcar!AW39</f>
        <v>0.1</v>
      </c>
      <c r="AX39" s="146">
        <f>feedin_usedcar!AX39</f>
        <v>4.9999999999999933E-2</v>
      </c>
      <c r="AY39" s="145">
        <f>feedin_usedcar!AY39</f>
        <v>0</v>
      </c>
      <c r="AZ39" s="146">
        <f>feedin_usedcar!AZ39</f>
        <v>0</v>
      </c>
      <c r="BA39" s="146">
        <f>feedin_usedcar!BA39</f>
        <v>0</v>
      </c>
      <c r="BB39" s="146">
        <f>feedin_usedcar!BB39</f>
        <v>0.5</v>
      </c>
      <c r="BC39" s="146">
        <f>feedin_usedcar!BC39</f>
        <v>0.5</v>
      </c>
      <c r="BD39" s="36">
        <f t="shared" si="2"/>
        <v>1</v>
      </c>
      <c r="BE39" s="36">
        <f t="shared" si="3"/>
        <v>9</v>
      </c>
      <c r="BG39" s="60">
        <f t="shared" si="4"/>
        <v>0.19883891290696382</v>
      </c>
      <c r="BH39" s="60">
        <f t="shared" si="0"/>
        <v>0.25166599126350775</v>
      </c>
      <c r="BI39" s="60">
        <f t="shared" si="0"/>
        <v>0.39573380499811728</v>
      </c>
      <c r="BJ39" s="60">
        <f t="shared" si="0"/>
        <v>0.1044291611617742</v>
      </c>
      <c r="BK39" s="60">
        <f t="shared" si="0"/>
        <v>4.9332129669636918E-2</v>
      </c>
      <c r="BL39" s="57">
        <f t="shared" si="1"/>
        <v>1</v>
      </c>
    </row>
    <row r="40" spans="1:64" x14ac:dyDescent="0.2">
      <c r="A40" s="12">
        <v>2034</v>
      </c>
      <c r="B40" s="100">
        <v>2.9840342970618567E-2</v>
      </c>
      <c r="C40" s="66">
        <v>3.9871673600478199E-4</v>
      </c>
      <c r="D40" s="66">
        <v>0</v>
      </c>
      <c r="E40" s="66">
        <f t="shared" si="10"/>
        <v>0</v>
      </c>
      <c r="F40" s="66">
        <f t="shared" si="10"/>
        <v>0</v>
      </c>
      <c r="G40" s="66">
        <v>4.5230696910170305E-4</v>
      </c>
      <c r="H40" s="66">
        <f t="shared" si="10"/>
        <v>0</v>
      </c>
      <c r="I40" s="66">
        <v>0.96930863332427497</v>
      </c>
      <c r="J40" s="66">
        <f t="shared" si="8"/>
        <v>0</v>
      </c>
      <c r="K40" s="145">
        <f>feedin_usedcar!K40</f>
        <v>0.17</v>
      </c>
      <c r="L40" s="146">
        <f>feedin_usedcar!L40</f>
        <v>0.3</v>
      </c>
      <c r="M40" s="146">
        <f>feedin_usedcar!M40</f>
        <v>0.28000000000000003</v>
      </c>
      <c r="N40" s="146">
        <f>feedin_usedcar!N40</f>
        <v>0.22</v>
      </c>
      <c r="O40" s="146">
        <f>feedin_usedcar!O40</f>
        <v>3.0000000000000027E-2</v>
      </c>
      <c r="P40" s="145">
        <f>feedin_usedcar!P40</f>
        <v>0</v>
      </c>
      <c r="Q40" s="146">
        <f>feedin_usedcar!Q40</f>
        <v>2E-3</v>
      </c>
      <c r="R40" s="146">
        <f>feedin_usedcar!R40</f>
        <v>0.15</v>
      </c>
      <c r="S40" s="146">
        <f>feedin_usedcar!S40</f>
        <v>0.69799999999999995</v>
      </c>
      <c r="T40" s="146">
        <f>feedin_usedcar!T40</f>
        <v>0.15</v>
      </c>
      <c r="U40" s="145">
        <f>feedin_usedcar!U40</f>
        <v>0.1</v>
      </c>
      <c r="V40" s="146">
        <f>feedin_usedcar!V40</f>
        <v>0.28000000000000003</v>
      </c>
      <c r="W40" s="146">
        <f>feedin_usedcar!W40</f>
        <v>0.4</v>
      </c>
      <c r="X40" s="146">
        <f>feedin_usedcar!X40</f>
        <v>0.19</v>
      </c>
      <c r="Y40" s="146">
        <f>feedin_usedcar!Y40</f>
        <v>3.0000000000000027E-2</v>
      </c>
      <c r="Z40" s="145">
        <f>feedin_usedcar!Z40</f>
        <v>0</v>
      </c>
      <c r="AA40" s="146">
        <f>feedin_usedcar!AA40</f>
        <v>2E-3</v>
      </c>
      <c r="AB40" s="146">
        <f>feedin_usedcar!AB40</f>
        <v>0.15</v>
      </c>
      <c r="AC40" s="146">
        <f>feedin_usedcar!AC40</f>
        <v>0.69799999999999995</v>
      </c>
      <c r="AD40" s="146">
        <f>feedin_usedcar!AD40</f>
        <v>0.15</v>
      </c>
      <c r="AE40" s="145">
        <f>feedin_usedcar!AE40</f>
        <v>0</v>
      </c>
      <c r="AF40" s="146">
        <f>feedin_usedcar!AF40</f>
        <v>0</v>
      </c>
      <c r="AG40" s="146">
        <f>feedin_usedcar!AG40</f>
        <v>0</v>
      </c>
      <c r="AH40" s="146">
        <f>feedin_usedcar!AH40</f>
        <v>0</v>
      </c>
      <c r="AI40" s="146">
        <f>feedin_usedcar!AI40</f>
        <v>1</v>
      </c>
      <c r="AJ40" s="145">
        <f>feedin_usedcar!AJ40</f>
        <v>0.15</v>
      </c>
      <c r="AK40" s="146">
        <f>feedin_usedcar!AK40</f>
        <v>0.37</v>
      </c>
      <c r="AL40" s="146">
        <f>feedin_usedcar!AL40</f>
        <v>0.43</v>
      </c>
      <c r="AM40" s="146">
        <f>feedin_usedcar!AM40</f>
        <v>0.05</v>
      </c>
      <c r="AN40" s="146">
        <f>feedin_usedcar!AN40</f>
        <v>0</v>
      </c>
      <c r="AO40" s="145">
        <f>feedin_usedcar!AO40</f>
        <v>0.1</v>
      </c>
      <c r="AP40" s="146">
        <f>feedin_usedcar!AP40</f>
        <v>0.35</v>
      </c>
      <c r="AQ40" s="146">
        <f>feedin_usedcar!AQ40</f>
        <v>0.4</v>
      </c>
      <c r="AR40" s="146">
        <f>feedin_usedcar!AR40</f>
        <v>0.15</v>
      </c>
      <c r="AS40" s="146">
        <f>feedin_usedcar!AS40</f>
        <v>0</v>
      </c>
      <c r="AT40" s="145">
        <f>feedin_usedcar!AT40</f>
        <v>0.2</v>
      </c>
      <c r="AU40" s="146">
        <f>feedin_usedcar!AU40</f>
        <v>0.25</v>
      </c>
      <c r="AV40" s="146">
        <f>feedin_usedcar!AV40</f>
        <v>0.4</v>
      </c>
      <c r="AW40" s="146">
        <f>feedin_usedcar!AW40</f>
        <v>0.1</v>
      </c>
      <c r="AX40" s="146">
        <f>feedin_usedcar!AX40</f>
        <v>4.9999999999999933E-2</v>
      </c>
      <c r="AY40" s="145">
        <f>feedin_usedcar!AY40</f>
        <v>0</v>
      </c>
      <c r="AZ40" s="146">
        <f>feedin_usedcar!AZ40</f>
        <v>0</v>
      </c>
      <c r="BA40" s="146">
        <f>feedin_usedcar!BA40</f>
        <v>0</v>
      </c>
      <c r="BB40" s="146">
        <f>feedin_usedcar!BB40</f>
        <v>0.5</v>
      </c>
      <c r="BC40" s="146">
        <f>feedin_usedcar!BC40</f>
        <v>0.5</v>
      </c>
      <c r="BD40" s="36">
        <f t="shared" si="2"/>
        <v>1</v>
      </c>
      <c r="BE40" s="36">
        <f t="shared" si="3"/>
        <v>9</v>
      </c>
      <c r="BG40" s="60">
        <f t="shared" si="4"/>
        <v>0.19900243101522544</v>
      </c>
      <c r="BH40" s="60">
        <f t="shared" si="0"/>
        <v>0.25144741223429395</v>
      </c>
      <c r="BI40" s="60">
        <f t="shared" si="0"/>
        <v>0.39633304886859766</v>
      </c>
      <c r="BJ40" s="60">
        <f t="shared" si="0"/>
        <v>0.10379665841615002</v>
      </c>
      <c r="BK40" s="60">
        <f t="shared" si="0"/>
        <v>4.9420449465732957E-2</v>
      </c>
      <c r="BL40" s="57">
        <f t="shared" si="1"/>
        <v>1</v>
      </c>
    </row>
    <row r="41" spans="1:64" x14ac:dyDescent="0.2">
      <c r="A41" s="51">
        <v>2035</v>
      </c>
      <c r="B41" s="101">
        <v>2.5961417920729753E-2</v>
      </c>
      <c r="C41" s="74">
        <v>3.2928142147882293E-4</v>
      </c>
      <c r="D41" s="74">
        <v>0</v>
      </c>
      <c r="E41" s="74">
        <v>0</v>
      </c>
      <c r="F41" s="74">
        <v>0</v>
      </c>
      <c r="G41" s="74">
        <v>4.4383891372708602E-4</v>
      </c>
      <c r="H41" s="74">
        <v>0</v>
      </c>
      <c r="I41" s="74">
        <v>0.97326546174406436</v>
      </c>
      <c r="J41" s="74">
        <f t="shared" si="8"/>
        <v>0</v>
      </c>
      <c r="K41" s="72">
        <f>feedin_usedcar!K41</f>
        <v>0.17</v>
      </c>
      <c r="L41" s="83">
        <f>feedin_usedcar!L41</f>
        <v>0.3</v>
      </c>
      <c r="M41" s="83">
        <f>feedin_usedcar!M41</f>
        <v>0.28000000000000003</v>
      </c>
      <c r="N41" s="83">
        <f>feedin_usedcar!N41</f>
        <v>0.22</v>
      </c>
      <c r="O41" s="83">
        <f>feedin_usedcar!O41</f>
        <v>3.0000000000000027E-2</v>
      </c>
      <c r="P41" s="72">
        <f>feedin_usedcar!P41</f>
        <v>0</v>
      </c>
      <c r="Q41" s="83">
        <f>feedin_usedcar!Q41</f>
        <v>2E-3</v>
      </c>
      <c r="R41" s="83">
        <f>feedin_usedcar!R41</f>
        <v>0.15</v>
      </c>
      <c r="S41" s="83">
        <f>feedin_usedcar!S41</f>
        <v>0.69799999999999995</v>
      </c>
      <c r="T41" s="83">
        <f>feedin_usedcar!T41</f>
        <v>0.15</v>
      </c>
      <c r="U41" s="72">
        <f>feedin_usedcar!U41</f>
        <v>0.1</v>
      </c>
      <c r="V41" s="83">
        <f>feedin_usedcar!V41</f>
        <v>0.28000000000000003</v>
      </c>
      <c r="W41" s="83">
        <f>feedin_usedcar!W41</f>
        <v>0.4</v>
      </c>
      <c r="X41" s="83">
        <f>feedin_usedcar!X41</f>
        <v>0.19</v>
      </c>
      <c r="Y41" s="83">
        <f>feedin_usedcar!Y41</f>
        <v>3.0000000000000027E-2</v>
      </c>
      <c r="Z41" s="72">
        <f>feedin_usedcar!Z41</f>
        <v>0</v>
      </c>
      <c r="AA41" s="83">
        <f>feedin_usedcar!AA41</f>
        <v>2E-3</v>
      </c>
      <c r="AB41" s="83">
        <f>feedin_usedcar!AB41</f>
        <v>0.15</v>
      </c>
      <c r="AC41" s="83">
        <f>feedin_usedcar!AC41</f>
        <v>0.69799999999999995</v>
      </c>
      <c r="AD41" s="83">
        <f>feedin_usedcar!AD41</f>
        <v>0.15</v>
      </c>
      <c r="AE41" s="72">
        <f>feedin_usedcar!AE41</f>
        <v>0</v>
      </c>
      <c r="AF41" s="83">
        <f>feedin_usedcar!AF41</f>
        <v>0</v>
      </c>
      <c r="AG41" s="83">
        <f>feedin_usedcar!AG41</f>
        <v>0</v>
      </c>
      <c r="AH41" s="83">
        <f>feedin_usedcar!AH41</f>
        <v>0</v>
      </c>
      <c r="AI41" s="83">
        <f>feedin_usedcar!AI41</f>
        <v>1</v>
      </c>
      <c r="AJ41" s="72">
        <f>feedin_usedcar!AJ41</f>
        <v>0.15</v>
      </c>
      <c r="AK41" s="83">
        <f>feedin_usedcar!AK41</f>
        <v>0.375</v>
      </c>
      <c r="AL41" s="83">
        <f>feedin_usedcar!AL41</f>
        <v>0.42499999999999999</v>
      </c>
      <c r="AM41" s="83">
        <f>feedin_usedcar!AM41</f>
        <v>0.05</v>
      </c>
      <c r="AN41" s="83">
        <f>feedin_usedcar!AN41</f>
        <v>0</v>
      </c>
      <c r="AO41" s="72">
        <f>feedin_usedcar!AO41</f>
        <v>0.1</v>
      </c>
      <c r="AP41" s="83">
        <f>feedin_usedcar!AP41</f>
        <v>0.35</v>
      </c>
      <c r="AQ41" s="83">
        <f>feedin_usedcar!AQ41</f>
        <v>0.4</v>
      </c>
      <c r="AR41" s="83">
        <f>feedin_usedcar!AR41</f>
        <v>0.15</v>
      </c>
      <c r="AS41" s="83">
        <f>feedin_usedcar!AS41</f>
        <v>0</v>
      </c>
      <c r="AT41" s="72">
        <f>feedin_usedcar!AT41</f>
        <v>0.2</v>
      </c>
      <c r="AU41" s="83">
        <f>feedin_usedcar!AU41</f>
        <v>0.25</v>
      </c>
      <c r="AV41" s="83">
        <f>feedin_usedcar!AV41</f>
        <v>0.4</v>
      </c>
      <c r="AW41" s="83">
        <f>feedin_usedcar!AW41</f>
        <v>0.1</v>
      </c>
      <c r="AX41" s="83">
        <f>feedin_usedcar!AX41</f>
        <v>4.9999999999999933E-2</v>
      </c>
      <c r="AY41" s="72">
        <f>feedin_usedcar!AY41</f>
        <v>0</v>
      </c>
      <c r="AZ41" s="83">
        <f>feedin_usedcar!AZ41</f>
        <v>0</v>
      </c>
      <c r="BA41" s="83">
        <f>feedin_usedcar!BA41</f>
        <v>0</v>
      </c>
      <c r="BB41" s="83">
        <f>feedin_usedcar!BB41</f>
        <v>0.5</v>
      </c>
      <c r="BC41" s="83">
        <f>feedin_usedcar!BC41</f>
        <v>0.5</v>
      </c>
      <c r="BD41" s="52">
        <f t="shared" si="2"/>
        <v>1</v>
      </c>
      <c r="BE41" s="52">
        <f t="shared" si="3"/>
        <v>9</v>
      </c>
      <c r="BF41" s="55"/>
      <c r="BG41" s="61">
        <f t="shared" si="4"/>
        <v>0.19913310923239602</v>
      </c>
      <c r="BH41" s="61">
        <f t="shared" si="0"/>
        <v>0.25127188896772562</v>
      </c>
      <c r="BI41" s="61">
        <f t="shared" si="0"/>
        <v>0.39681340546698596</v>
      </c>
      <c r="BJ41" s="61">
        <f t="shared" si="0"/>
        <v>0.10329008849484557</v>
      </c>
      <c r="BK41" s="61">
        <f t="shared" si="0"/>
        <v>4.9491507838046872E-2</v>
      </c>
      <c r="BL41" s="62">
        <f t="shared" si="1"/>
        <v>1</v>
      </c>
    </row>
    <row r="42" spans="1:64" x14ac:dyDescent="0.2">
      <c r="A42" s="12">
        <v>2036</v>
      </c>
      <c r="B42" s="100">
        <v>2.2638547340235991E-2</v>
      </c>
      <c r="C42" s="66">
        <v>2.7284237471529083E-4</v>
      </c>
      <c r="D42" s="66">
        <v>0</v>
      </c>
      <c r="E42" s="66">
        <f t="shared" ref="E42:H45" si="11">E41+(E$46-E$41)*0.2</f>
        <v>0</v>
      </c>
      <c r="F42" s="66">
        <f t="shared" si="11"/>
        <v>0</v>
      </c>
      <c r="G42" s="66">
        <v>4.3678535427069153E-4</v>
      </c>
      <c r="H42" s="66">
        <f t="shared" si="11"/>
        <v>0</v>
      </c>
      <c r="I42" s="66">
        <v>0.97665182493077807</v>
      </c>
      <c r="J42" s="66">
        <f t="shared" si="8"/>
        <v>0</v>
      </c>
      <c r="K42" s="145">
        <f>feedin_usedcar!K42</f>
        <v>0.17</v>
      </c>
      <c r="L42" s="146">
        <f>feedin_usedcar!L42</f>
        <v>0.3</v>
      </c>
      <c r="M42" s="146">
        <f>feedin_usedcar!M42</f>
        <v>0.28000000000000003</v>
      </c>
      <c r="N42" s="146">
        <f>feedin_usedcar!N42</f>
        <v>0.22</v>
      </c>
      <c r="O42" s="146">
        <f>feedin_usedcar!O42</f>
        <v>3.0000000000000027E-2</v>
      </c>
      <c r="P42" s="145">
        <f>feedin_usedcar!P42</f>
        <v>0</v>
      </c>
      <c r="Q42" s="146">
        <f>feedin_usedcar!Q42</f>
        <v>2E-3</v>
      </c>
      <c r="R42" s="146">
        <f>feedin_usedcar!R42</f>
        <v>0.15</v>
      </c>
      <c r="S42" s="146">
        <f>feedin_usedcar!S42</f>
        <v>0.69799999999999995</v>
      </c>
      <c r="T42" s="146">
        <f>feedin_usedcar!T42</f>
        <v>0.15</v>
      </c>
      <c r="U42" s="145">
        <f>feedin_usedcar!U42</f>
        <v>0.1</v>
      </c>
      <c r="V42" s="146">
        <f>feedin_usedcar!V42</f>
        <v>0.28000000000000003</v>
      </c>
      <c r="W42" s="146">
        <f>feedin_usedcar!W42</f>
        <v>0.40200000000000002</v>
      </c>
      <c r="X42" s="146">
        <f>feedin_usedcar!X42</f>
        <v>0.19</v>
      </c>
      <c r="Y42" s="146">
        <f>feedin_usedcar!Y42</f>
        <v>2.8000000000000025E-2</v>
      </c>
      <c r="Z42" s="145">
        <f>feedin_usedcar!Z42</f>
        <v>0</v>
      </c>
      <c r="AA42" s="146">
        <f>feedin_usedcar!AA42</f>
        <v>2E-3</v>
      </c>
      <c r="AB42" s="146">
        <f>feedin_usedcar!AB42</f>
        <v>0.15</v>
      </c>
      <c r="AC42" s="146">
        <f>feedin_usedcar!AC42</f>
        <v>0.69799999999999995</v>
      </c>
      <c r="AD42" s="146">
        <f>feedin_usedcar!AD42</f>
        <v>0.15</v>
      </c>
      <c r="AE42" s="145">
        <f>feedin_usedcar!AE42</f>
        <v>0</v>
      </c>
      <c r="AF42" s="146">
        <f>feedin_usedcar!AF42</f>
        <v>0</v>
      </c>
      <c r="AG42" s="146">
        <f>feedin_usedcar!AG42</f>
        <v>0</v>
      </c>
      <c r="AH42" s="146">
        <f>feedin_usedcar!AH42</f>
        <v>0</v>
      </c>
      <c r="AI42" s="146">
        <f>feedin_usedcar!AI42</f>
        <v>1</v>
      </c>
      <c r="AJ42" s="145">
        <f>feedin_usedcar!AJ42</f>
        <v>0.15</v>
      </c>
      <c r="AK42" s="146">
        <f>feedin_usedcar!AK42</f>
        <v>0.375</v>
      </c>
      <c r="AL42" s="146">
        <f>feedin_usedcar!AL42</f>
        <v>0.42499999999999999</v>
      </c>
      <c r="AM42" s="146">
        <f>feedin_usedcar!AM42</f>
        <v>0.05</v>
      </c>
      <c r="AN42" s="146">
        <f>feedin_usedcar!AN42</f>
        <v>0</v>
      </c>
      <c r="AO42" s="145">
        <f>feedin_usedcar!AO42</f>
        <v>0.1</v>
      </c>
      <c r="AP42" s="146">
        <f>feedin_usedcar!AP42</f>
        <v>0.35</v>
      </c>
      <c r="AQ42" s="146">
        <f>feedin_usedcar!AQ42</f>
        <v>0.4</v>
      </c>
      <c r="AR42" s="146">
        <f>feedin_usedcar!AR42</f>
        <v>0.15</v>
      </c>
      <c r="AS42" s="146">
        <f>feedin_usedcar!AS42</f>
        <v>0</v>
      </c>
      <c r="AT42" s="145">
        <f>feedin_usedcar!AT42</f>
        <v>0.2</v>
      </c>
      <c r="AU42" s="146">
        <f>feedin_usedcar!AU42</f>
        <v>0.25</v>
      </c>
      <c r="AV42" s="146">
        <f>feedin_usedcar!AV42</f>
        <v>0.4</v>
      </c>
      <c r="AW42" s="146">
        <f>feedin_usedcar!AW42</f>
        <v>0.1</v>
      </c>
      <c r="AX42" s="146">
        <f>feedin_usedcar!AX42</f>
        <v>4.9999999999999933E-2</v>
      </c>
      <c r="AY42" s="145">
        <f>feedin_usedcar!AY42</f>
        <v>0</v>
      </c>
      <c r="AZ42" s="146">
        <f>feedin_usedcar!AZ42</f>
        <v>0</v>
      </c>
      <c r="BA42" s="146">
        <f>feedin_usedcar!BA42</f>
        <v>0</v>
      </c>
      <c r="BB42" s="146">
        <f>feedin_usedcar!BB42</f>
        <v>0.5</v>
      </c>
      <c r="BC42" s="146">
        <f>feedin_usedcar!BC42</f>
        <v>0.5</v>
      </c>
      <c r="BD42" s="36">
        <f t="shared" si="2"/>
        <v>1</v>
      </c>
      <c r="BE42" s="36">
        <f t="shared" si="3"/>
        <v>9</v>
      </c>
      <c r="BG42" s="60">
        <f t="shared" si="4"/>
        <v>0.19924443583713636</v>
      </c>
      <c r="BH42" s="60">
        <f t="shared" si="0"/>
        <v>0.25111886062736627</v>
      </c>
      <c r="BI42" s="60">
        <f t="shared" si="0"/>
        <v>0.39722608335934967</v>
      </c>
      <c r="BJ42" s="60">
        <f t="shared" si="0"/>
        <v>0.10285794615319455</v>
      </c>
      <c r="BK42" s="60">
        <f t="shared" si="0"/>
        <v>4.9552674022953214E-2</v>
      </c>
      <c r="BL42" s="57">
        <f t="shared" si="1"/>
        <v>1</v>
      </c>
    </row>
    <row r="43" spans="1:64" x14ac:dyDescent="0.2">
      <c r="A43" s="12">
        <v>2037</v>
      </c>
      <c r="B43" s="100">
        <v>1.9788945638136674E-2</v>
      </c>
      <c r="C43" s="66">
        <v>2.2687189052832048E-4</v>
      </c>
      <c r="D43" s="66">
        <v>0</v>
      </c>
      <c r="E43" s="66">
        <f t="shared" si="11"/>
        <v>0</v>
      </c>
      <c r="F43" s="66">
        <f t="shared" si="11"/>
        <v>0</v>
      </c>
      <c r="G43" s="66">
        <v>4.3118266392566234E-4</v>
      </c>
      <c r="H43" s="66">
        <f t="shared" si="11"/>
        <v>0</v>
      </c>
      <c r="I43" s="66">
        <v>0.9795529998074094</v>
      </c>
      <c r="J43" s="66">
        <f t="shared" si="8"/>
        <v>0</v>
      </c>
      <c r="K43" s="145">
        <f>feedin_usedcar!K43</f>
        <v>0.17</v>
      </c>
      <c r="L43" s="146">
        <f>feedin_usedcar!L43</f>
        <v>0.3</v>
      </c>
      <c r="M43" s="146">
        <f>feedin_usedcar!M43</f>
        <v>0.28000000000000003</v>
      </c>
      <c r="N43" s="146">
        <f>feedin_usedcar!N43</f>
        <v>0.22</v>
      </c>
      <c r="O43" s="146">
        <f>feedin_usedcar!O43</f>
        <v>3.0000000000000027E-2</v>
      </c>
      <c r="P43" s="145">
        <f>feedin_usedcar!P43</f>
        <v>0</v>
      </c>
      <c r="Q43" s="146">
        <f>feedin_usedcar!Q43</f>
        <v>2E-3</v>
      </c>
      <c r="R43" s="146">
        <f>feedin_usedcar!R43</f>
        <v>0.15</v>
      </c>
      <c r="S43" s="146">
        <f>feedin_usedcar!S43</f>
        <v>0.69799999999999995</v>
      </c>
      <c r="T43" s="146">
        <f>feedin_usedcar!T43</f>
        <v>0.15</v>
      </c>
      <c r="U43" s="145">
        <f>feedin_usedcar!U43</f>
        <v>0.1</v>
      </c>
      <c r="V43" s="146">
        <f>feedin_usedcar!V43</f>
        <v>0.28000000000000003</v>
      </c>
      <c r="W43" s="146">
        <f>feedin_usedcar!W43</f>
        <v>0.40400000000000003</v>
      </c>
      <c r="X43" s="146">
        <f>feedin_usedcar!X43</f>
        <v>0.19</v>
      </c>
      <c r="Y43" s="146">
        <f>feedin_usedcar!Y43</f>
        <v>2.6000000000000023E-2</v>
      </c>
      <c r="Z43" s="145">
        <f>feedin_usedcar!Z43</f>
        <v>0</v>
      </c>
      <c r="AA43" s="146">
        <f>feedin_usedcar!AA43</f>
        <v>2E-3</v>
      </c>
      <c r="AB43" s="146">
        <f>feedin_usedcar!AB43</f>
        <v>0.15</v>
      </c>
      <c r="AC43" s="146">
        <f>feedin_usedcar!AC43</f>
        <v>0.69799999999999995</v>
      </c>
      <c r="AD43" s="146">
        <f>feedin_usedcar!AD43</f>
        <v>0.15</v>
      </c>
      <c r="AE43" s="145">
        <f>feedin_usedcar!AE43</f>
        <v>0</v>
      </c>
      <c r="AF43" s="146">
        <f>feedin_usedcar!AF43</f>
        <v>0</v>
      </c>
      <c r="AG43" s="146">
        <f>feedin_usedcar!AG43</f>
        <v>0</v>
      </c>
      <c r="AH43" s="146">
        <f>feedin_usedcar!AH43</f>
        <v>0</v>
      </c>
      <c r="AI43" s="146">
        <f>feedin_usedcar!AI43</f>
        <v>1</v>
      </c>
      <c r="AJ43" s="145">
        <f>feedin_usedcar!AJ43</f>
        <v>0.15</v>
      </c>
      <c r="AK43" s="146">
        <f>feedin_usedcar!AK43</f>
        <v>0.375</v>
      </c>
      <c r="AL43" s="146">
        <f>feedin_usedcar!AL43</f>
        <v>0.42499999999999999</v>
      </c>
      <c r="AM43" s="146">
        <f>feedin_usedcar!AM43</f>
        <v>0.05</v>
      </c>
      <c r="AN43" s="146">
        <f>feedin_usedcar!AN43</f>
        <v>0</v>
      </c>
      <c r="AO43" s="145">
        <f>feedin_usedcar!AO43</f>
        <v>0.1</v>
      </c>
      <c r="AP43" s="146">
        <f>feedin_usedcar!AP43</f>
        <v>0.35</v>
      </c>
      <c r="AQ43" s="146">
        <f>feedin_usedcar!AQ43</f>
        <v>0.4</v>
      </c>
      <c r="AR43" s="146">
        <f>feedin_usedcar!AR43</f>
        <v>0.15</v>
      </c>
      <c r="AS43" s="146">
        <f>feedin_usedcar!AS43</f>
        <v>0</v>
      </c>
      <c r="AT43" s="145">
        <f>feedin_usedcar!AT43</f>
        <v>0.2</v>
      </c>
      <c r="AU43" s="146">
        <f>feedin_usedcar!AU43</f>
        <v>0.25</v>
      </c>
      <c r="AV43" s="146">
        <f>feedin_usedcar!AV43</f>
        <v>0.4</v>
      </c>
      <c r="AW43" s="146">
        <f>feedin_usedcar!AW43</f>
        <v>0.1</v>
      </c>
      <c r="AX43" s="146">
        <f>feedin_usedcar!AX43</f>
        <v>4.9999999999999933E-2</v>
      </c>
      <c r="AY43" s="145">
        <f>feedin_usedcar!AY43</f>
        <v>0</v>
      </c>
      <c r="AZ43" s="146">
        <f>feedin_usedcar!AZ43</f>
        <v>0</v>
      </c>
      <c r="BA43" s="146">
        <f>feedin_usedcar!BA43</f>
        <v>0</v>
      </c>
      <c r="BB43" s="146">
        <f>feedin_usedcar!BB43</f>
        <v>0.5</v>
      </c>
      <c r="BC43" s="146">
        <f>feedin_usedcar!BC43</f>
        <v>0.5</v>
      </c>
      <c r="BD43" s="36">
        <f t="shared" si="2"/>
        <v>1</v>
      </c>
      <c r="BE43" s="36">
        <f t="shared" si="3"/>
        <v>9</v>
      </c>
      <c r="BG43" s="60">
        <f t="shared" si="4"/>
        <v>0.19933939811955398</v>
      </c>
      <c r="BH43" s="60">
        <f t="shared" si="0"/>
        <v>0.25098708088604654</v>
      </c>
      <c r="BI43" s="60">
        <f t="shared" si="0"/>
        <v>0.39757938811738969</v>
      </c>
      <c r="BJ43" s="60">
        <f t="shared" si="0"/>
        <v>0.10248878373391607</v>
      </c>
      <c r="BK43" s="60">
        <f t="shared" si="0"/>
        <v>4.9605349143093752E-2</v>
      </c>
      <c r="BL43" s="57">
        <f t="shared" si="1"/>
        <v>1</v>
      </c>
    </row>
    <row r="44" spans="1:64" x14ac:dyDescent="0.2">
      <c r="A44" s="12">
        <v>2038</v>
      </c>
      <c r="B44" s="100">
        <v>1.7340554934042234E-2</v>
      </c>
      <c r="C44" s="66">
        <v>1.8932333976056203E-4</v>
      </c>
      <c r="D44" s="66">
        <v>0</v>
      </c>
      <c r="E44" s="66">
        <f t="shared" si="11"/>
        <v>0</v>
      </c>
      <c r="F44" s="66">
        <f t="shared" si="11"/>
        <v>0</v>
      </c>
      <c r="G44" s="66">
        <v>4.270334038964586E-4</v>
      </c>
      <c r="H44" s="66">
        <f t="shared" si="11"/>
        <v>0</v>
      </c>
      <c r="I44" s="66">
        <v>0.98204308832230069</v>
      </c>
      <c r="J44" s="66">
        <f t="shared" si="8"/>
        <v>0</v>
      </c>
      <c r="K44" s="145">
        <f>feedin_usedcar!K44</f>
        <v>0.17</v>
      </c>
      <c r="L44" s="146">
        <f>feedin_usedcar!L44</f>
        <v>0.3</v>
      </c>
      <c r="M44" s="146">
        <f>feedin_usedcar!M44</f>
        <v>0.28000000000000003</v>
      </c>
      <c r="N44" s="146">
        <f>feedin_usedcar!N44</f>
        <v>0.22</v>
      </c>
      <c r="O44" s="146">
        <f>feedin_usedcar!O44</f>
        <v>3.0000000000000027E-2</v>
      </c>
      <c r="P44" s="145">
        <f>feedin_usedcar!P44</f>
        <v>0</v>
      </c>
      <c r="Q44" s="146">
        <f>feedin_usedcar!Q44</f>
        <v>2E-3</v>
      </c>
      <c r="R44" s="146">
        <f>feedin_usedcar!R44</f>
        <v>0.15</v>
      </c>
      <c r="S44" s="146">
        <f>feedin_usedcar!S44</f>
        <v>0.69799999999999995</v>
      </c>
      <c r="T44" s="146">
        <f>feedin_usedcar!T44</f>
        <v>0.15</v>
      </c>
      <c r="U44" s="145">
        <f>feedin_usedcar!U44</f>
        <v>0.1</v>
      </c>
      <c r="V44" s="146">
        <f>feedin_usedcar!V44</f>
        <v>0.28000000000000003</v>
      </c>
      <c r="W44" s="146">
        <f>feedin_usedcar!W44</f>
        <v>0.40600000000000003</v>
      </c>
      <c r="X44" s="146">
        <f>feedin_usedcar!X44</f>
        <v>0.19</v>
      </c>
      <c r="Y44" s="146">
        <f>feedin_usedcar!Y44</f>
        <v>2.4000000000000021E-2</v>
      </c>
      <c r="Z44" s="145">
        <f>feedin_usedcar!Z44</f>
        <v>0</v>
      </c>
      <c r="AA44" s="146">
        <f>feedin_usedcar!AA44</f>
        <v>2E-3</v>
      </c>
      <c r="AB44" s="146">
        <f>feedin_usedcar!AB44</f>
        <v>0.15</v>
      </c>
      <c r="AC44" s="146">
        <f>feedin_usedcar!AC44</f>
        <v>0.69799999999999995</v>
      </c>
      <c r="AD44" s="146">
        <f>feedin_usedcar!AD44</f>
        <v>0.15</v>
      </c>
      <c r="AE44" s="145">
        <f>feedin_usedcar!AE44</f>
        <v>0</v>
      </c>
      <c r="AF44" s="146">
        <f>feedin_usedcar!AF44</f>
        <v>0</v>
      </c>
      <c r="AG44" s="146">
        <f>feedin_usedcar!AG44</f>
        <v>0</v>
      </c>
      <c r="AH44" s="146">
        <f>feedin_usedcar!AH44</f>
        <v>0</v>
      </c>
      <c r="AI44" s="146">
        <f>feedin_usedcar!AI44</f>
        <v>1</v>
      </c>
      <c r="AJ44" s="145">
        <f>feedin_usedcar!AJ44</f>
        <v>0.15</v>
      </c>
      <c r="AK44" s="146">
        <f>feedin_usedcar!AK44</f>
        <v>0.375</v>
      </c>
      <c r="AL44" s="146">
        <f>feedin_usedcar!AL44</f>
        <v>0.42499999999999999</v>
      </c>
      <c r="AM44" s="146">
        <f>feedin_usedcar!AM44</f>
        <v>0.05</v>
      </c>
      <c r="AN44" s="146">
        <f>feedin_usedcar!AN44</f>
        <v>0</v>
      </c>
      <c r="AO44" s="145">
        <f>feedin_usedcar!AO44</f>
        <v>0.1</v>
      </c>
      <c r="AP44" s="146">
        <f>feedin_usedcar!AP44</f>
        <v>0.35</v>
      </c>
      <c r="AQ44" s="146">
        <f>feedin_usedcar!AQ44</f>
        <v>0.4</v>
      </c>
      <c r="AR44" s="146">
        <f>feedin_usedcar!AR44</f>
        <v>0.15</v>
      </c>
      <c r="AS44" s="146">
        <f>feedin_usedcar!AS44</f>
        <v>0</v>
      </c>
      <c r="AT44" s="145">
        <f>feedin_usedcar!AT44</f>
        <v>0.2</v>
      </c>
      <c r="AU44" s="146">
        <f>feedin_usedcar!AU44</f>
        <v>0.25</v>
      </c>
      <c r="AV44" s="146">
        <f>feedin_usedcar!AV44</f>
        <v>0.4</v>
      </c>
      <c r="AW44" s="146">
        <f>feedin_usedcar!AW44</f>
        <v>0.1</v>
      </c>
      <c r="AX44" s="146">
        <f>feedin_usedcar!AX44</f>
        <v>4.9999999999999933E-2</v>
      </c>
      <c r="AY44" s="145">
        <f>feedin_usedcar!AY44</f>
        <v>0</v>
      </c>
      <c r="AZ44" s="146">
        <f>feedin_usedcar!AZ44</f>
        <v>0</v>
      </c>
      <c r="BA44" s="146">
        <f>feedin_usedcar!BA44</f>
        <v>0</v>
      </c>
      <c r="BB44" s="146">
        <f>feedin_usedcar!BB44</f>
        <v>0.5</v>
      </c>
      <c r="BC44" s="146">
        <f>feedin_usedcar!BC44</f>
        <v>0.5</v>
      </c>
      <c r="BD44" s="36">
        <f t="shared" si="2"/>
        <v>1</v>
      </c>
      <c r="BE44" s="36">
        <f t="shared" si="3"/>
        <v>9</v>
      </c>
      <c r="BG44" s="60">
        <f t="shared" si="4"/>
        <v>0.19942056701383182</v>
      </c>
      <c r="BH44" s="60">
        <f t="shared" si="0"/>
        <v>0.25087345473392852</v>
      </c>
      <c r="BI44" s="60">
        <f t="shared" si="0"/>
        <v>0.39788247840807223</v>
      </c>
      <c r="BJ44" s="60">
        <f t="shared" si="0"/>
        <v>0.10217273027906706</v>
      </c>
      <c r="BK44" s="60">
        <f t="shared" si="0"/>
        <v>4.9650769565100325E-2</v>
      </c>
      <c r="BL44" s="57">
        <f t="shared" si="1"/>
        <v>0.99999999999999989</v>
      </c>
    </row>
    <row r="45" spans="1:64" x14ac:dyDescent="0.2">
      <c r="A45" s="12">
        <v>2039</v>
      </c>
      <c r="B45" s="100">
        <v>1.503353410485634E-2</v>
      </c>
      <c r="C45" s="66">
        <v>1.5856129302297962E-4</v>
      </c>
      <c r="D45" s="66">
        <v>0</v>
      </c>
      <c r="E45" s="66">
        <f t="shared" si="11"/>
        <v>0</v>
      </c>
      <c r="F45" s="66">
        <f t="shared" si="11"/>
        <v>0</v>
      </c>
      <c r="G45" s="66">
        <v>4.1286435494866137E-4</v>
      </c>
      <c r="H45" s="66">
        <f t="shared" si="11"/>
        <v>0</v>
      </c>
      <c r="I45" s="66">
        <v>0.98439504024717206</v>
      </c>
      <c r="J45" s="66">
        <f t="shared" si="8"/>
        <v>0</v>
      </c>
      <c r="K45" s="145">
        <f>feedin_usedcar!K45</f>
        <v>0.17</v>
      </c>
      <c r="L45" s="146">
        <f>feedin_usedcar!L45</f>
        <v>0.3</v>
      </c>
      <c r="M45" s="146">
        <f>feedin_usedcar!M45</f>
        <v>0.28000000000000003</v>
      </c>
      <c r="N45" s="146">
        <f>feedin_usedcar!N45</f>
        <v>0.22</v>
      </c>
      <c r="O45" s="146">
        <f>feedin_usedcar!O45</f>
        <v>3.0000000000000027E-2</v>
      </c>
      <c r="P45" s="145">
        <f>feedin_usedcar!P45</f>
        <v>0</v>
      </c>
      <c r="Q45" s="146">
        <f>feedin_usedcar!Q45</f>
        <v>2E-3</v>
      </c>
      <c r="R45" s="146">
        <f>feedin_usedcar!R45</f>
        <v>0.15</v>
      </c>
      <c r="S45" s="146">
        <f>feedin_usedcar!S45</f>
        <v>0.69799999999999995</v>
      </c>
      <c r="T45" s="146">
        <f>feedin_usedcar!T45</f>
        <v>0.15</v>
      </c>
      <c r="U45" s="145">
        <f>feedin_usedcar!U45</f>
        <v>0.1</v>
      </c>
      <c r="V45" s="146">
        <f>feedin_usedcar!V45</f>
        <v>0.28000000000000003</v>
      </c>
      <c r="W45" s="146">
        <f>feedin_usedcar!W45</f>
        <v>0.40800000000000003</v>
      </c>
      <c r="X45" s="146">
        <f>feedin_usedcar!X45</f>
        <v>0.19</v>
      </c>
      <c r="Y45" s="146">
        <f>feedin_usedcar!Y45</f>
        <v>2.200000000000002E-2</v>
      </c>
      <c r="Z45" s="145">
        <f>feedin_usedcar!Z45</f>
        <v>0</v>
      </c>
      <c r="AA45" s="146">
        <f>feedin_usedcar!AA45</f>
        <v>2E-3</v>
      </c>
      <c r="AB45" s="146">
        <f>feedin_usedcar!AB45</f>
        <v>0.15</v>
      </c>
      <c r="AC45" s="146">
        <f>feedin_usedcar!AC45</f>
        <v>0.69799999999999995</v>
      </c>
      <c r="AD45" s="146">
        <f>feedin_usedcar!AD45</f>
        <v>0.15</v>
      </c>
      <c r="AE45" s="145">
        <f>feedin_usedcar!AE45</f>
        <v>0</v>
      </c>
      <c r="AF45" s="146">
        <f>feedin_usedcar!AF45</f>
        <v>0</v>
      </c>
      <c r="AG45" s="146">
        <f>feedin_usedcar!AG45</f>
        <v>0</v>
      </c>
      <c r="AH45" s="146">
        <f>feedin_usedcar!AH45</f>
        <v>0</v>
      </c>
      <c r="AI45" s="146">
        <f>feedin_usedcar!AI45</f>
        <v>1</v>
      </c>
      <c r="AJ45" s="145">
        <f>feedin_usedcar!AJ45</f>
        <v>0.15</v>
      </c>
      <c r="AK45" s="146">
        <f>feedin_usedcar!AK45</f>
        <v>0.375</v>
      </c>
      <c r="AL45" s="146">
        <f>feedin_usedcar!AL45</f>
        <v>0.42499999999999999</v>
      </c>
      <c r="AM45" s="146">
        <f>feedin_usedcar!AM45</f>
        <v>0.05</v>
      </c>
      <c r="AN45" s="146">
        <f>feedin_usedcar!AN45</f>
        <v>0</v>
      </c>
      <c r="AO45" s="145">
        <f>feedin_usedcar!AO45</f>
        <v>0.1</v>
      </c>
      <c r="AP45" s="146">
        <f>feedin_usedcar!AP45</f>
        <v>0.35</v>
      </c>
      <c r="AQ45" s="146">
        <f>feedin_usedcar!AQ45</f>
        <v>0.4</v>
      </c>
      <c r="AR45" s="146">
        <f>feedin_usedcar!AR45</f>
        <v>0.15</v>
      </c>
      <c r="AS45" s="146">
        <f>feedin_usedcar!AS45</f>
        <v>0</v>
      </c>
      <c r="AT45" s="145">
        <f>feedin_usedcar!AT45</f>
        <v>0.2</v>
      </c>
      <c r="AU45" s="146">
        <f>feedin_usedcar!AU45</f>
        <v>0.25</v>
      </c>
      <c r="AV45" s="146">
        <f>feedin_usedcar!AV45</f>
        <v>0.4</v>
      </c>
      <c r="AW45" s="146">
        <f>feedin_usedcar!AW45</f>
        <v>0.1</v>
      </c>
      <c r="AX45" s="146">
        <f>feedin_usedcar!AX45</f>
        <v>4.9999999999999933E-2</v>
      </c>
      <c r="AY45" s="145">
        <f>feedin_usedcar!AY45</f>
        <v>0</v>
      </c>
      <c r="AZ45" s="146">
        <f>feedin_usedcar!AZ45</f>
        <v>0</v>
      </c>
      <c r="BA45" s="146">
        <f>feedin_usedcar!BA45</f>
        <v>0</v>
      </c>
      <c r="BB45" s="146">
        <f>feedin_usedcar!BB45</f>
        <v>0.5</v>
      </c>
      <c r="BC45" s="146">
        <f>feedin_usedcar!BC45</f>
        <v>0.5</v>
      </c>
      <c r="BD45" s="36">
        <f t="shared" si="2"/>
        <v>1</v>
      </c>
      <c r="BE45" s="36">
        <f t="shared" si="3"/>
        <v>9</v>
      </c>
      <c r="BG45" s="60">
        <f t="shared" si="4"/>
        <v>0.19949663850050231</v>
      </c>
      <c r="BH45" s="60">
        <f t="shared" si="0"/>
        <v>0.25076396154894171</v>
      </c>
      <c r="BI45" s="60">
        <f t="shared" si="0"/>
        <v>0.39816665719303523</v>
      </c>
      <c r="BJ45" s="60">
        <f t="shared" si="0"/>
        <v>0.10187820052806308</v>
      </c>
      <c r="BK45" s="60">
        <f t="shared" si="0"/>
        <v>4.9694542229457676E-2</v>
      </c>
      <c r="BL45" s="57">
        <f t="shared" si="1"/>
        <v>1</v>
      </c>
    </row>
    <row r="46" spans="1:64" x14ac:dyDescent="0.2">
      <c r="A46" s="51">
        <v>2040</v>
      </c>
      <c r="B46" s="101">
        <v>1.30604715224726E-2</v>
      </c>
      <c r="C46" s="65">
        <v>1.3323432161598358E-4</v>
      </c>
      <c r="D46" s="74">
        <v>0</v>
      </c>
      <c r="E46" s="65">
        <v>0</v>
      </c>
      <c r="F46" s="65">
        <v>0</v>
      </c>
      <c r="G46" s="65">
        <v>4.0024003670797824E-4</v>
      </c>
      <c r="H46" s="65">
        <v>0</v>
      </c>
      <c r="I46" s="65">
        <v>0.98640605411920346</v>
      </c>
      <c r="J46" s="74">
        <f t="shared" si="8"/>
        <v>0</v>
      </c>
      <c r="K46" s="72">
        <f>feedin_usedcar!K46</f>
        <v>0.17</v>
      </c>
      <c r="L46" s="83">
        <f>feedin_usedcar!L46</f>
        <v>0.3</v>
      </c>
      <c r="M46" s="83">
        <f>feedin_usedcar!M46</f>
        <v>0.28000000000000003</v>
      </c>
      <c r="N46" s="83">
        <f>feedin_usedcar!N46</f>
        <v>0.22</v>
      </c>
      <c r="O46" s="83">
        <f>feedin_usedcar!O46</f>
        <v>3.0000000000000027E-2</v>
      </c>
      <c r="P46" s="72">
        <f>feedin_usedcar!P46</f>
        <v>0</v>
      </c>
      <c r="Q46" s="83">
        <f>feedin_usedcar!Q46</f>
        <v>2E-3</v>
      </c>
      <c r="R46" s="83">
        <f>feedin_usedcar!R46</f>
        <v>0.15</v>
      </c>
      <c r="S46" s="83">
        <f>feedin_usedcar!S46</f>
        <v>0.69799999999999995</v>
      </c>
      <c r="T46" s="83">
        <f>feedin_usedcar!T46</f>
        <v>0.15</v>
      </c>
      <c r="U46" s="72">
        <f>feedin_usedcar!U46</f>
        <v>0.1</v>
      </c>
      <c r="V46" s="83">
        <f>feedin_usedcar!V46</f>
        <v>0.28000000000000003</v>
      </c>
      <c r="W46" s="83">
        <f>feedin_usedcar!W46</f>
        <v>0.41</v>
      </c>
      <c r="X46" s="83">
        <f>feedin_usedcar!X46</f>
        <v>0.19</v>
      </c>
      <c r="Y46" s="83">
        <f>feedin_usedcar!Y46</f>
        <v>2.0000000000000018E-2</v>
      </c>
      <c r="Z46" s="72">
        <f>feedin_usedcar!Z46</f>
        <v>0</v>
      </c>
      <c r="AA46" s="83">
        <f>feedin_usedcar!AA46</f>
        <v>2E-3</v>
      </c>
      <c r="AB46" s="83">
        <f>feedin_usedcar!AB46</f>
        <v>0.15</v>
      </c>
      <c r="AC46" s="83">
        <f>feedin_usedcar!AC46</f>
        <v>0.69799999999999995</v>
      </c>
      <c r="AD46" s="83">
        <f>feedin_usedcar!AD46</f>
        <v>0.15</v>
      </c>
      <c r="AE46" s="72">
        <f>feedin_usedcar!AE46</f>
        <v>0</v>
      </c>
      <c r="AF46" s="83">
        <f>feedin_usedcar!AF46</f>
        <v>0</v>
      </c>
      <c r="AG46" s="83">
        <f>feedin_usedcar!AG46</f>
        <v>0</v>
      </c>
      <c r="AH46" s="83">
        <f>feedin_usedcar!AH46</f>
        <v>0</v>
      </c>
      <c r="AI46" s="83">
        <f>feedin_usedcar!AI46</f>
        <v>1</v>
      </c>
      <c r="AJ46" s="72">
        <f>feedin_usedcar!AJ46</f>
        <v>0.15</v>
      </c>
      <c r="AK46" s="83">
        <f>feedin_usedcar!AK46</f>
        <v>0.375</v>
      </c>
      <c r="AL46" s="83">
        <f>feedin_usedcar!AL46</f>
        <v>0.42499999999999999</v>
      </c>
      <c r="AM46" s="83">
        <f>feedin_usedcar!AM46</f>
        <v>0.05</v>
      </c>
      <c r="AN46" s="83">
        <f>feedin_usedcar!AN46</f>
        <v>0</v>
      </c>
      <c r="AO46" s="72">
        <f>feedin_usedcar!AO46</f>
        <v>0.1</v>
      </c>
      <c r="AP46" s="83">
        <f>feedin_usedcar!AP46</f>
        <v>0.35</v>
      </c>
      <c r="AQ46" s="83">
        <f>feedin_usedcar!AQ46</f>
        <v>0.4</v>
      </c>
      <c r="AR46" s="83">
        <f>feedin_usedcar!AR46</f>
        <v>0.15</v>
      </c>
      <c r="AS46" s="83">
        <f>feedin_usedcar!AS46</f>
        <v>0</v>
      </c>
      <c r="AT46" s="72">
        <f>feedin_usedcar!AT46</f>
        <v>0.2</v>
      </c>
      <c r="AU46" s="83">
        <f>feedin_usedcar!AU46</f>
        <v>0.25</v>
      </c>
      <c r="AV46" s="83">
        <f>feedin_usedcar!AV46</f>
        <v>0.4</v>
      </c>
      <c r="AW46" s="83">
        <f>feedin_usedcar!AW46</f>
        <v>0.1</v>
      </c>
      <c r="AX46" s="83">
        <f>feedin_usedcar!AX46</f>
        <v>4.9999999999999933E-2</v>
      </c>
      <c r="AY46" s="72">
        <f>feedin_usedcar!AY46</f>
        <v>0</v>
      </c>
      <c r="AZ46" s="83">
        <f>feedin_usedcar!AZ46</f>
        <v>0</v>
      </c>
      <c r="BA46" s="83">
        <f>feedin_usedcar!BA46</f>
        <v>0</v>
      </c>
      <c r="BB46" s="83">
        <f>feedin_usedcar!BB46</f>
        <v>0.5</v>
      </c>
      <c r="BC46" s="83">
        <f>feedin_usedcar!BC46</f>
        <v>0.5</v>
      </c>
      <c r="BD46" s="52">
        <f t="shared" si="2"/>
        <v>1</v>
      </c>
      <c r="BE46" s="52">
        <f t="shared" si="3"/>
        <v>9</v>
      </c>
      <c r="BF46" s="55"/>
      <c r="BG46" s="61">
        <f t="shared" si="4"/>
        <v>0.19956152698816723</v>
      </c>
      <c r="BH46" s="61">
        <f t="shared" si="0"/>
        <v>0.25067001146895135</v>
      </c>
      <c r="BI46" s="61">
        <f t="shared" si="0"/>
        <v>0.39840944083781704</v>
      </c>
      <c r="BJ46" s="61">
        <f t="shared" si="0"/>
        <v>0.10162691870518768</v>
      </c>
      <c r="BK46" s="61">
        <f t="shared" si="0"/>
        <v>4.9732101999876682E-2</v>
      </c>
      <c r="BL46" s="62">
        <f t="shared" si="1"/>
        <v>1</v>
      </c>
    </row>
    <row r="47" spans="1:64" x14ac:dyDescent="0.2">
      <c r="A47" s="12">
        <v>2041</v>
      </c>
      <c r="B47" s="100">
        <v>1.1368569905478599E-2</v>
      </c>
      <c r="C47" s="66">
        <v>1.1230787197005845E-4</v>
      </c>
      <c r="D47" s="66">
        <v>0</v>
      </c>
      <c r="E47" s="66">
        <f t="shared" ref="E47:H61" si="12">MAX(E46+(E$46-E$41)*0.2,0)</f>
        <v>0</v>
      </c>
      <c r="F47" s="66">
        <f t="shared" si="12"/>
        <v>0</v>
      </c>
      <c r="G47" s="66">
        <v>3.8906256141031697E-4</v>
      </c>
      <c r="H47" s="66">
        <f t="shared" si="12"/>
        <v>0</v>
      </c>
      <c r="I47" s="66">
        <v>0.98813005966114098</v>
      </c>
      <c r="J47" s="173">
        <f t="shared" si="8"/>
        <v>0</v>
      </c>
      <c r="K47" s="145">
        <f>feedin_usedcar!K47</f>
        <v>0.17</v>
      </c>
      <c r="L47" s="146">
        <f>feedin_usedcar!L47</f>
        <v>0.3</v>
      </c>
      <c r="M47" s="146">
        <f>feedin_usedcar!M47</f>
        <v>0.28000000000000003</v>
      </c>
      <c r="N47" s="146">
        <f>feedin_usedcar!N47</f>
        <v>0.22</v>
      </c>
      <c r="O47" s="146">
        <f>feedin_usedcar!O47</f>
        <v>3.0000000000000027E-2</v>
      </c>
      <c r="P47" s="145">
        <f>feedin_usedcar!P47</f>
        <v>0</v>
      </c>
      <c r="Q47" s="146">
        <f>feedin_usedcar!Q47</f>
        <v>2E-3</v>
      </c>
      <c r="R47" s="146">
        <f>feedin_usedcar!R47</f>
        <v>0.15</v>
      </c>
      <c r="S47" s="146">
        <f>feedin_usedcar!S47</f>
        <v>0.69799999999999995</v>
      </c>
      <c r="T47" s="146">
        <f>feedin_usedcar!T47</f>
        <v>0.15</v>
      </c>
      <c r="U47" s="145">
        <f>feedin_usedcar!U47</f>
        <v>0.1</v>
      </c>
      <c r="V47" s="146">
        <f>feedin_usedcar!V47</f>
        <v>0.28000000000000003</v>
      </c>
      <c r="W47" s="146">
        <f>feedin_usedcar!W47</f>
        <v>0.41</v>
      </c>
      <c r="X47" s="146">
        <f>feedin_usedcar!X47</f>
        <v>0.19</v>
      </c>
      <c r="Y47" s="146">
        <f>feedin_usedcar!Y47</f>
        <v>2.0000000000000018E-2</v>
      </c>
      <c r="Z47" s="145">
        <f>feedin_usedcar!Z47</f>
        <v>0</v>
      </c>
      <c r="AA47" s="146">
        <f>feedin_usedcar!AA47</f>
        <v>2E-3</v>
      </c>
      <c r="AB47" s="146">
        <f>feedin_usedcar!AB47</f>
        <v>0.15</v>
      </c>
      <c r="AC47" s="146">
        <f>feedin_usedcar!AC47</f>
        <v>0.69799999999999995</v>
      </c>
      <c r="AD47" s="146">
        <f>feedin_usedcar!AD47</f>
        <v>0.15</v>
      </c>
      <c r="AE47" s="145">
        <f>feedin_usedcar!AE47</f>
        <v>0</v>
      </c>
      <c r="AF47" s="146">
        <f>feedin_usedcar!AF47</f>
        <v>0</v>
      </c>
      <c r="AG47" s="146">
        <f>feedin_usedcar!AG47</f>
        <v>0</v>
      </c>
      <c r="AH47" s="146">
        <f>feedin_usedcar!AH47</f>
        <v>0</v>
      </c>
      <c r="AI47" s="146">
        <f>feedin_usedcar!AI47</f>
        <v>1</v>
      </c>
      <c r="AJ47" s="145">
        <f>feedin_usedcar!AJ47</f>
        <v>0.15</v>
      </c>
      <c r="AK47" s="146">
        <f>feedin_usedcar!AK47</f>
        <v>0.375</v>
      </c>
      <c r="AL47" s="146">
        <f>feedin_usedcar!AL47</f>
        <v>0.42499999999999999</v>
      </c>
      <c r="AM47" s="146">
        <f>feedin_usedcar!AM47</f>
        <v>0.05</v>
      </c>
      <c r="AN47" s="146">
        <f>feedin_usedcar!AN47</f>
        <v>0</v>
      </c>
      <c r="AO47" s="145">
        <f>feedin_usedcar!AO47</f>
        <v>0.1</v>
      </c>
      <c r="AP47" s="146">
        <f>feedin_usedcar!AP47</f>
        <v>0.35</v>
      </c>
      <c r="AQ47" s="146">
        <f>feedin_usedcar!AQ47</f>
        <v>0.4</v>
      </c>
      <c r="AR47" s="146">
        <f>feedin_usedcar!AR47</f>
        <v>0.15</v>
      </c>
      <c r="AS47" s="146">
        <f>feedin_usedcar!AS47</f>
        <v>0</v>
      </c>
      <c r="AT47" s="145">
        <f>feedin_usedcar!AT47</f>
        <v>0.2</v>
      </c>
      <c r="AU47" s="146">
        <f>feedin_usedcar!AU47</f>
        <v>0.25</v>
      </c>
      <c r="AV47" s="146">
        <f>feedin_usedcar!AV47</f>
        <v>0.4</v>
      </c>
      <c r="AW47" s="146">
        <f>feedin_usedcar!AW47</f>
        <v>0.1</v>
      </c>
      <c r="AX47" s="146">
        <f>feedin_usedcar!AX47</f>
        <v>4.9999999999999933E-2</v>
      </c>
      <c r="AY47" s="145">
        <f>feedin_usedcar!AY47</f>
        <v>0</v>
      </c>
      <c r="AZ47" s="146">
        <f>feedin_usedcar!AZ47</f>
        <v>0</v>
      </c>
      <c r="BA47" s="146">
        <f>feedin_usedcar!BA47</f>
        <v>0</v>
      </c>
      <c r="BB47" s="146">
        <f>feedin_usedcar!BB47</f>
        <v>0.5</v>
      </c>
      <c r="BC47" s="146">
        <f>feedin_usedcar!BC47</f>
        <v>0.5</v>
      </c>
      <c r="BD47" s="36">
        <f t="shared" si="2"/>
        <v>1</v>
      </c>
      <c r="BE47" s="36">
        <f t="shared" si="3"/>
        <v>9</v>
      </c>
    </row>
    <row r="48" spans="1:64" x14ac:dyDescent="0.2">
      <c r="A48" s="12">
        <v>2042</v>
      </c>
      <c r="B48" s="100">
        <v>9.9137535454153838E-3</v>
      </c>
      <c r="C48" s="66">
        <v>9.4953670616161449E-5</v>
      </c>
      <c r="D48" s="66">
        <v>0</v>
      </c>
      <c r="E48" s="66">
        <f t="shared" si="12"/>
        <v>0</v>
      </c>
      <c r="F48" s="66">
        <f t="shared" si="12"/>
        <v>0</v>
      </c>
      <c r="G48" s="66">
        <v>3.7923630629366293E-4</v>
      </c>
      <c r="H48" s="66">
        <f t="shared" si="12"/>
        <v>0</v>
      </c>
      <c r="I48" s="66">
        <v>0.98961205647767481</v>
      </c>
      <c r="J48" s="173">
        <f t="shared" si="8"/>
        <v>0</v>
      </c>
      <c r="K48" s="145">
        <f>feedin_usedcar!K48</f>
        <v>0.17</v>
      </c>
      <c r="L48" s="146">
        <f>feedin_usedcar!L48</f>
        <v>0.3</v>
      </c>
      <c r="M48" s="146">
        <f>feedin_usedcar!M48</f>
        <v>0.28000000000000003</v>
      </c>
      <c r="N48" s="146">
        <f>feedin_usedcar!N48</f>
        <v>0.22</v>
      </c>
      <c r="O48" s="146">
        <f>feedin_usedcar!O48</f>
        <v>3.0000000000000027E-2</v>
      </c>
      <c r="P48" s="145">
        <f>feedin_usedcar!P48</f>
        <v>0</v>
      </c>
      <c r="Q48" s="146">
        <f>feedin_usedcar!Q48</f>
        <v>2E-3</v>
      </c>
      <c r="R48" s="146">
        <f>feedin_usedcar!R48</f>
        <v>0.15</v>
      </c>
      <c r="S48" s="146">
        <f>feedin_usedcar!S48</f>
        <v>0.69799999999999995</v>
      </c>
      <c r="T48" s="146">
        <f>feedin_usedcar!T48</f>
        <v>0.15</v>
      </c>
      <c r="U48" s="145">
        <f>feedin_usedcar!U48</f>
        <v>0.1</v>
      </c>
      <c r="V48" s="146">
        <f>feedin_usedcar!V48</f>
        <v>0.28000000000000003</v>
      </c>
      <c r="W48" s="146">
        <f>feedin_usedcar!W48</f>
        <v>0.41</v>
      </c>
      <c r="X48" s="146">
        <f>feedin_usedcar!X48</f>
        <v>0.19</v>
      </c>
      <c r="Y48" s="146">
        <f>feedin_usedcar!Y48</f>
        <v>2.0000000000000018E-2</v>
      </c>
      <c r="Z48" s="145">
        <f>feedin_usedcar!Z48</f>
        <v>0</v>
      </c>
      <c r="AA48" s="146">
        <f>feedin_usedcar!AA48</f>
        <v>2E-3</v>
      </c>
      <c r="AB48" s="146">
        <f>feedin_usedcar!AB48</f>
        <v>0.15</v>
      </c>
      <c r="AC48" s="146">
        <f>feedin_usedcar!AC48</f>
        <v>0.69799999999999995</v>
      </c>
      <c r="AD48" s="146">
        <f>feedin_usedcar!AD48</f>
        <v>0.15</v>
      </c>
      <c r="AE48" s="145">
        <f>feedin_usedcar!AE48</f>
        <v>0</v>
      </c>
      <c r="AF48" s="146">
        <f>feedin_usedcar!AF48</f>
        <v>0</v>
      </c>
      <c r="AG48" s="146">
        <f>feedin_usedcar!AG48</f>
        <v>0</v>
      </c>
      <c r="AH48" s="146">
        <f>feedin_usedcar!AH48</f>
        <v>0</v>
      </c>
      <c r="AI48" s="146">
        <f>feedin_usedcar!AI48</f>
        <v>1</v>
      </c>
      <c r="AJ48" s="145">
        <f>feedin_usedcar!AJ48</f>
        <v>0.15</v>
      </c>
      <c r="AK48" s="146">
        <f>feedin_usedcar!AK48</f>
        <v>0.375</v>
      </c>
      <c r="AL48" s="146">
        <f>feedin_usedcar!AL48</f>
        <v>0.42499999999999999</v>
      </c>
      <c r="AM48" s="146">
        <f>feedin_usedcar!AM48</f>
        <v>0.05</v>
      </c>
      <c r="AN48" s="146">
        <f>feedin_usedcar!AN48</f>
        <v>0</v>
      </c>
      <c r="AO48" s="145">
        <f>feedin_usedcar!AO48</f>
        <v>0.1</v>
      </c>
      <c r="AP48" s="146">
        <f>feedin_usedcar!AP48</f>
        <v>0.35</v>
      </c>
      <c r="AQ48" s="146">
        <f>feedin_usedcar!AQ48</f>
        <v>0.4</v>
      </c>
      <c r="AR48" s="146">
        <f>feedin_usedcar!AR48</f>
        <v>0.15</v>
      </c>
      <c r="AS48" s="146">
        <f>feedin_usedcar!AS48</f>
        <v>0</v>
      </c>
      <c r="AT48" s="145">
        <f>feedin_usedcar!AT48</f>
        <v>0.2</v>
      </c>
      <c r="AU48" s="146">
        <f>feedin_usedcar!AU48</f>
        <v>0.25</v>
      </c>
      <c r="AV48" s="146">
        <f>feedin_usedcar!AV48</f>
        <v>0.4</v>
      </c>
      <c r="AW48" s="146">
        <f>feedin_usedcar!AW48</f>
        <v>0.1</v>
      </c>
      <c r="AX48" s="146">
        <f>feedin_usedcar!AX48</f>
        <v>4.9999999999999933E-2</v>
      </c>
      <c r="AY48" s="145">
        <f>feedin_usedcar!AY48</f>
        <v>0</v>
      </c>
      <c r="AZ48" s="146">
        <f>feedin_usedcar!AZ48</f>
        <v>0</v>
      </c>
      <c r="BA48" s="146">
        <f>feedin_usedcar!BA48</f>
        <v>0</v>
      </c>
      <c r="BB48" s="146">
        <f>feedin_usedcar!BB48</f>
        <v>0.5</v>
      </c>
      <c r="BC48" s="146">
        <f>feedin_usedcar!BC48</f>
        <v>0.5</v>
      </c>
      <c r="BD48" s="36">
        <f t="shared" si="2"/>
        <v>1</v>
      </c>
      <c r="BE48" s="36">
        <f t="shared" si="3"/>
        <v>9</v>
      </c>
    </row>
    <row r="49" spans="1:57" x14ac:dyDescent="0.2">
      <c r="A49" s="12">
        <v>2043</v>
      </c>
      <c r="B49" s="100">
        <v>8.6593398561720311E-3</v>
      </c>
      <c r="C49" s="66">
        <v>8.0508750153089612E-5</v>
      </c>
      <c r="D49" s="66">
        <v>0</v>
      </c>
      <c r="E49" s="66">
        <f t="shared" si="12"/>
        <v>0</v>
      </c>
      <c r="F49" s="66">
        <f t="shared" si="12"/>
        <v>0</v>
      </c>
      <c r="G49" s="66">
        <v>3.7067334483321192E-4</v>
      </c>
      <c r="H49" s="66">
        <f t="shared" si="12"/>
        <v>0</v>
      </c>
      <c r="I49" s="66">
        <v>0.99088947804884164</v>
      </c>
      <c r="J49" s="173">
        <f t="shared" si="8"/>
        <v>0</v>
      </c>
      <c r="K49" s="145">
        <f>feedin_usedcar!K49</f>
        <v>0.17</v>
      </c>
      <c r="L49" s="146">
        <f>feedin_usedcar!L49</f>
        <v>0.3</v>
      </c>
      <c r="M49" s="146">
        <f>feedin_usedcar!M49</f>
        <v>0.28000000000000003</v>
      </c>
      <c r="N49" s="146">
        <f>feedin_usedcar!N49</f>
        <v>0.22</v>
      </c>
      <c r="O49" s="146">
        <f>feedin_usedcar!O49</f>
        <v>3.0000000000000027E-2</v>
      </c>
      <c r="P49" s="145">
        <f>feedin_usedcar!P49</f>
        <v>0</v>
      </c>
      <c r="Q49" s="146">
        <f>feedin_usedcar!Q49</f>
        <v>2E-3</v>
      </c>
      <c r="R49" s="146">
        <f>feedin_usedcar!R49</f>
        <v>0.15</v>
      </c>
      <c r="S49" s="146">
        <f>feedin_usedcar!S49</f>
        <v>0.69799999999999995</v>
      </c>
      <c r="T49" s="146">
        <f>feedin_usedcar!T49</f>
        <v>0.15</v>
      </c>
      <c r="U49" s="145">
        <f>feedin_usedcar!U49</f>
        <v>0.1</v>
      </c>
      <c r="V49" s="146">
        <f>feedin_usedcar!V49</f>
        <v>0.28000000000000003</v>
      </c>
      <c r="W49" s="146">
        <f>feedin_usedcar!W49</f>
        <v>0.41</v>
      </c>
      <c r="X49" s="146">
        <f>feedin_usedcar!X49</f>
        <v>0.19</v>
      </c>
      <c r="Y49" s="146">
        <f>feedin_usedcar!Y49</f>
        <v>2.0000000000000018E-2</v>
      </c>
      <c r="Z49" s="145">
        <f>feedin_usedcar!Z49</f>
        <v>0</v>
      </c>
      <c r="AA49" s="146">
        <f>feedin_usedcar!AA49</f>
        <v>2E-3</v>
      </c>
      <c r="AB49" s="146">
        <f>feedin_usedcar!AB49</f>
        <v>0.15</v>
      </c>
      <c r="AC49" s="146">
        <f>feedin_usedcar!AC49</f>
        <v>0.69799999999999995</v>
      </c>
      <c r="AD49" s="146">
        <f>feedin_usedcar!AD49</f>
        <v>0.15</v>
      </c>
      <c r="AE49" s="145">
        <f>feedin_usedcar!AE49</f>
        <v>0</v>
      </c>
      <c r="AF49" s="146">
        <f>feedin_usedcar!AF49</f>
        <v>0</v>
      </c>
      <c r="AG49" s="146">
        <f>feedin_usedcar!AG49</f>
        <v>0</v>
      </c>
      <c r="AH49" s="146">
        <f>feedin_usedcar!AH49</f>
        <v>0</v>
      </c>
      <c r="AI49" s="146">
        <f>feedin_usedcar!AI49</f>
        <v>1</v>
      </c>
      <c r="AJ49" s="145">
        <f>feedin_usedcar!AJ49</f>
        <v>0.15</v>
      </c>
      <c r="AK49" s="146">
        <f>feedin_usedcar!AK49</f>
        <v>0.375</v>
      </c>
      <c r="AL49" s="146">
        <f>feedin_usedcar!AL49</f>
        <v>0.42499999999999999</v>
      </c>
      <c r="AM49" s="146">
        <f>feedin_usedcar!AM49</f>
        <v>0.05</v>
      </c>
      <c r="AN49" s="146">
        <f>feedin_usedcar!AN49</f>
        <v>0</v>
      </c>
      <c r="AO49" s="145">
        <f>feedin_usedcar!AO49</f>
        <v>0.1</v>
      </c>
      <c r="AP49" s="146">
        <f>feedin_usedcar!AP49</f>
        <v>0.35</v>
      </c>
      <c r="AQ49" s="146">
        <f>feedin_usedcar!AQ49</f>
        <v>0.4</v>
      </c>
      <c r="AR49" s="146">
        <f>feedin_usedcar!AR49</f>
        <v>0.15</v>
      </c>
      <c r="AS49" s="146">
        <f>feedin_usedcar!AS49</f>
        <v>0</v>
      </c>
      <c r="AT49" s="145">
        <f>feedin_usedcar!AT49</f>
        <v>0.2</v>
      </c>
      <c r="AU49" s="146">
        <f>feedin_usedcar!AU49</f>
        <v>0.25</v>
      </c>
      <c r="AV49" s="146">
        <f>feedin_usedcar!AV49</f>
        <v>0.4</v>
      </c>
      <c r="AW49" s="146">
        <f>feedin_usedcar!AW49</f>
        <v>0.1</v>
      </c>
      <c r="AX49" s="146">
        <f>feedin_usedcar!AX49</f>
        <v>4.9999999999999933E-2</v>
      </c>
      <c r="AY49" s="145">
        <f>feedin_usedcar!AY49</f>
        <v>0</v>
      </c>
      <c r="AZ49" s="146">
        <f>feedin_usedcar!AZ49</f>
        <v>0</v>
      </c>
      <c r="BA49" s="146">
        <f>feedin_usedcar!BA49</f>
        <v>0</v>
      </c>
      <c r="BB49" s="146">
        <f>feedin_usedcar!BB49</f>
        <v>0.5</v>
      </c>
      <c r="BC49" s="146">
        <f>feedin_usedcar!BC49</f>
        <v>0.5</v>
      </c>
      <c r="BD49" s="36">
        <f t="shared" si="2"/>
        <v>1</v>
      </c>
      <c r="BE49" s="36">
        <f t="shared" si="3"/>
        <v>9</v>
      </c>
    </row>
    <row r="50" spans="1:57" x14ac:dyDescent="0.2">
      <c r="A50" s="12">
        <v>2044</v>
      </c>
      <c r="B50" s="100">
        <v>7.5748315036894658E-3</v>
      </c>
      <c r="C50" s="66">
        <v>6.8441859013626416E-5</v>
      </c>
      <c r="D50" s="66">
        <v>0</v>
      </c>
      <c r="E50" s="66">
        <f t="shared" si="12"/>
        <v>0</v>
      </c>
      <c r="F50" s="66">
        <f t="shared" si="12"/>
        <v>0</v>
      </c>
      <c r="G50" s="66">
        <v>3.6329675972969694E-4</v>
      </c>
      <c r="H50" s="66">
        <f t="shared" si="12"/>
        <v>0</v>
      </c>
      <c r="I50" s="66">
        <v>0.99199342987756722</v>
      </c>
      <c r="J50" s="173">
        <f t="shared" si="8"/>
        <v>0</v>
      </c>
      <c r="K50" s="145">
        <f>feedin_usedcar!K50</f>
        <v>0.17</v>
      </c>
      <c r="L50" s="146">
        <f>feedin_usedcar!L50</f>
        <v>0.3</v>
      </c>
      <c r="M50" s="146">
        <f>feedin_usedcar!M50</f>
        <v>0.28000000000000003</v>
      </c>
      <c r="N50" s="146">
        <f>feedin_usedcar!N50</f>
        <v>0.22</v>
      </c>
      <c r="O50" s="146">
        <f>feedin_usedcar!O50</f>
        <v>3.0000000000000027E-2</v>
      </c>
      <c r="P50" s="145">
        <f>feedin_usedcar!P50</f>
        <v>0</v>
      </c>
      <c r="Q50" s="146">
        <f>feedin_usedcar!Q50</f>
        <v>2E-3</v>
      </c>
      <c r="R50" s="146">
        <f>feedin_usedcar!R50</f>
        <v>0.15</v>
      </c>
      <c r="S50" s="146">
        <f>feedin_usedcar!S50</f>
        <v>0.69799999999999995</v>
      </c>
      <c r="T50" s="146">
        <f>feedin_usedcar!T50</f>
        <v>0.15</v>
      </c>
      <c r="U50" s="145">
        <f>feedin_usedcar!U50</f>
        <v>0.1</v>
      </c>
      <c r="V50" s="146">
        <f>feedin_usedcar!V50</f>
        <v>0.28000000000000003</v>
      </c>
      <c r="W50" s="146">
        <f>feedin_usedcar!W50</f>
        <v>0.41</v>
      </c>
      <c r="X50" s="146">
        <f>feedin_usedcar!X50</f>
        <v>0.19</v>
      </c>
      <c r="Y50" s="146">
        <f>feedin_usedcar!Y50</f>
        <v>2.0000000000000018E-2</v>
      </c>
      <c r="Z50" s="145">
        <f>feedin_usedcar!Z50</f>
        <v>0</v>
      </c>
      <c r="AA50" s="146">
        <f>feedin_usedcar!AA50</f>
        <v>2E-3</v>
      </c>
      <c r="AB50" s="146">
        <f>feedin_usedcar!AB50</f>
        <v>0.15</v>
      </c>
      <c r="AC50" s="146">
        <f>feedin_usedcar!AC50</f>
        <v>0.69799999999999995</v>
      </c>
      <c r="AD50" s="146">
        <f>feedin_usedcar!AD50</f>
        <v>0.15</v>
      </c>
      <c r="AE50" s="145">
        <f>feedin_usedcar!AE50</f>
        <v>0</v>
      </c>
      <c r="AF50" s="146">
        <f>feedin_usedcar!AF50</f>
        <v>0</v>
      </c>
      <c r="AG50" s="146">
        <f>feedin_usedcar!AG50</f>
        <v>0</v>
      </c>
      <c r="AH50" s="146">
        <f>feedin_usedcar!AH50</f>
        <v>0</v>
      </c>
      <c r="AI50" s="146">
        <f>feedin_usedcar!AI50</f>
        <v>1</v>
      </c>
      <c r="AJ50" s="145">
        <f>feedin_usedcar!AJ50</f>
        <v>0.15</v>
      </c>
      <c r="AK50" s="146">
        <f>feedin_usedcar!AK50</f>
        <v>0.375</v>
      </c>
      <c r="AL50" s="146">
        <f>feedin_usedcar!AL50</f>
        <v>0.42499999999999999</v>
      </c>
      <c r="AM50" s="146">
        <f>feedin_usedcar!AM50</f>
        <v>0.05</v>
      </c>
      <c r="AN50" s="146">
        <f>feedin_usedcar!AN50</f>
        <v>0</v>
      </c>
      <c r="AO50" s="145">
        <f>feedin_usedcar!AO50</f>
        <v>0.1</v>
      </c>
      <c r="AP50" s="146">
        <f>feedin_usedcar!AP50</f>
        <v>0.35</v>
      </c>
      <c r="AQ50" s="146">
        <f>feedin_usedcar!AQ50</f>
        <v>0.4</v>
      </c>
      <c r="AR50" s="146">
        <f>feedin_usedcar!AR50</f>
        <v>0.15</v>
      </c>
      <c r="AS50" s="146">
        <f>feedin_usedcar!AS50</f>
        <v>0</v>
      </c>
      <c r="AT50" s="145">
        <f>feedin_usedcar!AT50</f>
        <v>0.2</v>
      </c>
      <c r="AU50" s="146">
        <f>feedin_usedcar!AU50</f>
        <v>0.25</v>
      </c>
      <c r="AV50" s="146">
        <f>feedin_usedcar!AV50</f>
        <v>0.4</v>
      </c>
      <c r="AW50" s="146">
        <f>feedin_usedcar!AW50</f>
        <v>0.1</v>
      </c>
      <c r="AX50" s="146">
        <f>feedin_usedcar!AX50</f>
        <v>4.9999999999999933E-2</v>
      </c>
      <c r="AY50" s="145">
        <f>feedin_usedcar!AY50</f>
        <v>0</v>
      </c>
      <c r="AZ50" s="146">
        <f>feedin_usedcar!AZ50</f>
        <v>0</v>
      </c>
      <c r="BA50" s="146">
        <f>feedin_usedcar!BA50</f>
        <v>0</v>
      </c>
      <c r="BB50" s="146">
        <f>feedin_usedcar!BB50</f>
        <v>0.5</v>
      </c>
      <c r="BC50" s="146">
        <f>feedin_usedcar!BC50</f>
        <v>0.5</v>
      </c>
      <c r="BD50" s="36">
        <f t="shared" si="2"/>
        <v>1</v>
      </c>
      <c r="BE50" s="36">
        <f t="shared" si="3"/>
        <v>9</v>
      </c>
    </row>
    <row r="51" spans="1:57" x14ac:dyDescent="0.2">
      <c r="A51" s="51">
        <v>2045</v>
      </c>
      <c r="B51" s="101">
        <v>6.6297040452467752E-3</v>
      </c>
      <c r="C51" s="74">
        <v>5.8282554401539801E-5</v>
      </c>
      <c r="D51" s="74">
        <v>0</v>
      </c>
      <c r="E51" s="74">
        <f t="shared" si="12"/>
        <v>0</v>
      </c>
      <c r="F51" s="74">
        <f t="shared" si="12"/>
        <v>0</v>
      </c>
      <c r="G51" s="74">
        <v>3.5677467116444007E-4</v>
      </c>
      <c r="H51" s="74">
        <f t="shared" si="12"/>
        <v>0</v>
      </c>
      <c r="I51" s="74">
        <v>0.99295523872918723</v>
      </c>
      <c r="J51" s="74">
        <f t="shared" si="8"/>
        <v>0</v>
      </c>
      <c r="K51" s="72">
        <f>feedin_usedcar!K51</f>
        <v>0.17</v>
      </c>
      <c r="L51" s="83">
        <f>feedin_usedcar!L51</f>
        <v>0.3</v>
      </c>
      <c r="M51" s="83">
        <f>feedin_usedcar!M51</f>
        <v>0.28000000000000003</v>
      </c>
      <c r="N51" s="83">
        <f>feedin_usedcar!N51</f>
        <v>0.22</v>
      </c>
      <c r="O51" s="83">
        <f>feedin_usedcar!O51</f>
        <v>3.0000000000000027E-2</v>
      </c>
      <c r="P51" s="72">
        <f>feedin_usedcar!P51</f>
        <v>0</v>
      </c>
      <c r="Q51" s="83">
        <f>feedin_usedcar!Q51</f>
        <v>2E-3</v>
      </c>
      <c r="R51" s="83">
        <f>feedin_usedcar!R51</f>
        <v>0.15</v>
      </c>
      <c r="S51" s="83">
        <f>feedin_usedcar!S51</f>
        <v>0.69799999999999995</v>
      </c>
      <c r="T51" s="83">
        <f>feedin_usedcar!T51</f>
        <v>0.15</v>
      </c>
      <c r="U51" s="72">
        <f>feedin_usedcar!U51</f>
        <v>0.1</v>
      </c>
      <c r="V51" s="83">
        <f>feedin_usedcar!V51</f>
        <v>0.28000000000000003</v>
      </c>
      <c r="W51" s="83">
        <f>feedin_usedcar!W51</f>
        <v>0.41</v>
      </c>
      <c r="X51" s="83">
        <f>feedin_usedcar!X51</f>
        <v>0.19</v>
      </c>
      <c r="Y51" s="83">
        <f>feedin_usedcar!Y51</f>
        <v>2.0000000000000018E-2</v>
      </c>
      <c r="Z51" s="72">
        <f>feedin_usedcar!Z51</f>
        <v>0</v>
      </c>
      <c r="AA51" s="83">
        <f>feedin_usedcar!AA51</f>
        <v>2E-3</v>
      </c>
      <c r="AB51" s="83">
        <f>feedin_usedcar!AB51</f>
        <v>0.15</v>
      </c>
      <c r="AC51" s="83">
        <f>feedin_usedcar!AC51</f>
        <v>0.69799999999999995</v>
      </c>
      <c r="AD51" s="83">
        <f>feedin_usedcar!AD51</f>
        <v>0.15</v>
      </c>
      <c r="AE51" s="72">
        <f>feedin_usedcar!AE51</f>
        <v>0</v>
      </c>
      <c r="AF51" s="83">
        <f>feedin_usedcar!AF51</f>
        <v>0</v>
      </c>
      <c r="AG51" s="83">
        <f>feedin_usedcar!AG51</f>
        <v>0</v>
      </c>
      <c r="AH51" s="83">
        <f>feedin_usedcar!AH51</f>
        <v>0</v>
      </c>
      <c r="AI51" s="83">
        <f>feedin_usedcar!AI51</f>
        <v>1</v>
      </c>
      <c r="AJ51" s="72">
        <f>feedin_usedcar!AJ51</f>
        <v>0.15</v>
      </c>
      <c r="AK51" s="83">
        <f>feedin_usedcar!AK51</f>
        <v>0.375</v>
      </c>
      <c r="AL51" s="83">
        <f>feedin_usedcar!AL51</f>
        <v>0.42499999999999999</v>
      </c>
      <c r="AM51" s="83">
        <f>feedin_usedcar!AM51</f>
        <v>0.05</v>
      </c>
      <c r="AN51" s="83">
        <f>feedin_usedcar!AN51</f>
        <v>0</v>
      </c>
      <c r="AO51" s="72">
        <f>feedin_usedcar!AO51</f>
        <v>0.1</v>
      </c>
      <c r="AP51" s="83">
        <f>feedin_usedcar!AP51</f>
        <v>0.35</v>
      </c>
      <c r="AQ51" s="83">
        <f>feedin_usedcar!AQ51</f>
        <v>0.4</v>
      </c>
      <c r="AR51" s="83">
        <f>feedin_usedcar!AR51</f>
        <v>0.15</v>
      </c>
      <c r="AS51" s="83">
        <f>feedin_usedcar!AS51</f>
        <v>0</v>
      </c>
      <c r="AT51" s="72">
        <f>feedin_usedcar!AT51</f>
        <v>0.2</v>
      </c>
      <c r="AU51" s="83">
        <f>feedin_usedcar!AU51</f>
        <v>0.25</v>
      </c>
      <c r="AV51" s="83">
        <f>feedin_usedcar!AV51</f>
        <v>0.4</v>
      </c>
      <c r="AW51" s="83">
        <f>feedin_usedcar!AW51</f>
        <v>0.1</v>
      </c>
      <c r="AX51" s="83">
        <f>feedin_usedcar!AX51</f>
        <v>4.9999999999999933E-2</v>
      </c>
      <c r="AY51" s="72">
        <f>feedin_usedcar!AY51</f>
        <v>0</v>
      </c>
      <c r="AZ51" s="83">
        <f>feedin_usedcar!AZ51</f>
        <v>0</v>
      </c>
      <c r="BA51" s="83">
        <f>feedin_usedcar!BA51</f>
        <v>0</v>
      </c>
      <c r="BB51" s="83">
        <f>feedin_usedcar!BB51</f>
        <v>0.5</v>
      </c>
      <c r="BC51" s="83">
        <f>feedin_usedcar!BC51</f>
        <v>0.5</v>
      </c>
      <c r="BD51" s="52">
        <f t="shared" si="2"/>
        <v>1</v>
      </c>
      <c r="BE51" s="52">
        <f t="shared" si="3"/>
        <v>9</v>
      </c>
    </row>
    <row r="52" spans="1:57" x14ac:dyDescent="0.2">
      <c r="A52" s="12">
        <v>2046</v>
      </c>
      <c r="B52" s="100">
        <v>5.809347707714423E-3</v>
      </c>
      <c r="C52" s="66">
        <v>4.9744796302024953E-5</v>
      </c>
      <c r="D52" s="66">
        <v>0</v>
      </c>
      <c r="E52" s="66">
        <f t="shared" si="12"/>
        <v>0</v>
      </c>
      <c r="F52" s="66">
        <f t="shared" si="12"/>
        <v>0</v>
      </c>
      <c r="G52" s="66">
        <v>3.5134079425408731E-4</v>
      </c>
      <c r="H52" s="66">
        <f t="shared" si="12"/>
        <v>0</v>
      </c>
      <c r="I52" s="66">
        <v>0.99378956670172947</v>
      </c>
      <c r="J52" s="173">
        <f t="shared" si="8"/>
        <v>0</v>
      </c>
      <c r="K52" s="145">
        <f>feedin_usedcar!K52</f>
        <v>0.17</v>
      </c>
      <c r="L52" s="146">
        <f>feedin_usedcar!L52</f>
        <v>0.3</v>
      </c>
      <c r="M52" s="146">
        <f>feedin_usedcar!M52</f>
        <v>0.28000000000000003</v>
      </c>
      <c r="N52" s="146">
        <f>feedin_usedcar!N52</f>
        <v>0.22</v>
      </c>
      <c r="O52" s="146">
        <f>feedin_usedcar!O52</f>
        <v>3.0000000000000027E-2</v>
      </c>
      <c r="P52" s="145">
        <f>feedin_usedcar!P52</f>
        <v>0</v>
      </c>
      <c r="Q52" s="146">
        <f>feedin_usedcar!Q52</f>
        <v>2E-3</v>
      </c>
      <c r="R52" s="146">
        <f>feedin_usedcar!R52</f>
        <v>0.15</v>
      </c>
      <c r="S52" s="146">
        <f>feedin_usedcar!S52</f>
        <v>0.69799999999999995</v>
      </c>
      <c r="T52" s="146">
        <f>feedin_usedcar!T52</f>
        <v>0.15</v>
      </c>
      <c r="U52" s="145">
        <f>feedin_usedcar!U52</f>
        <v>0.1</v>
      </c>
      <c r="V52" s="146">
        <f>feedin_usedcar!V52</f>
        <v>0.28000000000000003</v>
      </c>
      <c r="W52" s="146">
        <f>feedin_usedcar!W52</f>
        <v>0.41</v>
      </c>
      <c r="X52" s="146">
        <f>feedin_usedcar!X52</f>
        <v>0.19</v>
      </c>
      <c r="Y52" s="146">
        <f>feedin_usedcar!Y52</f>
        <v>2.0000000000000018E-2</v>
      </c>
      <c r="Z52" s="145">
        <f>feedin_usedcar!Z52</f>
        <v>0</v>
      </c>
      <c r="AA52" s="146">
        <f>feedin_usedcar!AA52</f>
        <v>2E-3</v>
      </c>
      <c r="AB52" s="146">
        <f>feedin_usedcar!AB52</f>
        <v>0.15</v>
      </c>
      <c r="AC52" s="146">
        <f>feedin_usedcar!AC52</f>
        <v>0.69799999999999995</v>
      </c>
      <c r="AD52" s="146">
        <f>feedin_usedcar!AD52</f>
        <v>0.15</v>
      </c>
      <c r="AE52" s="145">
        <f>feedin_usedcar!AE52</f>
        <v>0</v>
      </c>
      <c r="AF52" s="146">
        <f>feedin_usedcar!AF52</f>
        <v>0</v>
      </c>
      <c r="AG52" s="146">
        <f>feedin_usedcar!AG52</f>
        <v>0</v>
      </c>
      <c r="AH52" s="146">
        <f>feedin_usedcar!AH52</f>
        <v>0</v>
      </c>
      <c r="AI52" s="146">
        <f>feedin_usedcar!AI52</f>
        <v>1</v>
      </c>
      <c r="AJ52" s="145">
        <f>feedin_usedcar!AJ52</f>
        <v>0.15</v>
      </c>
      <c r="AK52" s="146">
        <f>feedin_usedcar!AK52</f>
        <v>0.375</v>
      </c>
      <c r="AL52" s="146">
        <f>feedin_usedcar!AL52</f>
        <v>0.42499999999999999</v>
      </c>
      <c r="AM52" s="146">
        <f>feedin_usedcar!AM52</f>
        <v>0.05</v>
      </c>
      <c r="AN52" s="146">
        <f>feedin_usedcar!AN52</f>
        <v>0</v>
      </c>
      <c r="AO52" s="145">
        <f>feedin_usedcar!AO52</f>
        <v>0.1</v>
      </c>
      <c r="AP52" s="146">
        <f>feedin_usedcar!AP52</f>
        <v>0.35</v>
      </c>
      <c r="AQ52" s="146">
        <f>feedin_usedcar!AQ52</f>
        <v>0.4</v>
      </c>
      <c r="AR52" s="146">
        <f>feedin_usedcar!AR52</f>
        <v>0.15</v>
      </c>
      <c r="AS52" s="146">
        <f>feedin_usedcar!AS52</f>
        <v>0</v>
      </c>
      <c r="AT52" s="145">
        <f>feedin_usedcar!AT52</f>
        <v>0.2</v>
      </c>
      <c r="AU52" s="146">
        <f>feedin_usedcar!AU52</f>
        <v>0.25</v>
      </c>
      <c r="AV52" s="146">
        <f>feedin_usedcar!AV52</f>
        <v>0.4</v>
      </c>
      <c r="AW52" s="146">
        <f>feedin_usedcar!AW52</f>
        <v>0.1</v>
      </c>
      <c r="AX52" s="146">
        <f>feedin_usedcar!AX52</f>
        <v>4.9999999999999933E-2</v>
      </c>
      <c r="AY52" s="145">
        <f>feedin_usedcar!AY52</f>
        <v>0</v>
      </c>
      <c r="AZ52" s="146">
        <f>feedin_usedcar!AZ52</f>
        <v>0</v>
      </c>
      <c r="BA52" s="146">
        <f>feedin_usedcar!BA52</f>
        <v>0</v>
      </c>
      <c r="BB52" s="146">
        <f>feedin_usedcar!BB52</f>
        <v>0.5</v>
      </c>
      <c r="BC52" s="146">
        <f>feedin_usedcar!BC52</f>
        <v>0.5</v>
      </c>
      <c r="BD52" s="36">
        <f t="shared" si="2"/>
        <v>1</v>
      </c>
      <c r="BE52" s="36">
        <f t="shared" si="3"/>
        <v>9</v>
      </c>
    </row>
    <row r="53" spans="1:57" x14ac:dyDescent="0.2">
      <c r="A53" s="12">
        <v>2047</v>
      </c>
      <c r="B53" s="100">
        <v>5.0958134060601545E-3</v>
      </c>
      <c r="C53" s="66">
        <v>4.2547405541006014E-5</v>
      </c>
      <c r="D53" s="66">
        <v>0</v>
      </c>
      <c r="E53" s="66">
        <f t="shared" si="12"/>
        <v>0</v>
      </c>
      <c r="F53" s="66">
        <f t="shared" si="12"/>
        <v>0</v>
      </c>
      <c r="G53" s="66">
        <v>3.4695593591331449E-4</v>
      </c>
      <c r="H53" s="66">
        <f t="shared" si="12"/>
        <v>0</v>
      </c>
      <c r="I53" s="66">
        <v>0.99451468325248549</v>
      </c>
      <c r="J53" s="173">
        <f t="shared" si="8"/>
        <v>0</v>
      </c>
      <c r="K53" s="145">
        <f>feedin_usedcar!K53</f>
        <v>0.17</v>
      </c>
      <c r="L53" s="146">
        <f>feedin_usedcar!L53</f>
        <v>0.3</v>
      </c>
      <c r="M53" s="146">
        <f>feedin_usedcar!M53</f>
        <v>0.28000000000000003</v>
      </c>
      <c r="N53" s="146">
        <f>feedin_usedcar!N53</f>
        <v>0.22</v>
      </c>
      <c r="O53" s="146">
        <f>feedin_usedcar!O53</f>
        <v>3.0000000000000027E-2</v>
      </c>
      <c r="P53" s="145">
        <f>feedin_usedcar!P53</f>
        <v>0</v>
      </c>
      <c r="Q53" s="146">
        <f>feedin_usedcar!Q53</f>
        <v>2E-3</v>
      </c>
      <c r="R53" s="146">
        <f>feedin_usedcar!R53</f>
        <v>0.15</v>
      </c>
      <c r="S53" s="146">
        <f>feedin_usedcar!S53</f>
        <v>0.69799999999999995</v>
      </c>
      <c r="T53" s="146">
        <f>feedin_usedcar!T53</f>
        <v>0.15</v>
      </c>
      <c r="U53" s="145">
        <f>feedin_usedcar!U53</f>
        <v>0.1</v>
      </c>
      <c r="V53" s="146">
        <f>feedin_usedcar!V53</f>
        <v>0.28000000000000003</v>
      </c>
      <c r="W53" s="146">
        <f>feedin_usedcar!W53</f>
        <v>0.41</v>
      </c>
      <c r="X53" s="146">
        <f>feedin_usedcar!X53</f>
        <v>0.19</v>
      </c>
      <c r="Y53" s="146">
        <f>feedin_usedcar!Y53</f>
        <v>2.0000000000000018E-2</v>
      </c>
      <c r="Z53" s="145">
        <f>feedin_usedcar!Z53</f>
        <v>0</v>
      </c>
      <c r="AA53" s="146">
        <f>feedin_usedcar!AA53</f>
        <v>2E-3</v>
      </c>
      <c r="AB53" s="146">
        <f>feedin_usedcar!AB53</f>
        <v>0.15</v>
      </c>
      <c r="AC53" s="146">
        <f>feedin_usedcar!AC53</f>
        <v>0.69799999999999995</v>
      </c>
      <c r="AD53" s="146">
        <f>feedin_usedcar!AD53</f>
        <v>0.15</v>
      </c>
      <c r="AE53" s="145">
        <f>feedin_usedcar!AE53</f>
        <v>0</v>
      </c>
      <c r="AF53" s="146">
        <f>feedin_usedcar!AF53</f>
        <v>0</v>
      </c>
      <c r="AG53" s="146">
        <f>feedin_usedcar!AG53</f>
        <v>0</v>
      </c>
      <c r="AH53" s="146">
        <f>feedin_usedcar!AH53</f>
        <v>0</v>
      </c>
      <c r="AI53" s="146">
        <f>feedin_usedcar!AI53</f>
        <v>1</v>
      </c>
      <c r="AJ53" s="145">
        <f>feedin_usedcar!AJ53</f>
        <v>0.15</v>
      </c>
      <c r="AK53" s="146">
        <f>feedin_usedcar!AK53</f>
        <v>0.375</v>
      </c>
      <c r="AL53" s="146">
        <f>feedin_usedcar!AL53</f>
        <v>0.42499999999999999</v>
      </c>
      <c r="AM53" s="146">
        <f>feedin_usedcar!AM53</f>
        <v>0.05</v>
      </c>
      <c r="AN53" s="146">
        <f>feedin_usedcar!AN53</f>
        <v>0</v>
      </c>
      <c r="AO53" s="145">
        <f>feedin_usedcar!AO53</f>
        <v>0.1</v>
      </c>
      <c r="AP53" s="146">
        <f>feedin_usedcar!AP53</f>
        <v>0.35</v>
      </c>
      <c r="AQ53" s="146">
        <f>feedin_usedcar!AQ53</f>
        <v>0.4</v>
      </c>
      <c r="AR53" s="146">
        <f>feedin_usedcar!AR53</f>
        <v>0.15</v>
      </c>
      <c r="AS53" s="146">
        <f>feedin_usedcar!AS53</f>
        <v>0</v>
      </c>
      <c r="AT53" s="145">
        <f>feedin_usedcar!AT53</f>
        <v>0.2</v>
      </c>
      <c r="AU53" s="146">
        <f>feedin_usedcar!AU53</f>
        <v>0.25</v>
      </c>
      <c r="AV53" s="146">
        <f>feedin_usedcar!AV53</f>
        <v>0.4</v>
      </c>
      <c r="AW53" s="146">
        <f>feedin_usedcar!AW53</f>
        <v>0.1</v>
      </c>
      <c r="AX53" s="146">
        <f>feedin_usedcar!AX53</f>
        <v>4.9999999999999933E-2</v>
      </c>
      <c r="AY53" s="145">
        <f>feedin_usedcar!AY53</f>
        <v>0</v>
      </c>
      <c r="AZ53" s="146">
        <f>feedin_usedcar!AZ53</f>
        <v>0</v>
      </c>
      <c r="BA53" s="146">
        <f>feedin_usedcar!BA53</f>
        <v>0</v>
      </c>
      <c r="BB53" s="146">
        <f>feedin_usedcar!BB53</f>
        <v>0.5</v>
      </c>
      <c r="BC53" s="146">
        <f>feedin_usedcar!BC53</f>
        <v>0.5</v>
      </c>
      <c r="BD53" s="36">
        <f t="shared" si="2"/>
        <v>1</v>
      </c>
      <c r="BE53" s="36">
        <f t="shared" si="3"/>
        <v>9</v>
      </c>
    </row>
    <row r="54" spans="1:57" x14ac:dyDescent="0.2">
      <c r="A54" s="12">
        <v>2048</v>
      </c>
      <c r="B54" s="100">
        <v>4.4740450176647259E-3</v>
      </c>
      <c r="C54" s="66">
        <v>3.6462252779112919E-5</v>
      </c>
      <c r="D54" s="66">
        <v>0</v>
      </c>
      <c r="E54" s="66">
        <f t="shared" si="12"/>
        <v>0</v>
      </c>
      <c r="F54" s="66">
        <f t="shared" si="12"/>
        <v>0</v>
      </c>
      <c r="G54" s="66">
        <v>3.4359328874164599E-4</v>
      </c>
      <c r="H54" s="66">
        <f t="shared" si="12"/>
        <v>0</v>
      </c>
      <c r="I54" s="66">
        <v>0.99514589944081455</v>
      </c>
      <c r="J54" s="173">
        <f t="shared" si="8"/>
        <v>0</v>
      </c>
      <c r="K54" s="145">
        <f>feedin_usedcar!K54</f>
        <v>0.17</v>
      </c>
      <c r="L54" s="146">
        <f>feedin_usedcar!L54</f>
        <v>0.3</v>
      </c>
      <c r="M54" s="146">
        <f>feedin_usedcar!M54</f>
        <v>0.28000000000000003</v>
      </c>
      <c r="N54" s="146">
        <f>feedin_usedcar!N54</f>
        <v>0.22</v>
      </c>
      <c r="O54" s="146">
        <f>feedin_usedcar!O54</f>
        <v>3.0000000000000027E-2</v>
      </c>
      <c r="P54" s="145">
        <f>feedin_usedcar!P54</f>
        <v>0</v>
      </c>
      <c r="Q54" s="146">
        <f>feedin_usedcar!Q54</f>
        <v>2E-3</v>
      </c>
      <c r="R54" s="146">
        <f>feedin_usedcar!R54</f>
        <v>0.15</v>
      </c>
      <c r="S54" s="146">
        <f>feedin_usedcar!S54</f>
        <v>0.69799999999999995</v>
      </c>
      <c r="T54" s="146">
        <f>feedin_usedcar!T54</f>
        <v>0.15</v>
      </c>
      <c r="U54" s="145">
        <f>feedin_usedcar!U54</f>
        <v>0.1</v>
      </c>
      <c r="V54" s="146">
        <f>feedin_usedcar!V54</f>
        <v>0.28000000000000003</v>
      </c>
      <c r="W54" s="146">
        <f>feedin_usedcar!W54</f>
        <v>0.41</v>
      </c>
      <c r="X54" s="146">
        <f>feedin_usedcar!X54</f>
        <v>0.19</v>
      </c>
      <c r="Y54" s="146">
        <f>feedin_usedcar!Y54</f>
        <v>2.0000000000000018E-2</v>
      </c>
      <c r="Z54" s="145">
        <f>feedin_usedcar!Z54</f>
        <v>0</v>
      </c>
      <c r="AA54" s="146">
        <f>feedin_usedcar!AA54</f>
        <v>2E-3</v>
      </c>
      <c r="AB54" s="146">
        <f>feedin_usedcar!AB54</f>
        <v>0.15</v>
      </c>
      <c r="AC54" s="146">
        <f>feedin_usedcar!AC54</f>
        <v>0.69799999999999995</v>
      </c>
      <c r="AD54" s="146">
        <f>feedin_usedcar!AD54</f>
        <v>0.15</v>
      </c>
      <c r="AE54" s="145">
        <f>feedin_usedcar!AE54</f>
        <v>0</v>
      </c>
      <c r="AF54" s="146">
        <f>feedin_usedcar!AF54</f>
        <v>0</v>
      </c>
      <c r="AG54" s="146">
        <f>feedin_usedcar!AG54</f>
        <v>0</v>
      </c>
      <c r="AH54" s="146">
        <f>feedin_usedcar!AH54</f>
        <v>0</v>
      </c>
      <c r="AI54" s="146">
        <f>feedin_usedcar!AI54</f>
        <v>1</v>
      </c>
      <c r="AJ54" s="145">
        <f>feedin_usedcar!AJ54</f>
        <v>0.15</v>
      </c>
      <c r="AK54" s="146">
        <f>feedin_usedcar!AK54</f>
        <v>0.375</v>
      </c>
      <c r="AL54" s="146">
        <f>feedin_usedcar!AL54</f>
        <v>0.42499999999999999</v>
      </c>
      <c r="AM54" s="146">
        <f>feedin_usedcar!AM54</f>
        <v>0.05</v>
      </c>
      <c r="AN54" s="146">
        <f>feedin_usedcar!AN54</f>
        <v>0</v>
      </c>
      <c r="AO54" s="145">
        <f>feedin_usedcar!AO54</f>
        <v>0.1</v>
      </c>
      <c r="AP54" s="146">
        <f>feedin_usedcar!AP54</f>
        <v>0.35</v>
      </c>
      <c r="AQ54" s="146">
        <f>feedin_usedcar!AQ54</f>
        <v>0.4</v>
      </c>
      <c r="AR54" s="146">
        <f>feedin_usedcar!AR54</f>
        <v>0.15</v>
      </c>
      <c r="AS54" s="146">
        <f>feedin_usedcar!AS54</f>
        <v>0</v>
      </c>
      <c r="AT54" s="145">
        <f>feedin_usedcar!AT54</f>
        <v>0.2</v>
      </c>
      <c r="AU54" s="146">
        <f>feedin_usedcar!AU54</f>
        <v>0.25</v>
      </c>
      <c r="AV54" s="146">
        <f>feedin_usedcar!AV54</f>
        <v>0.4</v>
      </c>
      <c r="AW54" s="146">
        <f>feedin_usedcar!AW54</f>
        <v>0.1</v>
      </c>
      <c r="AX54" s="146">
        <f>feedin_usedcar!AX54</f>
        <v>4.9999999999999933E-2</v>
      </c>
      <c r="AY54" s="145">
        <f>feedin_usedcar!AY54</f>
        <v>0</v>
      </c>
      <c r="AZ54" s="146">
        <f>feedin_usedcar!AZ54</f>
        <v>0</v>
      </c>
      <c r="BA54" s="146">
        <f>feedin_usedcar!BA54</f>
        <v>0</v>
      </c>
      <c r="BB54" s="146">
        <f>feedin_usedcar!BB54</f>
        <v>0.5</v>
      </c>
      <c r="BC54" s="146">
        <f>feedin_usedcar!BC54</f>
        <v>0.5</v>
      </c>
      <c r="BD54" s="36">
        <f t="shared" si="2"/>
        <v>1</v>
      </c>
      <c r="BE54" s="36">
        <f t="shared" si="3"/>
        <v>9</v>
      </c>
    </row>
    <row r="55" spans="1:57" x14ac:dyDescent="0.2">
      <c r="A55" s="12">
        <v>2049</v>
      </c>
      <c r="B55" s="100">
        <v>3.9172397229129078E-3</v>
      </c>
      <c r="C55" s="66">
        <v>3.1285902587553047E-5</v>
      </c>
      <c r="D55" s="66">
        <v>0</v>
      </c>
      <c r="E55" s="66">
        <f t="shared" si="12"/>
        <v>0</v>
      </c>
      <c r="F55" s="66">
        <f t="shared" si="12"/>
        <v>0</v>
      </c>
      <c r="G55" s="66">
        <v>3.4134024076699985E-4</v>
      </c>
      <c r="H55" s="66">
        <f t="shared" si="12"/>
        <v>0</v>
      </c>
      <c r="I55" s="66">
        <v>0.99571013413373255</v>
      </c>
      <c r="J55" s="173">
        <f t="shared" si="8"/>
        <v>0</v>
      </c>
      <c r="K55" s="145">
        <f>feedin_usedcar!K55</f>
        <v>0.17</v>
      </c>
      <c r="L55" s="146">
        <f>feedin_usedcar!L55</f>
        <v>0.3</v>
      </c>
      <c r="M55" s="146">
        <f>feedin_usedcar!M55</f>
        <v>0.28000000000000003</v>
      </c>
      <c r="N55" s="146">
        <f>feedin_usedcar!N55</f>
        <v>0.22</v>
      </c>
      <c r="O55" s="146">
        <f>feedin_usedcar!O55</f>
        <v>3.0000000000000027E-2</v>
      </c>
      <c r="P55" s="145">
        <f>feedin_usedcar!P55</f>
        <v>0</v>
      </c>
      <c r="Q55" s="146">
        <f>feedin_usedcar!Q55</f>
        <v>2E-3</v>
      </c>
      <c r="R55" s="146">
        <f>feedin_usedcar!R55</f>
        <v>0.15</v>
      </c>
      <c r="S55" s="146">
        <f>feedin_usedcar!S55</f>
        <v>0.69799999999999995</v>
      </c>
      <c r="T55" s="146">
        <f>feedin_usedcar!T55</f>
        <v>0.15</v>
      </c>
      <c r="U55" s="145">
        <f>feedin_usedcar!U55</f>
        <v>0.1</v>
      </c>
      <c r="V55" s="146">
        <f>feedin_usedcar!V55</f>
        <v>0.28000000000000003</v>
      </c>
      <c r="W55" s="146">
        <f>feedin_usedcar!W55</f>
        <v>0.41</v>
      </c>
      <c r="X55" s="146">
        <f>feedin_usedcar!X55</f>
        <v>0.19</v>
      </c>
      <c r="Y55" s="146">
        <f>feedin_usedcar!Y55</f>
        <v>2.0000000000000018E-2</v>
      </c>
      <c r="Z55" s="145">
        <f>feedin_usedcar!Z55</f>
        <v>0</v>
      </c>
      <c r="AA55" s="146">
        <f>feedin_usedcar!AA55</f>
        <v>2E-3</v>
      </c>
      <c r="AB55" s="146">
        <f>feedin_usedcar!AB55</f>
        <v>0.15</v>
      </c>
      <c r="AC55" s="146">
        <f>feedin_usedcar!AC55</f>
        <v>0.69799999999999995</v>
      </c>
      <c r="AD55" s="146">
        <f>feedin_usedcar!AD55</f>
        <v>0.15</v>
      </c>
      <c r="AE55" s="145">
        <f>feedin_usedcar!AE55</f>
        <v>0</v>
      </c>
      <c r="AF55" s="146">
        <f>feedin_usedcar!AF55</f>
        <v>0</v>
      </c>
      <c r="AG55" s="146">
        <f>feedin_usedcar!AG55</f>
        <v>0</v>
      </c>
      <c r="AH55" s="146">
        <f>feedin_usedcar!AH55</f>
        <v>0</v>
      </c>
      <c r="AI55" s="146">
        <f>feedin_usedcar!AI55</f>
        <v>1</v>
      </c>
      <c r="AJ55" s="145">
        <f>feedin_usedcar!AJ55</f>
        <v>0.15</v>
      </c>
      <c r="AK55" s="146">
        <f>feedin_usedcar!AK55</f>
        <v>0.375</v>
      </c>
      <c r="AL55" s="146">
        <f>feedin_usedcar!AL55</f>
        <v>0.42499999999999999</v>
      </c>
      <c r="AM55" s="146">
        <f>feedin_usedcar!AM55</f>
        <v>0.05</v>
      </c>
      <c r="AN55" s="146">
        <f>feedin_usedcar!AN55</f>
        <v>0</v>
      </c>
      <c r="AO55" s="145">
        <f>feedin_usedcar!AO55</f>
        <v>0.1</v>
      </c>
      <c r="AP55" s="146">
        <f>feedin_usedcar!AP55</f>
        <v>0.35</v>
      </c>
      <c r="AQ55" s="146">
        <f>feedin_usedcar!AQ55</f>
        <v>0.4</v>
      </c>
      <c r="AR55" s="146">
        <f>feedin_usedcar!AR55</f>
        <v>0.15</v>
      </c>
      <c r="AS55" s="146">
        <f>feedin_usedcar!AS55</f>
        <v>0</v>
      </c>
      <c r="AT55" s="145">
        <f>feedin_usedcar!AT55</f>
        <v>0.2</v>
      </c>
      <c r="AU55" s="146">
        <f>feedin_usedcar!AU55</f>
        <v>0.25</v>
      </c>
      <c r="AV55" s="146">
        <f>feedin_usedcar!AV55</f>
        <v>0.4</v>
      </c>
      <c r="AW55" s="146">
        <f>feedin_usedcar!AW55</f>
        <v>0.1</v>
      </c>
      <c r="AX55" s="146">
        <f>feedin_usedcar!AX55</f>
        <v>4.9999999999999933E-2</v>
      </c>
      <c r="AY55" s="145">
        <f>feedin_usedcar!AY55</f>
        <v>0</v>
      </c>
      <c r="AZ55" s="146">
        <f>feedin_usedcar!AZ55</f>
        <v>0</v>
      </c>
      <c r="BA55" s="146">
        <f>feedin_usedcar!BA55</f>
        <v>0</v>
      </c>
      <c r="BB55" s="146">
        <f>feedin_usedcar!BB55</f>
        <v>0.5</v>
      </c>
      <c r="BC55" s="146">
        <f>feedin_usedcar!BC55</f>
        <v>0.5</v>
      </c>
      <c r="BD55" s="36">
        <f t="shared" si="2"/>
        <v>1</v>
      </c>
      <c r="BE55" s="36">
        <f t="shared" si="3"/>
        <v>9</v>
      </c>
    </row>
    <row r="56" spans="1:57" x14ac:dyDescent="0.2">
      <c r="A56" s="51">
        <v>2050</v>
      </c>
      <c r="B56" s="101">
        <v>3.4322180220112057E-3</v>
      </c>
      <c r="C56" s="74">
        <v>2.6888327170813269E-5</v>
      </c>
      <c r="D56" s="74">
        <v>0</v>
      </c>
      <c r="E56" s="74">
        <f t="shared" si="12"/>
        <v>0</v>
      </c>
      <c r="F56" s="74">
        <f t="shared" si="12"/>
        <v>0</v>
      </c>
      <c r="G56" s="74">
        <v>3.4007939971475437E-4</v>
      </c>
      <c r="H56" s="74">
        <f t="shared" si="12"/>
        <v>0</v>
      </c>
      <c r="I56" s="74">
        <v>0.99620081425110318</v>
      </c>
      <c r="J56" s="74">
        <f t="shared" si="8"/>
        <v>0</v>
      </c>
      <c r="K56" s="72">
        <f>feedin_usedcar!K56</f>
        <v>0.17</v>
      </c>
      <c r="L56" s="83">
        <f>feedin_usedcar!L56</f>
        <v>0.3</v>
      </c>
      <c r="M56" s="83">
        <f>feedin_usedcar!M56</f>
        <v>0.28000000000000003</v>
      </c>
      <c r="N56" s="83">
        <f>feedin_usedcar!N56</f>
        <v>0.22</v>
      </c>
      <c r="O56" s="83">
        <f>feedin_usedcar!O56</f>
        <v>3.0000000000000027E-2</v>
      </c>
      <c r="P56" s="72">
        <f>feedin_usedcar!P56</f>
        <v>0</v>
      </c>
      <c r="Q56" s="83">
        <f>feedin_usedcar!Q56</f>
        <v>2E-3</v>
      </c>
      <c r="R56" s="83">
        <f>feedin_usedcar!R56</f>
        <v>0.15</v>
      </c>
      <c r="S56" s="83">
        <f>feedin_usedcar!S56</f>
        <v>0.69799999999999995</v>
      </c>
      <c r="T56" s="83">
        <f>feedin_usedcar!T56</f>
        <v>0.15</v>
      </c>
      <c r="U56" s="72">
        <f>feedin_usedcar!U56</f>
        <v>0.1</v>
      </c>
      <c r="V56" s="83">
        <f>feedin_usedcar!V56</f>
        <v>0.28000000000000003</v>
      </c>
      <c r="W56" s="83">
        <f>feedin_usedcar!W56</f>
        <v>0.41</v>
      </c>
      <c r="X56" s="83">
        <f>feedin_usedcar!X56</f>
        <v>0.19</v>
      </c>
      <c r="Y56" s="83">
        <f>feedin_usedcar!Y56</f>
        <v>2.0000000000000018E-2</v>
      </c>
      <c r="Z56" s="72">
        <f>feedin_usedcar!Z56</f>
        <v>0</v>
      </c>
      <c r="AA56" s="83">
        <f>feedin_usedcar!AA56</f>
        <v>2E-3</v>
      </c>
      <c r="AB56" s="83">
        <f>feedin_usedcar!AB56</f>
        <v>0.15</v>
      </c>
      <c r="AC56" s="83">
        <f>feedin_usedcar!AC56</f>
        <v>0.69799999999999995</v>
      </c>
      <c r="AD56" s="83">
        <f>feedin_usedcar!AD56</f>
        <v>0.15</v>
      </c>
      <c r="AE56" s="72">
        <f>feedin_usedcar!AE56</f>
        <v>0</v>
      </c>
      <c r="AF56" s="83">
        <f>feedin_usedcar!AF56</f>
        <v>0</v>
      </c>
      <c r="AG56" s="83">
        <f>feedin_usedcar!AG56</f>
        <v>0</v>
      </c>
      <c r="AH56" s="83">
        <f>feedin_usedcar!AH56</f>
        <v>0</v>
      </c>
      <c r="AI56" s="83">
        <f>feedin_usedcar!AI56</f>
        <v>1</v>
      </c>
      <c r="AJ56" s="72">
        <f>feedin_usedcar!AJ56</f>
        <v>0.15</v>
      </c>
      <c r="AK56" s="83">
        <f>feedin_usedcar!AK56</f>
        <v>0.375</v>
      </c>
      <c r="AL56" s="83">
        <f>feedin_usedcar!AL56</f>
        <v>0.42499999999999999</v>
      </c>
      <c r="AM56" s="83">
        <f>feedin_usedcar!AM56</f>
        <v>0.05</v>
      </c>
      <c r="AN56" s="83">
        <f>feedin_usedcar!AN56</f>
        <v>0</v>
      </c>
      <c r="AO56" s="72">
        <f>feedin_usedcar!AO56</f>
        <v>0.1</v>
      </c>
      <c r="AP56" s="83">
        <f>feedin_usedcar!AP56</f>
        <v>0.35</v>
      </c>
      <c r="AQ56" s="83">
        <f>feedin_usedcar!AQ56</f>
        <v>0.4</v>
      </c>
      <c r="AR56" s="83">
        <f>feedin_usedcar!AR56</f>
        <v>0.15</v>
      </c>
      <c r="AS56" s="83">
        <f>feedin_usedcar!AS56</f>
        <v>0</v>
      </c>
      <c r="AT56" s="72">
        <f>feedin_usedcar!AT56</f>
        <v>0.2</v>
      </c>
      <c r="AU56" s="83">
        <f>feedin_usedcar!AU56</f>
        <v>0.25</v>
      </c>
      <c r="AV56" s="83">
        <f>feedin_usedcar!AV56</f>
        <v>0.4</v>
      </c>
      <c r="AW56" s="83">
        <f>feedin_usedcar!AW56</f>
        <v>0.1</v>
      </c>
      <c r="AX56" s="83">
        <f>feedin_usedcar!AX56</f>
        <v>4.9999999999999933E-2</v>
      </c>
      <c r="AY56" s="72">
        <f>feedin_usedcar!AY56</f>
        <v>0</v>
      </c>
      <c r="AZ56" s="83">
        <f>feedin_usedcar!AZ56</f>
        <v>0</v>
      </c>
      <c r="BA56" s="83">
        <f>feedin_usedcar!BA56</f>
        <v>0</v>
      </c>
      <c r="BB56" s="83">
        <f>feedin_usedcar!BB56</f>
        <v>0.5</v>
      </c>
      <c r="BC56" s="83">
        <f>feedin_usedcar!BC56</f>
        <v>0.5</v>
      </c>
      <c r="BD56" s="52">
        <f t="shared" si="2"/>
        <v>1</v>
      </c>
      <c r="BE56" s="52">
        <f t="shared" si="3"/>
        <v>9</v>
      </c>
    </row>
    <row r="57" spans="1:57" x14ac:dyDescent="0.2">
      <c r="A57" s="12">
        <v>2051</v>
      </c>
      <c r="B57" s="100">
        <v>3.0092243311764491E-3</v>
      </c>
      <c r="C57" s="66">
        <v>2.3143688085745549E-5</v>
      </c>
      <c r="D57" s="66">
        <v>0</v>
      </c>
      <c r="E57" s="66">
        <f t="shared" si="12"/>
        <v>0</v>
      </c>
      <c r="F57" s="66">
        <f t="shared" si="12"/>
        <v>0</v>
      </c>
      <c r="G57" s="66">
        <v>3.3981453182271008E-4</v>
      </c>
      <c r="H57" s="66">
        <f t="shared" si="12"/>
        <v>0</v>
      </c>
      <c r="I57" s="66">
        <v>0.99662781744891504</v>
      </c>
      <c r="J57" s="173">
        <f t="shared" si="8"/>
        <v>0</v>
      </c>
      <c r="K57" s="145">
        <f>feedin_usedcar!K57</f>
        <v>0.17</v>
      </c>
      <c r="L57" s="146">
        <f>feedin_usedcar!L57</f>
        <v>0.3</v>
      </c>
      <c r="M57" s="146">
        <f>feedin_usedcar!M57</f>
        <v>0.28000000000000003</v>
      </c>
      <c r="N57" s="146">
        <f>feedin_usedcar!N57</f>
        <v>0.22</v>
      </c>
      <c r="O57" s="146">
        <f>feedin_usedcar!O57</f>
        <v>3.0000000000000027E-2</v>
      </c>
      <c r="P57" s="145">
        <f>feedin_usedcar!P57</f>
        <v>0</v>
      </c>
      <c r="Q57" s="146">
        <f>feedin_usedcar!Q57</f>
        <v>2E-3</v>
      </c>
      <c r="R57" s="146">
        <f>feedin_usedcar!R57</f>
        <v>0.15</v>
      </c>
      <c r="S57" s="146">
        <f>feedin_usedcar!S57</f>
        <v>0.69799999999999995</v>
      </c>
      <c r="T57" s="146">
        <f>feedin_usedcar!T57</f>
        <v>0.15</v>
      </c>
      <c r="U57" s="145">
        <f>feedin_usedcar!U57</f>
        <v>0.1</v>
      </c>
      <c r="V57" s="146">
        <f>feedin_usedcar!V57</f>
        <v>0.28000000000000003</v>
      </c>
      <c r="W57" s="146">
        <f>feedin_usedcar!W57</f>
        <v>0.41</v>
      </c>
      <c r="X57" s="146">
        <f>feedin_usedcar!X57</f>
        <v>0.19</v>
      </c>
      <c r="Y57" s="146">
        <f>feedin_usedcar!Y57</f>
        <v>2.0000000000000018E-2</v>
      </c>
      <c r="Z57" s="145">
        <f>feedin_usedcar!Z57</f>
        <v>0</v>
      </c>
      <c r="AA57" s="146">
        <f>feedin_usedcar!AA57</f>
        <v>2E-3</v>
      </c>
      <c r="AB57" s="146">
        <f>feedin_usedcar!AB57</f>
        <v>0.15</v>
      </c>
      <c r="AC57" s="146">
        <f>feedin_usedcar!AC57</f>
        <v>0.69799999999999995</v>
      </c>
      <c r="AD57" s="146">
        <f>feedin_usedcar!AD57</f>
        <v>0.15</v>
      </c>
      <c r="AE57" s="145">
        <f>feedin_usedcar!AE57</f>
        <v>0</v>
      </c>
      <c r="AF57" s="146">
        <f>feedin_usedcar!AF57</f>
        <v>0</v>
      </c>
      <c r="AG57" s="146">
        <f>feedin_usedcar!AG57</f>
        <v>0</v>
      </c>
      <c r="AH57" s="146">
        <f>feedin_usedcar!AH57</f>
        <v>0</v>
      </c>
      <c r="AI57" s="146">
        <f>feedin_usedcar!AI57</f>
        <v>1</v>
      </c>
      <c r="AJ57" s="145">
        <f>feedin_usedcar!AJ57</f>
        <v>0.15</v>
      </c>
      <c r="AK57" s="146">
        <f>feedin_usedcar!AK57</f>
        <v>0.375</v>
      </c>
      <c r="AL57" s="146">
        <f>feedin_usedcar!AL57</f>
        <v>0.42499999999999999</v>
      </c>
      <c r="AM57" s="146">
        <f>feedin_usedcar!AM57</f>
        <v>0.05</v>
      </c>
      <c r="AN57" s="146">
        <f>feedin_usedcar!AN57</f>
        <v>0</v>
      </c>
      <c r="AO57" s="145">
        <f>feedin_usedcar!AO57</f>
        <v>0.1</v>
      </c>
      <c r="AP57" s="146">
        <f>feedin_usedcar!AP57</f>
        <v>0.35</v>
      </c>
      <c r="AQ57" s="146">
        <f>feedin_usedcar!AQ57</f>
        <v>0.4</v>
      </c>
      <c r="AR57" s="146">
        <f>feedin_usedcar!AR57</f>
        <v>0.15</v>
      </c>
      <c r="AS57" s="146">
        <f>feedin_usedcar!AS57</f>
        <v>0</v>
      </c>
      <c r="AT57" s="145">
        <f>feedin_usedcar!AT57</f>
        <v>0.2</v>
      </c>
      <c r="AU57" s="146">
        <f>feedin_usedcar!AU57</f>
        <v>0.25</v>
      </c>
      <c r="AV57" s="146">
        <f>feedin_usedcar!AV57</f>
        <v>0.4</v>
      </c>
      <c r="AW57" s="146">
        <f>feedin_usedcar!AW57</f>
        <v>0.1</v>
      </c>
      <c r="AX57" s="146">
        <f>feedin_usedcar!AX57</f>
        <v>4.9999999999999933E-2</v>
      </c>
      <c r="AY57" s="145">
        <f>feedin_usedcar!AY57</f>
        <v>0</v>
      </c>
      <c r="AZ57" s="146">
        <f>feedin_usedcar!AZ57</f>
        <v>0</v>
      </c>
      <c r="BA57" s="146">
        <f>feedin_usedcar!BA57</f>
        <v>0</v>
      </c>
      <c r="BB57" s="146">
        <f>feedin_usedcar!BB57</f>
        <v>0.5</v>
      </c>
      <c r="BC57" s="146">
        <f>feedin_usedcar!BC57</f>
        <v>0.5</v>
      </c>
      <c r="BD57" s="36">
        <f t="shared" si="2"/>
        <v>1</v>
      </c>
      <c r="BE57" s="36">
        <f t="shared" si="3"/>
        <v>9</v>
      </c>
    </row>
    <row r="58" spans="1:57" x14ac:dyDescent="0.2">
      <c r="A58" s="12">
        <v>2052</v>
      </c>
      <c r="B58" s="100">
        <v>2.6399434213459356E-3</v>
      </c>
      <c r="C58" s="66">
        <v>1.9948136559386594E-5</v>
      </c>
      <c r="D58" s="66">
        <v>0</v>
      </c>
      <c r="E58" s="66">
        <f t="shared" si="12"/>
        <v>0</v>
      </c>
      <c r="F58" s="66">
        <f t="shared" si="12"/>
        <v>0</v>
      </c>
      <c r="G58" s="66">
        <v>3.4055545670403677E-4</v>
      </c>
      <c r="H58" s="66">
        <f t="shared" si="12"/>
        <v>0</v>
      </c>
      <c r="I58" s="66">
        <v>0.99699955298539067</v>
      </c>
      <c r="J58" s="173">
        <f t="shared" si="8"/>
        <v>0</v>
      </c>
      <c r="K58" s="145">
        <f>feedin_usedcar!K58</f>
        <v>0.17</v>
      </c>
      <c r="L58" s="146">
        <f>feedin_usedcar!L58</f>
        <v>0.3</v>
      </c>
      <c r="M58" s="146">
        <f>feedin_usedcar!M58</f>
        <v>0.28000000000000003</v>
      </c>
      <c r="N58" s="146">
        <f>feedin_usedcar!N58</f>
        <v>0.22</v>
      </c>
      <c r="O58" s="146">
        <f>feedin_usedcar!O58</f>
        <v>3.0000000000000027E-2</v>
      </c>
      <c r="P58" s="145">
        <f>feedin_usedcar!P58</f>
        <v>0</v>
      </c>
      <c r="Q58" s="146">
        <f>feedin_usedcar!Q58</f>
        <v>2E-3</v>
      </c>
      <c r="R58" s="146">
        <f>feedin_usedcar!R58</f>
        <v>0.15</v>
      </c>
      <c r="S58" s="146">
        <f>feedin_usedcar!S58</f>
        <v>0.69799999999999995</v>
      </c>
      <c r="T58" s="146">
        <f>feedin_usedcar!T58</f>
        <v>0.15</v>
      </c>
      <c r="U58" s="145">
        <f>feedin_usedcar!U58</f>
        <v>0.1</v>
      </c>
      <c r="V58" s="146">
        <f>feedin_usedcar!V58</f>
        <v>0.28000000000000003</v>
      </c>
      <c r="W58" s="146">
        <f>feedin_usedcar!W58</f>
        <v>0.41</v>
      </c>
      <c r="X58" s="146">
        <f>feedin_usedcar!X58</f>
        <v>0.19</v>
      </c>
      <c r="Y58" s="146">
        <f>feedin_usedcar!Y58</f>
        <v>2.0000000000000018E-2</v>
      </c>
      <c r="Z58" s="145">
        <f>feedin_usedcar!Z58</f>
        <v>0</v>
      </c>
      <c r="AA58" s="146">
        <f>feedin_usedcar!AA58</f>
        <v>2E-3</v>
      </c>
      <c r="AB58" s="146">
        <f>feedin_usedcar!AB58</f>
        <v>0.15</v>
      </c>
      <c r="AC58" s="146">
        <f>feedin_usedcar!AC58</f>
        <v>0.69799999999999995</v>
      </c>
      <c r="AD58" s="146">
        <f>feedin_usedcar!AD58</f>
        <v>0.15</v>
      </c>
      <c r="AE58" s="145">
        <f>feedin_usedcar!AE58</f>
        <v>0</v>
      </c>
      <c r="AF58" s="146">
        <f>feedin_usedcar!AF58</f>
        <v>0</v>
      </c>
      <c r="AG58" s="146">
        <f>feedin_usedcar!AG58</f>
        <v>0</v>
      </c>
      <c r="AH58" s="146">
        <f>feedin_usedcar!AH58</f>
        <v>0</v>
      </c>
      <c r="AI58" s="146">
        <f>feedin_usedcar!AI58</f>
        <v>1</v>
      </c>
      <c r="AJ58" s="145">
        <f>feedin_usedcar!AJ58</f>
        <v>0.15</v>
      </c>
      <c r="AK58" s="146">
        <f>feedin_usedcar!AK58</f>
        <v>0.375</v>
      </c>
      <c r="AL58" s="146">
        <f>feedin_usedcar!AL58</f>
        <v>0.42499999999999999</v>
      </c>
      <c r="AM58" s="146">
        <f>feedin_usedcar!AM58</f>
        <v>0.05</v>
      </c>
      <c r="AN58" s="146">
        <f>feedin_usedcar!AN58</f>
        <v>0</v>
      </c>
      <c r="AO58" s="145">
        <f>feedin_usedcar!AO58</f>
        <v>0.1</v>
      </c>
      <c r="AP58" s="146">
        <f>feedin_usedcar!AP58</f>
        <v>0.35</v>
      </c>
      <c r="AQ58" s="146">
        <f>feedin_usedcar!AQ58</f>
        <v>0.4</v>
      </c>
      <c r="AR58" s="146">
        <f>feedin_usedcar!AR58</f>
        <v>0.15</v>
      </c>
      <c r="AS58" s="146">
        <f>feedin_usedcar!AS58</f>
        <v>0</v>
      </c>
      <c r="AT58" s="145">
        <f>feedin_usedcar!AT58</f>
        <v>0.2</v>
      </c>
      <c r="AU58" s="146">
        <f>feedin_usedcar!AU58</f>
        <v>0.25</v>
      </c>
      <c r="AV58" s="146">
        <f>feedin_usedcar!AV58</f>
        <v>0.4</v>
      </c>
      <c r="AW58" s="146">
        <f>feedin_usedcar!AW58</f>
        <v>0.1</v>
      </c>
      <c r="AX58" s="146">
        <f>feedin_usedcar!AX58</f>
        <v>4.9999999999999933E-2</v>
      </c>
      <c r="AY58" s="145">
        <f>feedin_usedcar!AY58</f>
        <v>0</v>
      </c>
      <c r="AZ58" s="146">
        <f>feedin_usedcar!AZ58</f>
        <v>0</v>
      </c>
      <c r="BA58" s="146">
        <f>feedin_usedcar!BA58</f>
        <v>0</v>
      </c>
      <c r="BB58" s="146">
        <f>feedin_usedcar!BB58</f>
        <v>0.5</v>
      </c>
      <c r="BC58" s="146">
        <f>feedin_usedcar!BC58</f>
        <v>0.5</v>
      </c>
      <c r="BD58" s="36">
        <f t="shared" si="2"/>
        <v>1</v>
      </c>
      <c r="BE58" s="36">
        <f t="shared" si="3"/>
        <v>9</v>
      </c>
    </row>
    <row r="59" spans="1:57" x14ac:dyDescent="0.2">
      <c r="A59" s="12">
        <v>2053</v>
      </c>
      <c r="B59" s="100">
        <v>2.317260007532621E-3</v>
      </c>
      <c r="C59" s="66">
        <v>1.7215639787707805E-5</v>
      </c>
      <c r="D59" s="66">
        <v>0</v>
      </c>
      <c r="E59" s="66">
        <f t="shared" si="12"/>
        <v>0</v>
      </c>
      <c r="F59" s="66">
        <f t="shared" si="12"/>
        <v>0</v>
      </c>
      <c r="G59" s="66">
        <v>3.4231618848244776E-4</v>
      </c>
      <c r="H59" s="66">
        <f t="shared" si="12"/>
        <v>0</v>
      </c>
      <c r="I59" s="66">
        <v>0.99732320816419717</v>
      </c>
      <c r="J59" s="173">
        <f t="shared" si="8"/>
        <v>0</v>
      </c>
      <c r="K59" s="145">
        <f>feedin_usedcar!K59</f>
        <v>0.17</v>
      </c>
      <c r="L59" s="146">
        <f>feedin_usedcar!L59</f>
        <v>0.3</v>
      </c>
      <c r="M59" s="146">
        <f>feedin_usedcar!M59</f>
        <v>0.28000000000000003</v>
      </c>
      <c r="N59" s="146">
        <f>feedin_usedcar!N59</f>
        <v>0.22</v>
      </c>
      <c r="O59" s="146">
        <f>feedin_usedcar!O59</f>
        <v>3.0000000000000027E-2</v>
      </c>
      <c r="P59" s="145">
        <f>feedin_usedcar!P59</f>
        <v>0</v>
      </c>
      <c r="Q59" s="146">
        <f>feedin_usedcar!Q59</f>
        <v>2E-3</v>
      </c>
      <c r="R59" s="146">
        <f>feedin_usedcar!R59</f>
        <v>0.15</v>
      </c>
      <c r="S59" s="146">
        <f>feedin_usedcar!S59</f>
        <v>0.69799999999999995</v>
      </c>
      <c r="T59" s="146">
        <f>feedin_usedcar!T59</f>
        <v>0.15</v>
      </c>
      <c r="U59" s="145">
        <f>feedin_usedcar!U59</f>
        <v>0.1</v>
      </c>
      <c r="V59" s="146">
        <f>feedin_usedcar!V59</f>
        <v>0.28000000000000003</v>
      </c>
      <c r="W59" s="146">
        <f>feedin_usedcar!W59</f>
        <v>0.41</v>
      </c>
      <c r="X59" s="146">
        <f>feedin_usedcar!X59</f>
        <v>0.19</v>
      </c>
      <c r="Y59" s="146">
        <f>feedin_usedcar!Y59</f>
        <v>2.0000000000000018E-2</v>
      </c>
      <c r="Z59" s="145">
        <f>feedin_usedcar!Z59</f>
        <v>0</v>
      </c>
      <c r="AA59" s="146">
        <f>feedin_usedcar!AA59</f>
        <v>2E-3</v>
      </c>
      <c r="AB59" s="146">
        <f>feedin_usedcar!AB59</f>
        <v>0.15</v>
      </c>
      <c r="AC59" s="146">
        <f>feedin_usedcar!AC59</f>
        <v>0.69799999999999995</v>
      </c>
      <c r="AD59" s="146">
        <f>feedin_usedcar!AD59</f>
        <v>0.15</v>
      </c>
      <c r="AE59" s="145">
        <f>feedin_usedcar!AE59</f>
        <v>0</v>
      </c>
      <c r="AF59" s="146">
        <f>feedin_usedcar!AF59</f>
        <v>0</v>
      </c>
      <c r="AG59" s="146">
        <f>feedin_usedcar!AG59</f>
        <v>0</v>
      </c>
      <c r="AH59" s="146">
        <f>feedin_usedcar!AH59</f>
        <v>0</v>
      </c>
      <c r="AI59" s="146">
        <f>feedin_usedcar!AI59</f>
        <v>1</v>
      </c>
      <c r="AJ59" s="145">
        <f>feedin_usedcar!AJ59</f>
        <v>0.15</v>
      </c>
      <c r="AK59" s="146">
        <f>feedin_usedcar!AK59</f>
        <v>0.375</v>
      </c>
      <c r="AL59" s="146">
        <f>feedin_usedcar!AL59</f>
        <v>0.42499999999999999</v>
      </c>
      <c r="AM59" s="146">
        <f>feedin_usedcar!AM59</f>
        <v>0.05</v>
      </c>
      <c r="AN59" s="146">
        <f>feedin_usedcar!AN59</f>
        <v>0</v>
      </c>
      <c r="AO59" s="145">
        <f>feedin_usedcar!AO59</f>
        <v>0.1</v>
      </c>
      <c r="AP59" s="146">
        <f>feedin_usedcar!AP59</f>
        <v>0.35</v>
      </c>
      <c r="AQ59" s="146">
        <f>feedin_usedcar!AQ59</f>
        <v>0.4</v>
      </c>
      <c r="AR59" s="146">
        <f>feedin_usedcar!AR59</f>
        <v>0.15</v>
      </c>
      <c r="AS59" s="146">
        <f>feedin_usedcar!AS59</f>
        <v>0</v>
      </c>
      <c r="AT59" s="145">
        <f>feedin_usedcar!AT59</f>
        <v>0.2</v>
      </c>
      <c r="AU59" s="146">
        <f>feedin_usedcar!AU59</f>
        <v>0.25</v>
      </c>
      <c r="AV59" s="146">
        <f>feedin_usedcar!AV59</f>
        <v>0.4</v>
      </c>
      <c r="AW59" s="146">
        <f>feedin_usedcar!AW59</f>
        <v>0.1</v>
      </c>
      <c r="AX59" s="146">
        <f>feedin_usedcar!AX59</f>
        <v>4.9999999999999933E-2</v>
      </c>
      <c r="AY59" s="145">
        <f>feedin_usedcar!AY59</f>
        <v>0</v>
      </c>
      <c r="AZ59" s="146">
        <f>feedin_usedcar!AZ59</f>
        <v>0</v>
      </c>
      <c r="BA59" s="146">
        <f>feedin_usedcar!BA59</f>
        <v>0</v>
      </c>
      <c r="BB59" s="146">
        <f>feedin_usedcar!BB59</f>
        <v>0.5</v>
      </c>
      <c r="BC59" s="146">
        <f>feedin_usedcar!BC59</f>
        <v>0.5</v>
      </c>
      <c r="BD59" s="36">
        <f t="shared" si="2"/>
        <v>1</v>
      </c>
      <c r="BE59" s="36">
        <f t="shared" si="3"/>
        <v>9</v>
      </c>
    </row>
    <row r="60" spans="1:57" x14ac:dyDescent="0.2">
      <c r="A60" s="12">
        <v>2054</v>
      </c>
      <c r="B60" s="100">
        <v>2.0350638848326131E-3</v>
      </c>
      <c r="C60" s="66">
        <v>1.4874665640676347E-5</v>
      </c>
      <c r="D60" s="66">
        <v>0</v>
      </c>
      <c r="E60" s="66">
        <f t="shared" si="12"/>
        <v>0</v>
      </c>
      <c r="F60" s="66">
        <f t="shared" si="12"/>
        <v>0</v>
      </c>
      <c r="G60" s="66">
        <v>3.4511298539600282E-4</v>
      </c>
      <c r="H60" s="66">
        <f t="shared" si="12"/>
        <v>0</v>
      </c>
      <c r="I60" s="66">
        <v>0.99760494846413073</v>
      </c>
      <c r="J60" s="173">
        <f t="shared" si="8"/>
        <v>0</v>
      </c>
      <c r="K60" s="145">
        <f>feedin_usedcar!K60</f>
        <v>0.17</v>
      </c>
      <c r="L60" s="146">
        <f>feedin_usedcar!L60</f>
        <v>0.3</v>
      </c>
      <c r="M60" s="146">
        <f>feedin_usedcar!M60</f>
        <v>0.28000000000000003</v>
      </c>
      <c r="N60" s="146">
        <f>feedin_usedcar!N60</f>
        <v>0.22</v>
      </c>
      <c r="O60" s="146">
        <f>feedin_usedcar!O60</f>
        <v>3.0000000000000027E-2</v>
      </c>
      <c r="P60" s="145">
        <f>feedin_usedcar!P60</f>
        <v>0</v>
      </c>
      <c r="Q60" s="146">
        <f>feedin_usedcar!Q60</f>
        <v>2E-3</v>
      </c>
      <c r="R60" s="146">
        <f>feedin_usedcar!R60</f>
        <v>0.15</v>
      </c>
      <c r="S60" s="146">
        <f>feedin_usedcar!S60</f>
        <v>0.69799999999999995</v>
      </c>
      <c r="T60" s="146">
        <f>feedin_usedcar!T60</f>
        <v>0.15</v>
      </c>
      <c r="U60" s="145">
        <f>feedin_usedcar!U60</f>
        <v>0.1</v>
      </c>
      <c r="V60" s="146">
        <f>feedin_usedcar!V60</f>
        <v>0.28000000000000003</v>
      </c>
      <c r="W60" s="146">
        <f>feedin_usedcar!W60</f>
        <v>0.41</v>
      </c>
      <c r="X60" s="146">
        <f>feedin_usedcar!X60</f>
        <v>0.19</v>
      </c>
      <c r="Y60" s="146">
        <f>feedin_usedcar!Y60</f>
        <v>2.0000000000000018E-2</v>
      </c>
      <c r="Z60" s="145">
        <f>feedin_usedcar!Z60</f>
        <v>0</v>
      </c>
      <c r="AA60" s="146">
        <f>feedin_usedcar!AA60</f>
        <v>2E-3</v>
      </c>
      <c r="AB60" s="146">
        <f>feedin_usedcar!AB60</f>
        <v>0.15</v>
      </c>
      <c r="AC60" s="146">
        <f>feedin_usedcar!AC60</f>
        <v>0.69799999999999995</v>
      </c>
      <c r="AD60" s="146">
        <f>feedin_usedcar!AD60</f>
        <v>0.15</v>
      </c>
      <c r="AE60" s="145">
        <f>feedin_usedcar!AE60</f>
        <v>0</v>
      </c>
      <c r="AF60" s="146">
        <f>feedin_usedcar!AF60</f>
        <v>0</v>
      </c>
      <c r="AG60" s="146">
        <f>feedin_usedcar!AG60</f>
        <v>0</v>
      </c>
      <c r="AH60" s="146">
        <f>feedin_usedcar!AH60</f>
        <v>0</v>
      </c>
      <c r="AI60" s="146">
        <f>feedin_usedcar!AI60</f>
        <v>1</v>
      </c>
      <c r="AJ60" s="145">
        <f>feedin_usedcar!AJ60</f>
        <v>0.15</v>
      </c>
      <c r="AK60" s="146">
        <f>feedin_usedcar!AK60</f>
        <v>0.375</v>
      </c>
      <c r="AL60" s="146">
        <f>feedin_usedcar!AL60</f>
        <v>0.42499999999999999</v>
      </c>
      <c r="AM60" s="146">
        <f>feedin_usedcar!AM60</f>
        <v>0.05</v>
      </c>
      <c r="AN60" s="146">
        <f>feedin_usedcar!AN60</f>
        <v>0</v>
      </c>
      <c r="AO60" s="145">
        <f>feedin_usedcar!AO60</f>
        <v>0.1</v>
      </c>
      <c r="AP60" s="146">
        <f>feedin_usedcar!AP60</f>
        <v>0.35</v>
      </c>
      <c r="AQ60" s="146">
        <f>feedin_usedcar!AQ60</f>
        <v>0.4</v>
      </c>
      <c r="AR60" s="146">
        <f>feedin_usedcar!AR60</f>
        <v>0.15</v>
      </c>
      <c r="AS60" s="146">
        <f>feedin_usedcar!AS60</f>
        <v>0</v>
      </c>
      <c r="AT60" s="145">
        <f>feedin_usedcar!AT60</f>
        <v>0.2</v>
      </c>
      <c r="AU60" s="146">
        <f>feedin_usedcar!AU60</f>
        <v>0.25</v>
      </c>
      <c r="AV60" s="146">
        <f>feedin_usedcar!AV60</f>
        <v>0.4</v>
      </c>
      <c r="AW60" s="146">
        <f>feedin_usedcar!AW60</f>
        <v>0.1</v>
      </c>
      <c r="AX60" s="146">
        <f>feedin_usedcar!AX60</f>
        <v>4.9999999999999933E-2</v>
      </c>
      <c r="AY60" s="145">
        <f>feedin_usedcar!AY60</f>
        <v>0</v>
      </c>
      <c r="AZ60" s="146">
        <f>feedin_usedcar!AZ60</f>
        <v>0</v>
      </c>
      <c r="BA60" s="146">
        <f>feedin_usedcar!BA60</f>
        <v>0</v>
      </c>
      <c r="BB60" s="146">
        <f>feedin_usedcar!BB60</f>
        <v>0.5</v>
      </c>
      <c r="BC60" s="146">
        <f>feedin_usedcar!BC60</f>
        <v>0.5</v>
      </c>
      <c r="BD60" s="36">
        <f t="shared" si="2"/>
        <v>1</v>
      </c>
      <c r="BE60" s="36">
        <f t="shared" si="3"/>
        <v>9</v>
      </c>
    </row>
    <row r="61" spans="1:57" x14ac:dyDescent="0.2">
      <c r="A61" s="51">
        <v>2055</v>
      </c>
      <c r="B61" s="101">
        <v>1.7888011201223446E-3</v>
      </c>
      <c r="C61" s="74">
        <v>1.2870394049713068E-5</v>
      </c>
      <c r="D61" s="74">
        <v>0</v>
      </c>
      <c r="E61" s="74">
        <f t="shared" si="12"/>
        <v>0</v>
      </c>
      <c r="F61" s="74">
        <f t="shared" si="12"/>
        <v>0</v>
      </c>
      <c r="G61" s="74">
        <v>3.49087790220228E-4</v>
      </c>
      <c r="H61" s="74">
        <f t="shared" si="12"/>
        <v>0</v>
      </c>
      <c r="I61" s="74">
        <v>0.99784924069560776</v>
      </c>
      <c r="J61" s="74">
        <f t="shared" si="8"/>
        <v>0</v>
      </c>
      <c r="K61" s="72">
        <f>feedin_usedcar!K61</f>
        <v>0.17</v>
      </c>
      <c r="L61" s="83">
        <f>feedin_usedcar!L61</f>
        <v>0.3</v>
      </c>
      <c r="M61" s="83">
        <f>feedin_usedcar!M61</f>
        <v>0.28000000000000003</v>
      </c>
      <c r="N61" s="83">
        <f>feedin_usedcar!N61</f>
        <v>0.22</v>
      </c>
      <c r="O61" s="83">
        <f>feedin_usedcar!O61</f>
        <v>3.0000000000000027E-2</v>
      </c>
      <c r="P61" s="72">
        <f>feedin_usedcar!P61</f>
        <v>0</v>
      </c>
      <c r="Q61" s="83">
        <f>feedin_usedcar!Q61</f>
        <v>2E-3</v>
      </c>
      <c r="R61" s="83">
        <f>feedin_usedcar!R61</f>
        <v>0.15</v>
      </c>
      <c r="S61" s="83">
        <f>feedin_usedcar!S61</f>
        <v>0.69799999999999995</v>
      </c>
      <c r="T61" s="83">
        <f>feedin_usedcar!T61</f>
        <v>0.15</v>
      </c>
      <c r="U61" s="72">
        <f>feedin_usedcar!U61</f>
        <v>0.1</v>
      </c>
      <c r="V61" s="83">
        <f>feedin_usedcar!V61</f>
        <v>0.28000000000000003</v>
      </c>
      <c r="W61" s="83">
        <f>feedin_usedcar!W61</f>
        <v>0.41</v>
      </c>
      <c r="X61" s="83">
        <f>feedin_usedcar!X61</f>
        <v>0.19</v>
      </c>
      <c r="Y61" s="83">
        <f>feedin_usedcar!Y61</f>
        <v>2.0000000000000018E-2</v>
      </c>
      <c r="Z61" s="72">
        <f>feedin_usedcar!Z61</f>
        <v>0</v>
      </c>
      <c r="AA61" s="83">
        <f>feedin_usedcar!AA61</f>
        <v>2E-3</v>
      </c>
      <c r="AB61" s="83">
        <f>feedin_usedcar!AB61</f>
        <v>0.15</v>
      </c>
      <c r="AC61" s="83">
        <f>feedin_usedcar!AC61</f>
        <v>0.69799999999999995</v>
      </c>
      <c r="AD61" s="83">
        <f>feedin_usedcar!AD61</f>
        <v>0.15</v>
      </c>
      <c r="AE61" s="72">
        <f>feedin_usedcar!AE61</f>
        <v>0</v>
      </c>
      <c r="AF61" s="83">
        <f>feedin_usedcar!AF61</f>
        <v>0</v>
      </c>
      <c r="AG61" s="83">
        <f>feedin_usedcar!AG61</f>
        <v>0</v>
      </c>
      <c r="AH61" s="83">
        <f>feedin_usedcar!AH61</f>
        <v>0</v>
      </c>
      <c r="AI61" s="83">
        <f>feedin_usedcar!AI61</f>
        <v>1</v>
      </c>
      <c r="AJ61" s="72">
        <f>feedin_usedcar!AJ61</f>
        <v>0.15</v>
      </c>
      <c r="AK61" s="83">
        <f>feedin_usedcar!AK61</f>
        <v>0.375</v>
      </c>
      <c r="AL61" s="83">
        <f>feedin_usedcar!AL61</f>
        <v>0.42499999999999999</v>
      </c>
      <c r="AM61" s="83">
        <f>feedin_usedcar!AM61</f>
        <v>0.05</v>
      </c>
      <c r="AN61" s="83">
        <f>feedin_usedcar!AN61</f>
        <v>0</v>
      </c>
      <c r="AO61" s="72">
        <f>feedin_usedcar!AO61</f>
        <v>0.1</v>
      </c>
      <c r="AP61" s="83">
        <f>feedin_usedcar!AP61</f>
        <v>0.35</v>
      </c>
      <c r="AQ61" s="83">
        <f>feedin_usedcar!AQ61</f>
        <v>0.4</v>
      </c>
      <c r="AR61" s="83">
        <f>feedin_usedcar!AR61</f>
        <v>0.15</v>
      </c>
      <c r="AS61" s="83">
        <f>feedin_usedcar!AS61</f>
        <v>0</v>
      </c>
      <c r="AT61" s="72">
        <f>feedin_usedcar!AT61</f>
        <v>0.2</v>
      </c>
      <c r="AU61" s="83">
        <f>feedin_usedcar!AU61</f>
        <v>0.25</v>
      </c>
      <c r="AV61" s="83">
        <f>feedin_usedcar!AV61</f>
        <v>0.4</v>
      </c>
      <c r="AW61" s="83">
        <f>feedin_usedcar!AW61</f>
        <v>0.1</v>
      </c>
      <c r="AX61" s="83">
        <f>feedin_usedcar!AX61</f>
        <v>4.9999999999999933E-2</v>
      </c>
      <c r="AY61" s="72">
        <f>feedin_usedcar!AY61</f>
        <v>0</v>
      </c>
      <c r="AZ61" s="83">
        <f>feedin_usedcar!AZ61</f>
        <v>0</v>
      </c>
      <c r="BA61" s="83">
        <f>feedin_usedcar!BA61</f>
        <v>0</v>
      </c>
      <c r="BB61" s="83">
        <f>feedin_usedcar!BB61</f>
        <v>0.5</v>
      </c>
      <c r="BC61" s="83">
        <f>feedin_usedcar!BC61</f>
        <v>0.5</v>
      </c>
      <c r="BD61" s="52">
        <f t="shared" si="2"/>
        <v>1</v>
      </c>
      <c r="BE61" s="52">
        <f t="shared" si="3"/>
        <v>9</v>
      </c>
    </row>
    <row r="63" spans="1:57" s="90" customFormat="1" ht="11.25" x14ac:dyDescent="0.2">
      <c r="A63" s="89"/>
      <c r="I63" s="90">
        <f>A6</f>
        <v>2000</v>
      </c>
      <c r="J63" s="91">
        <f>SUM(B6:J6)</f>
        <v>1</v>
      </c>
      <c r="O63" s="91">
        <f>SUM(K61:O61)</f>
        <v>1</v>
      </c>
      <c r="T63" s="91">
        <f>SUM(P61:T61)</f>
        <v>1</v>
      </c>
      <c r="Y63" s="91">
        <f>SUM(U61:Y61)</f>
        <v>1</v>
      </c>
      <c r="AD63" s="92">
        <f>SUM(Z61:AD61)</f>
        <v>1</v>
      </c>
      <c r="AI63" s="91">
        <f>SUM(AE61:AI61)</f>
        <v>1</v>
      </c>
      <c r="AN63" s="92">
        <f>SUM(AJ61:AN61)</f>
        <v>1</v>
      </c>
      <c r="AS63" s="91">
        <f>SUM(AO61:AS61)</f>
        <v>1</v>
      </c>
      <c r="AX63" s="91">
        <f>SUM(AT61:AX61)</f>
        <v>1</v>
      </c>
      <c r="BC63" s="91">
        <f>SUM(AY61:BC61)</f>
        <v>1</v>
      </c>
    </row>
    <row r="64" spans="1:57" x14ac:dyDescent="0.2">
      <c r="I64" s="90">
        <f t="shared" ref="I64:I118" si="13">A7</f>
        <v>2001</v>
      </c>
      <c r="J64" s="91">
        <f t="shared" ref="J64:J118" si="14">SUM(B7:J7)</f>
        <v>1</v>
      </c>
    </row>
    <row r="65" spans="9:10" x14ac:dyDescent="0.2">
      <c r="I65" s="90">
        <f t="shared" si="13"/>
        <v>2002</v>
      </c>
      <c r="J65" s="91">
        <f t="shared" si="14"/>
        <v>1.0000000000611999</v>
      </c>
    </row>
    <row r="66" spans="9:10" x14ac:dyDescent="0.2">
      <c r="I66" s="90">
        <f t="shared" si="13"/>
        <v>2003</v>
      </c>
      <c r="J66" s="91">
        <f t="shared" si="14"/>
        <v>1</v>
      </c>
    </row>
    <row r="67" spans="9:10" x14ac:dyDescent="0.2">
      <c r="I67" s="90">
        <f t="shared" si="13"/>
        <v>2004</v>
      </c>
      <c r="J67" s="91">
        <f t="shared" si="14"/>
        <v>1</v>
      </c>
    </row>
    <row r="68" spans="9:10" x14ac:dyDescent="0.2">
      <c r="I68" s="90">
        <f t="shared" si="13"/>
        <v>2005</v>
      </c>
      <c r="J68" s="91">
        <f t="shared" si="14"/>
        <v>1.0000000001</v>
      </c>
    </row>
    <row r="69" spans="9:10" x14ac:dyDescent="0.2">
      <c r="I69" s="90">
        <f t="shared" si="13"/>
        <v>2006</v>
      </c>
      <c r="J69" s="91">
        <f t="shared" si="14"/>
        <v>1.0000000000086</v>
      </c>
    </row>
    <row r="70" spans="9:10" x14ac:dyDescent="0.2">
      <c r="I70" s="90">
        <f t="shared" si="13"/>
        <v>2007</v>
      </c>
      <c r="J70" s="91">
        <f t="shared" si="14"/>
        <v>0.99999999990720001</v>
      </c>
    </row>
    <row r="71" spans="9:10" x14ac:dyDescent="0.2">
      <c r="I71" s="90">
        <f t="shared" si="13"/>
        <v>2008</v>
      </c>
      <c r="J71" s="91">
        <f t="shared" si="14"/>
        <v>1.0000000000000002</v>
      </c>
    </row>
    <row r="72" spans="9:10" x14ac:dyDescent="0.2">
      <c r="I72" s="90">
        <f t="shared" si="13"/>
        <v>2009</v>
      </c>
      <c r="J72" s="91">
        <f t="shared" si="14"/>
        <v>1.0000000001</v>
      </c>
    </row>
    <row r="73" spans="9:10" x14ac:dyDescent="0.2">
      <c r="I73" s="90">
        <f t="shared" si="13"/>
        <v>2010</v>
      </c>
      <c r="J73" s="91">
        <f t="shared" si="14"/>
        <v>1</v>
      </c>
    </row>
    <row r="74" spans="9:10" x14ac:dyDescent="0.2">
      <c r="I74" s="90">
        <f t="shared" si="13"/>
        <v>2011</v>
      </c>
      <c r="J74" s="91">
        <f t="shared" si="14"/>
        <v>1</v>
      </c>
    </row>
    <row r="75" spans="9:10" x14ac:dyDescent="0.2">
      <c r="I75" s="90">
        <f t="shared" si="13"/>
        <v>2012</v>
      </c>
      <c r="J75" s="91">
        <f t="shared" si="14"/>
        <v>1.0000000001</v>
      </c>
    </row>
    <row r="76" spans="9:10" x14ac:dyDescent="0.2">
      <c r="I76" s="90">
        <f t="shared" si="13"/>
        <v>2013</v>
      </c>
      <c r="J76" s="91">
        <f t="shared" si="14"/>
        <v>1</v>
      </c>
    </row>
    <row r="77" spans="9:10" x14ac:dyDescent="0.2">
      <c r="I77" s="90">
        <f t="shared" si="13"/>
        <v>2014</v>
      </c>
      <c r="J77" s="91">
        <f t="shared" si="14"/>
        <v>1</v>
      </c>
    </row>
    <row r="78" spans="9:10" x14ac:dyDescent="0.2">
      <c r="I78" s="90">
        <f t="shared" si="13"/>
        <v>2015</v>
      </c>
      <c r="J78" s="91">
        <f t="shared" si="14"/>
        <v>1</v>
      </c>
    </row>
    <row r="79" spans="9:10" x14ac:dyDescent="0.2">
      <c r="I79" s="90">
        <f t="shared" si="13"/>
        <v>2016</v>
      </c>
      <c r="J79" s="91">
        <f t="shared" si="14"/>
        <v>1.0000000000999998</v>
      </c>
    </row>
    <row r="80" spans="9:10" x14ac:dyDescent="0.2">
      <c r="I80" s="90">
        <f t="shared" si="13"/>
        <v>2017</v>
      </c>
      <c r="J80" s="91">
        <f t="shared" si="14"/>
        <v>1.0000000001</v>
      </c>
    </row>
    <row r="81" spans="9:10" x14ac:dyDescent="0.2">
      <c r="I81" s="90">
        <f t="shared" si="13"/>
        <v>2018</v>
      </c>
      <c r="J81" s="91">
        <f t="shared" si="14"/>
        <v>0.99999999999999989</v>
      </c>
    </row>
    <row r="82" spans="9:10" x14ac:dyDescent="0.2">
      <c r="I82" s="90">
        <f t="shared" si="13"/>
        <v>2019</v>
      </c>
      <c r="J82" s="91">
        <f t="shared" si="14"/>
        <v>1</v>
      </c>
    </row>
    <row r="83" spans="9:10" x14ac:dyDescent="0.2">
      <c r="I83" s="90">
        <f t="shared" si="13"/>
        <v>2020</v>
      </c>
      <c r="J83" s="91">
        <f t="shared" si="14"/>
        <v>1</v>
      </c>
    </row>
    <row r="84" spans="9:10" x14ac:dyDescent="0.2">
      <c r="I84" s="90">
        <f t="shared" si="13"/>
        <v>2021</v>
      </c>
      <c r="J84" s="91">
        <f t="shared" si="14"/>
        <v>1</v>
      </c>
    </row>
    <row r="85" spans="9:10" x14ac:dyDescent="0.2">
      <c r="I85" s="90">
        <f t="shared" si="13"/>
        <v>2022</v>
      </c>
      <c r="J85" s="91">
        <f t="shared" si="14"/>
        <v>1</v>
      </c>
    </row>
    <row r="86" spans="9:10" x14ac:dyDescent="0.2">
      <c r="I86" s="90">
        <f t="shared" si="13"/>
        <v>2023</v>
      </c>
      <c r="J86" s="91">
        <f t="shared" si="14"/>
        <v>1</v>
      </c>
    </row>
    <row r="87" spans="9:10" x14ac:dyDescent="0.2">
      <c r="I87" s="90">
        <f t="shared" si="13"/>
        <v>2024</v>
      </c>
      <c r="J87" s="91">
        <f t="shared" si="14"/>
        <v>1</v>
      </c>
    </row>
    <row r="88" spans="9:10" x14ac:dyDescent="0.2">
      <c r="I88" s="90">
        <f t="shared" si="13"/>
        <v>2025</v>
      </c>
      <c r="J88" s="91">
        <f t="shared" si="14"/>
        <v>1</v>
      </c>
    </row>
    <row r="89" spans="9:10" x14ac:dyDescent="0.2">
      <c r="I89" s="90">
        <f t="shared" si="13"/>
        <v>2026</v>
      </c>
      <c r="J89" s="91">
        <f t="shared" si="14"/>
        <v>1</v>
      </c>
    </row>
    <row r="90" spans="9:10" x14ac:dyDescent="0.2">
      <c r="I90" s="90">
        <f t="shared" si="13"/>
        <v>2027</v>
      </c>
      <c r="J90" s="91">
        <f t="shared" si="14"/>
        <v>1</v>
      </c>
    </row>
    <row r="91" spans="9:10" x14ac:dyDescent="0.2">
      <c r="I91" s="90">
        <f t="shared" si="13"/>
        <v>2028</v>
      </c>
      <c r="J91" s="91">
        <f t="shared" si="14"/>
        <v>1</v>
      </c>
    </row>
    <row r="92" spans="9:10" x14ac:dyDescent="0.2">
      <c r="I92" s="90">
        <f t="shared" si="13"/>
        <v>2029</v>
      </c>
      <c r="J92" s="91">
        <f t="shared" si="14"/>
        <v>1</v>
      </c>
    </row>
    <row r="93" spans="9:10" x14ac:dyDescent="0.2">
      <c r="I93" s="90">
        <f t="shared" si="13"/>
        <v>2030</v>
      </c>
      <c r="J93" s="91">
        <f t="shared" si="14"/>
        <v>1</v>
      </c>
    </row>
    <row r="94" spans="9:10" x14ac:dyDescent="0.2">
      <c r="I94" s="90">
        <f t="shared" si="13"/>
        <v>2031</v>
      </c>
      <c r="J94" s="91">
        <f t="shared" si="14"/>
        <v>1</v>
      </c>
    </row>
    <row r="95" spans="9:10" x14ac:dyDescent="0.2">
      <c r="I95" s="90">
        <f t="shared" si="13"/>
        <v>2032</v>
      </c>
      <c r="J95" s="91">
        <f t="shared" si="14"/>
        <v>1</v>
      </c>
    </row>
    <row r="96" spans="9:10" x14ac:dyDescent="0.2">
      <c r="I96" s="90">
        <f t="shared" si="13"/>
        <v>2033</v>
      </c>
      <c r="J96" s="91">
        <f t="shared" si="14"/>
        <v>1</v>
      </c>
    </row>
    <row r="97" spans="9:10" x14ac:dyDescent="0.2">
      <c r="I97" s="90">
        <f t="shared" si="13"/>
        <v>2034</v>
      </c>
      <c r="J97" s="91">
        <f t="shared" si="14"/>
        <v>1</v>
      </c>
    </row>
    <row r="98" spans="9:10" x14ac:dyDescent="0.2">
      <c r="I98" s="90">
        <f t="shared" si="13"/>
        <v>2035</v>
      </c>
      <c r="J98" s="91">
        <f t="shared" si="14"/>
        <v>1</v>
      </c>
    </row>
    <row r="99" spans="9:10" x14ac:dyDescent="0.2">
      <c r="I99" s="90">
        <f t="shared" si="13"/>
        <v>2036</v>
      </c>
      <c r="J99" s="91">
        <f t="shared" si="14"/>
        <v>1</v>
      </c>
    </row>
    <row r="100" spans="9:10" x14ac:dyDescent="0.2">
      <c r="I100" s="90">
        <f t="shared" si="13"/>
        <v>2037</v>
      </c>
      <c r="J100" s="91">
        <f t="shared" si="14"/>
        <v>1</v>
      </c>
    </row>
    <row r="101" spans="9:10" x14ac:dyDescent="0.2">
      <c r="I101" s="90">
        <f t="shared" si="13"/>
        <v>2038</v>
      </c>
      <c r="J101" s="91">
        <f t="shared" si="14"/>
        <v>1</v>
      </c>
    </row>
    <row r="102" spans="9:10" x14ac:dyDescent="0.2">
      <c r="I102" s="90">
        <f t="shared" si="13"/>
        <v>2039</v>
      </c>
      <c r="J102" s="91">
        <f t="shared" si="14"/>
        <v>1</v>
      </c>
    </row>
    <row r="103" spans="9:10" x14ac:dyDescent="0.2">
      <c r="I103" s="90">
        <f t="shared" si="13"/>
        <v>2040</v>
      </c>
      <c r="J103" s="91">
        <f t="shared" si="14"/>
        <v>1</v>
      </c>
    </row>
    <row r="104" spans="9:10" x14ac:dyDescent="0.2">
      <c r="I104" s="90">
        <f t="shared" si="13"/>
        <v>2041</v>
      </c>
      <c r="J104" s="91">
        <f t="shared" si="14"/>
        <v>1</v>
      </c>
    </row>
    <row r="105" spans="9:10" x14ac:dyDescent="0.2">
      <c r="I105" s="90">
        <f t="shared" si="13"/>
        <v>2042</v>
      </c>
      <c r="J105" s="91">
        <f t="shared" si="14"/>
        <v>1</v>
      </c>
    </row>
    <row r="106" spans="9:10" x14ac:dyDescent="0.2">
      <c r="I106" s="90">
        <f t="shared" si="13"/>
        <v>2043</v>
      </c>
      <c r="J106" s="91">
        <f t="shared" si="14"/>
        <v>1</v>
      </c>
    </row>
    <row r="107" spans="9:10" x14ac:dyDescent="0.2">
      <c r="I107" s="90">
        <f t="shared" si="13"/>
        <v>2044</v>
      </c>
      <c r="J107" s="91">
        <f t="shared" si="14"/>
        <v>1</v>
      </c>
    </row>
    <row r="108" spans="9:10" x14ac:dyDescent="0.2">
      <c r="I108" s="90">
        <f t="shared" si="13"/>
        <v>2045</v>
      </c>
      <c r="J108" s="91">
        <f t="shared" si="14"/>
        <v>1</v>
      </c>
    </row>
    <row r="109" spans="9:10" x14ac:dyDescent="0.2">
      <c r="I109" s="90">
        <f t="shared" si="13"/>
        <v>2046</v>
      </c>
      <c r="J109" s="91">
        <f t="shared" si="14"/>
        <v>1</v>
      </c>
    </row>
    <row r="110" spans="9:10" x14ac:dyDescent="0.2">
      <c r="I110" s="90">
        <f t="shared" si="13"/>
        <v>2047</v>
      </c>
      <c r="J110" s="91">
        <f t="shared" si="14"/>
        <v>1</v>
      </c>
    </row>
    <row r="111" spans="9:10" x14ac:dyDescent="0.2">
      <c r="I111" s="90">
        <f t="shared" si="13"/>
        <v>2048</v>
      </c>
      <c r="J111" s="91">
        <f t="shared" si="14"/>
        <v>1</v>
      </c>
    </row>
    <row r="112" spans="9:10" x14ac:dyDescent="0.2">
      <c r="I112" s="90">
        <f t="shared" si="13"/>
        <v>2049</v>
      </c>
      <c r="J112" s="91">
        <f t="shared" si="14"/>
        <v>1</v>
      </c>
    </row>
    <row r="113" spans="9:10" x14ac:dyDescent="0.2">
      <c r="I113" s="90">
        <f t="shared" si="13"/>
        <v>2050</v>
      </c>
      <c r="J113" s="91">
        <f t="shared" si="14"/>
        <v>1</v>
      </c>
    </row>
    <row r="114" spans="9:10" x14ac:dyDescent="0.2">
      <c r="I114" s="90">
        <f t="shared" si="13"/>
        <v>2051</v>
      </c>
      <c r="J114" s="91">
        <f t="shared" si="14"/>
        <v>1</v>
      </c>
    </row>
    <row r="115" spans="9:10" x14ac:dyDescent="0.2">
      <c r="I115" s="90">
        <f t="shared" si="13"/>
        <v>2052</v>
      </c>
      <c r="J115" s="91">
        <f t="shared" si="14"/>
        <v>1</v>
      </c>
    </row>
    <row r="116" spans="9:10" x14ac:dyDescent="0.2">
      <c r="I116" s="90">
        <f t="shared" si="13"/>
        <v>2053</v>
      </c>
      <c r="J116" s="91">
        <f t="shared" si="14"/>
        <v>1</v>
      </c>
    </row>
    <row r="117" spans="9:10" x14ac:dyDescent="0.2">
      <c r="I117" s="90">
        <f t="shared" si="13"/>
        <v>2054</v>
      </c>
      <c r="J117" s="91">
        <f t="shared" si="14"/>
        <v>1</v>
      </c>
    </row>
    <row r="118" spans="9:10" x14ac:dyDescent="0.2">
      <c r="I118" s="90">
        <f t="shared" si="13"/>
        <v>2055</v>
      </c>
      <c r="J118" s="91">
        <f t="shared" si="14"/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L139"/>
  <sheetViews>
    <sheetView workbookViewId="0">
      <selection activeCell="B26" sqref="B26"/>
    </sheetView>
  </sheetViews>
  <sheetFormatPr defaultRowHeight="26.25" customHeight="1" x14ac:dyDescent="0.2"/>
  <cols>
    <col min="1" max="1" width="8.7109375" customWidth="1"/>
    <col min="2" max="3" width="9.5703125" customWidth="1"/>
    <col min="4" max="4" width="8.7109375" customWidth="1"/>
    <col min="5" max="5" width="9.7109375" customWidth="1"/>
    <col min="6" max="6" width="8.28515625" customWidth="1"/>
    <col min="7" max="7" width="7.140625" bestFit="1" customWidth="1"/>
    <col min="8" max="8" width="8" customWidth="1"/>
    <col min="9" max="9" width="8" bestFit="1" customWidth="1"/>
    <col min="10" max="10" width="7.7109375" bestFit="1" customWidth="1"/>
    <col min="11" max="11" width="7.140625" customWidth="1"/>
    <col min="12" max="14" width="8" bestFit="1" customWidth="1"/>
    <col min="15" max="15" width="8" customWidth="1"/>
    <col min="16" max="17" width="7.140625" bestFit="1" customWidth="1"/>
    <col min="18" max="20" width="8" bestFit="1" customWidth="1"/>
    <col min="21" max="21" width="8.85546875" customWidth="1"/>
    <col min="22" max="22" width="8.140625" customWidth="1"/>
    <col min="23" max="23" width="8" customWidth="1"/>
    <col min="24" max="25" width="8.85546875" customWidth="1"/>
    <col min="26" max="26" width="7.140625" customWidth="1"/>
    <col min="27" max="27" width="7.140625" bestFit="1" customWidth="1"/>
    <col min="28" max="28" width="8" bestFit="1" customWidth="1"/>
    <col min="29" max="29" width="8.85546875" bestFit="1" customWidth="1"/>
    <col min="30" max="30" width="8.85546875" customWidth="1"/>
    <col min="31" max="31" width="7.140625" customWidth="1"/>
    <col min="32" max="34" width="8" bestFit="1" customWidth="1"/>
    <col min="35" max="35" width="8.85546875" bestFit="1" customWidth="1"/>
    <col min="36" max="36" width="8" customWidth="1"/>
    <col min="37" max="38" width="8" bestFit="1" customWidth="1"/>
    <col min="39" max="40" width="7.140625" bestFit="1" customWidth="1"/>
    <col min="41" max="41" width="8" customWidth="1"/>
    <col min="42" max="45" width="8" bestFit="1" customWidth="1"/>
    <col min="46" max="46" width="8.85546875" customWidth="1"/>
    <col min="47" max="49" width="8" bestFit="1" customWidth="1"/>
    <col min="50" max="50" width="7.140625" bestFit="1" customWidth="1"/>
    <col min="51" max="51" width="7.140625" customWidth="1"/>
    <col min="52" max="53" width="7.140625" bestFit="1" customWidth="1"/>
    <col min="54" max="55" width="8" bestFit="1" customWidth="1"/>
    <col min="56" max="57" width="5.7109375" bestFit="1" customWidth="1"/>
  </cols>
  <sheetData>
    <row r="1" spans="1:64" ht="26.25" customHeight="1" x14ac:dyDescent="0.2">
      <c r="A1" s="18" t="s">
        <v>162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20"/>
      <c r="AV1" s="20"/>
      <c r="AW1" s="20"/>
      <c r="AX1" s="20"/>
      <c r="AY1" s="19"/>
      <c r="AZ1" s="19"/>
      <c r="BA1" s="19"/>
      <c r="BB1" s="19"/>
      <c r="BC1" s="19"/>
      <c r="BD1" s="31"/>
      <c r="BE1" s="31"/>
    </row>
    <row r="2" spans="1:64" ht="17.25" customHeight="1" x14ac:dyDescent="0.2">
      <c r="A2" s="6"/>
      <c r="B2" s="29" t="s">
        <v>11</v>
      </c>
      <c r="C2" s="3"/>
      <c r="D2" s="3"/>
      <c r="E2" s="3"/>
      <c r="F2" s="3"/>
      <c r="G2" s="3"/>
      <c r="H2" s="3"/>
      <c r="I2" s="3"/>
      <c r="J2" s="3"/>
      <c r="K2" s="30" t="s">
        <v>10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8"/>
      <c r="AV2" s="8"/>
      <c r="AW2" s="8"/>
      <c r="AX2" s="8"/>
      <c r="AY2" s="7"/>
      <c r="AZ2" s="7"/>
      <c r="BA2" s="7"/>
      <c r="BB2" s="7"/>
      <c r="BC2" s="7"/>
      <c r="BD2" s="21"/>
      <c r="BE2" s="21"/>
    </row>
    <row r="3" spans="1:64" ht="13.5" customHeight="1" x14ac:dyDescent="0.2">
      <c r="A3" s="1"/>
      <c r="B3" s="17"/>
      <c r="C3" s="16"/>
      <c r="D3" s="16"/>
      <c r="E3" s="16"/>
      <c r="F3" s="16"/>
      <c r="G3" s="16"/>
      <c r="H3" s="16"/>
      <c r="I3" s="16"/>
      <c r="J3" s="16"/>
      <c r="K3" s="9" t="s">
        <v>0</v>
      </c>
      <c r="L3" s="10"/>
      <c r="M3" s="10"/>
      <c r="N3" s="10"/>
      <c r="O3" s="10"/>
      <c r="P3" s="9" t="s">
        <v>1</v>
      </c>
      <c r="Q3" s="10"/>
      <c r="R3" s="10"/>
      <c r="S3" s="10"/>
      <c r="T3" s="10"/>
      <c r="U3" s="9" t="s">
        <v>3</v>
      </c>
      <c r="V3" s="10"/>
      <c r="W3" s="10"/>
      <c r="X3" s="10"/>
      <c r="Y3" s="10"/>
      <c r="Z3" s="9" t="s">
        <v>4</v>
      </c>
      <c r="AA3" s="10"/>
      <c r="AB3" s="10"/>
      <c r="AC3" s="10"/>
      <c r="AD3" s="10"/>
      <c r="AE3" s="9" t="s">
        <v>5</v>
      </c>
      <c r="AF3" s="10"/>
      <c r="AG3" s="10"/>
      <c r="AH3" s="10"/>
      <c r="AI3" s="10"/>
      <c r="AJ3" s="9" t="s">
        <v>6</v>
      </c>
      <c r="AK3" s="10"/>
      <c r="AL3" s="10"/>
      <c r="AM3" s="10"/>
      <c r="AN3" s="10"/>
      <c r="AO3" s="9" t="s">
        <v>7</v>
      </c>
      <c r="AP3" s="10"/>
      <c r="AQ3" s="10"/>
      <c r="AR3" s="10"/>
      <c r="AS3" s="10"/>
      <c r="AT3" s="9" t="s">
        <v>2</v>
      </c>
      <c r="AU3" s="11"/>
      <c r="AV3" s="11"/>
      <c r="AW3" s="11"/>
      <c r="AX3" s="11"/>
      <c r="AY3" s="9" t="s">
        <v>8</v>
      </c>
      <c r="AZ3" s="10"/>
      <c r="BA3" s="10"/>
      <c r="BB3" s="10"/>
      <c r="BC3" s="10"/>
      <c r="BD3" s="22"/>
      <c r="BE3" s="22"/>
    </row>
    <row r="4" spans="1:64" ht="85.5" customHeight="1" x14ac:dyDescent="0.2">
      <c r="A4" s="24" t="s">
        <v>60</v>
      </c>
      <c r="B4" s="25" t="s">
        <v>0</v>
      </c>
      <c r="C4" s="26" t="s">
        <v>1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2</v>
      </c>
      <c r="J4" s="26" t="s">
        <v>8</v>
      </c>
      <c r="K4" s="27" t="s">
        <v>17</v>
      </c>
      <c r="L4" s="28" t="s">
        <v>18</v>
      </c>
      <c r="M4" s="28" t="s">
        <v>19</v>
      </c>
      <c r="N4" s="28" t="s">
        <v>20</v>
      </c>
      <c r="O4" s="28" t="s">
        <v>21</v>
      </c>
      <c r="P4" s="27" t="s">
        <v>22</v>
      </c>
      <c r="Q4" s="28" t="s">
        <v>23</v>
      </c>
      <c r="R4" s="28" t="s">
        <v>24</v>
      </c>
      <c r="S4" s="28" t="s">
        <v>25</v>
      </c>
      <c r="T4" s="28" t="s">
        <v>26</v>
      </c>
      <c r="U4" s="27" t="s">
        <v>27</v>
      </c>
      <c r="V4" s="28" t="s">
        <v>28</v>
      </c>
      <c r="W4" s="28" t="s">
        <v>29</v>
      </c>
      <c r="X4" s="28" t="s">
        <v>30</v>
      </c>
      <c r="Y4" s="28" t="s">
        <v>31</v>
      </c>
      <c r="Z4" s="27" t="s">
        <v>32</v>
      </c>
      <c r="AA4" s="28" t="s">
        <v>33</v>
      </c>
      <c r="AB4" s="28" t="s">
        <v>34</v>
      </c>
      <c r="AC4" s="28" t="s">
        <v>35</v>
      </c>
      <c r="AD4" s="28" t="s">
        <v>36</v>
      </c>
      <c r="AE4" s="27" t="s">
        <v>37</v>
      </c>
      <c r="AF4" s="28" t="s">
        <v>38</v>
      </c>
      <c r="AG4" s="28" t="s">
        <v>39</v>
      </c>
      <c r="AH4" s="28" t="s">
        <v>40</v>
      </c>
      <c r="AI4" s="28" t="s">
        <v>41</v>
      </c>
      <c r="AJ4" s="27" t="s">
        <v>42</v>
      </c>
      <c r="AK4" s="28" t="s">
        <v>43</v>
      </c>
      <c r="AL4" s="28" t="s">
        <v>44</v>
      </c>
      <c r="AM4" s="28" t="s">
        <v>45</v>
      </c>
      <c r="AN4" s="28" t="s">
        <v>46</v>
      </c>
      <c r="AO4" s="27" t="s">
        <v>47</v>
      </c>
      <c r="AP4" s="28" t="s">
        <v>48</v>
      </c>
      <c r="AQ4" s="28" t="s">
        <v>49</v>
      </c>
      <c r="AR4" s="28" t="s">
        <v>50</v>
      </c>
      <c r="AS4" s="28" t="s">
        <v>51</v>
      </c>
      <c r="AT4" s="27" t="s">
        <v>52</v>
      </c>
      <c r="AU4" s="28" t="s">
        <v>53</v>
      </c>
      <c r="AV4" s="28" t="s">
        <v>54</v>
      </c>
      <c r="AW4" s="28" t="s">
        <v>55</v>
      </c>
      <c r="AX4" s="28" t="s">
        <v>160</v>
      </c>
      <c r="AY4" s="27" t="s">
        <v>161</v>
      </c>
      <c r="AZ4" s="28" t="s">
        <v>57</v>
      </c>
      <c r="BA4" s="28" t="s">
        <v>58</v>
      </c>
      <c r="BB4" s="28" t="s">
        <v>59</v>
      </c>
      <c r="BC4" s="28" t="s">
        <v>56</v>
      </c>
      <c r="BD4" s="35" t="s">
        <v>15</v>
      </c>
      <c r="BE4" s="35" t="s">
        <v>16</v>
      </c>
      <c r="BG4" s="27" t="s">
        <v>224</v>
      </c>
      <c r="BH4" s="28" t="s">
        <v>225</v>
      </c>
      <c r="BI4" s="28" t="s">
        <v>226</v>
      </c>
      <c r="BJ4" s="28" t="s">
        <v>227</v>
      </c>
      <c r="BK4" s="28" t="s">
        <v>228</v>
      </c>
    </row>
    <row r="5" spans="1:64" s="48" customFormat="1" ht="18.75" customHeight="1" x14ac:dyDescent="0.2">
      <c r="A5" s="49" t="s">
        <v>60</v>
      </c>
      <c r="B5" s="43" t="s">
        <v>163</v>
      </c>
      <c r="C5" s="44" t="s">
        <v>164</v>
      </c>
      <c r="D5" s="44" t="s">
        <v>165</v>
      </c>
      <c r="E5" s="44" t="s">
        <v>166</v>
      </c>
      <c r="F5" s="44" t="s">
        <v>167</v>
      </c>
      <c r="G5" s="44" t="s">
        <v>168</v>
      </c>
      <c r="H5" s="44" t="s">
        <v>169</v>
      </c>
      <c r="I5" s="44" t="s">
        <v>170</v>
      </c>
      <c r="J5" s="44" t="s">
        <v>171</v>
      </c>
      <c r="K5" s="45" t="s">
        <v>172</v>
      </c>
      <c r="L5" s="46" t="s">
        <v>173</v>
      </c>
      <c r="M5" s="46" t="s">
        <v>174</v>
      </c>
      <c r="N5" s="46" t="s">
        <v>175</v>
      </c>
      <c r="O5" s="46" t="s">
        <v>176</v>
      </c>
      <c r="P5" s="45" t="s">
        <v>177</v>
      </c>
      <c r="Q5" s="46" t="s">
        <v>178</v>
      </c>
      <c r="R5" s="46" t="s">
        <v>179</v>
      </c>
      <c r="S5" s="46" t="s">
        <v>180</v>
      </c>
      <c r="T5" s="46" t="s">
        <v>181</v>
      </c>
      <c r="U5" s="45" t="s">
        <v>182</v>
      </c>
      <c r="V5" s="46" t="s">
        <v>183</v>
      </c>
      <c r="W5" s="46" t="s">
        <v>184</v>
      </c>
      <c r="X5" s="46" t="s">
        <v>185</v>
      </c>
      <c r="Y5" s="46" t="s">
        <v>186</v>
      </c>
      <c r="Z5" s="45" t="s">
        <v>187</v>
      </c>
      <c r="AA5" s="46" t="s">
        <v>188</v>
      </c>
      <c r="AB5" s="46" t="s">
        <v>189</v>
      </c>
      <c r="AC5" s="46" t="s">
        <v>190</v>
      </c>
      <c r="AD5" s="46" t="s">
        <v>191</v>
      </c>
      <c r="AE5" s="45" t="s">
        <v>192</v>
      </c>
      <c r="AF5" s="46" t="s">
        <v>193</v>
      </c>
      <c r="AG5" s="46" t="s">
        <v>194</v>
      </c>
      <c r="AH5" s="46" t="s">
        <v>195</v>
      </c>
      <c r="AI5" s="46" t="s">
        <v>196</v>
      </c>
      <c r="AJ5" s="45" t="s">
        <v>197</v>
      </c>
      <c r="AK5" s="46" t="s">
        <v>198</v>
      </c>
      <c r="AL5" s="46" t="s">
        <v>199</v>
      </c>
      <c r="AM5" s="46" t="s">
        <v>200</v>
      </c>
      <c r="AN5" s="46" t="s">
        <v>201</v>
      </c>
      <c r="AO5" s="45" t="s">
        <v>202</v>
      </c>
      <c r="AP5" s="46" t="s">
        <v>203</v>
      </c>
      <c r="AQ5" s="46" t="s">
        <v>204</v>
      </c>
      <c r="AR5" s="46" t="s">
        <v>205</v>
      </c>
      <c r="AS5" s="46" t="s">
        <v>206</v>
      </c>
      <c r="AT5" s="45" t="s">
        <v>207</v>
      </c>
      <c r="AU5" s="46" t="s">
        <v>208</v>
      </c>
      <c r="AV5" s="46" t="s">
        <v>209</v>
      </c>
      <c r="AW5" s="46" t="s">
        <v>210</v>
      </c>
      <c r="AX5" s="46" t="s">
        <v>211</v>
      </c>
      <c r="AY5" s="45" t="s">
        <v>212</v>
      </c>
      <c r="AZ5" s="46" t="s">
        <v>213</v>
      </c>
      <c r="BA5" s="46" t="s">
        <v>214</v>
      </c>
      <c r="BB5" s="46" t="s">
        <v>215</v>
      </c>
      <c r="BC5" s="46" t="s">
        <v>216</v>
      </c>
      <c r="BD5" s="47"/>
      <c r="BE5" s="47"/>
    </row>
    <row r="6" spans="1:64" ht="12.75" x14ac:dyDescent="0.2">
      <c r="A6" s="2">
        <v>2000</v>
      </c>
      <c r="B6" s="95">
        <v>0.24293353710000001</v>
      </c>
      <c r="C6" s="148">
        <v>0.75684819380000001</v>
      </c>
      <c r="D6" s="148">
        <v>0</v>
      </c>
      <c r="E6" s="148">
        <v>0</v>
      </c>
      <c r="F6" s="148">
        <v>2.182691E-4</v>
      </c>
      <c r="G6" s="148">
        <v>0</v>
      </c>
      <c r="H6" s="148">
        <v>0</v>
      </c>
      <c r="I6" s="148">
        <v>0</v>
      </c>
      <c r="J6" s="148">
        <v>0</v>
      </c>
      <c r="K6" s="99">
        <v>3.1221922700000002E-2</v>
      </c>
      <c r="L6" s="78">
        <v>7.5920934400000001E-2</v>
      </c>
      <c r="M6" s="78">
        <v>0.28256963159999998</v>
      </c>
      <c r="N6" s="78">
        <v>0.3623090746</v>
      </c>
      <c r="O6" s="78">
        <v>0.2479784367</v>
      </c>
      <c r="P6" s="99">
        <v>1.4419610000000001E-4</v>
      </c>
      <c r="Q6" s="78">
        <v>1.4419610000000001E-4</v>
      </c>
      <c r="R6" s="78">
        <v>4.0302811799999998E-2</v>
      </c>
      <c r="S6" s="78">
        <v>0.89877433309999999</v>
      </c>
      <c r="T6" s="78">
        <v>6.0634462899999998E-2</v>
      </c>
      <c r="U6" s="99">
        <v>0</v>
      </c>
      <c r="V6" s="78">
        <v>0</v>
      </c>
      <c r="W6" s="78">
        <v>0</v>
      </c>
      <c r="X6" s="78">
        <v>0</v>
      </c>
      <c r="Y6" s="78">
        <v>0</v>
      </c>
      <c r="Z6" s="99">
        <v>0</v>
      </c>
      <c r="AA6" s="78">
        <v>0</v>
      </c>
      <c r="AB6" s="78">
        <v>0</v>
      </c>
      <c r="AC6" s="78">
        <v>0</v>
      </c>
      <c r="AD6" s="78">
        <v>0</v>
      </c>
      <c r="AE6" s="99">
        <v>0</v>
      </c>
      <c r="AF6" s="78">
        <v>0.25</v>
      </c>
      <c r="AG6" s="78">
        <v>0.25</v>
      </c>
      <c r="AH6" s="78">
        <v>0.25</v>
      </c>
      <c r="AI6" s="78">
        <v>0.25</v>
      </c>
      <c r="AJ6" s="99">
        <v>0</v>
      </c>
      <c r="AK6" s="78">
        <v>0</v>
      </c>
      <c r="AL6" s="78">
        <v>0</v>
      </c>
      <c r="AM6" s="78">
        <v>0</v>
      </c>
      <c r="AN6" s="78">
        <v>0</v>
      </c>
      <c r="AO6" s="99">
        <v>0</v>
      </c>
      <c r="AP6" s="78">
        <v>0</v>
      </c>
      <c r="AQ6" s="78">
        <v>0</v>
      </c>
      <c r="AR6" s="78">
        <v>0</v>
      </c>
      <c r="AS6" s="78">
        <v>0</v>
      </c>
      <c r="AT6" s="99">
        <v>0</v>
      </c>
      <c r="AU6" s="102">
        <v>0</v>
      </c>
      <c r="AV6" s="102">
        <v>0</v>
      </c>
      <c r="AW6" s="102">
        <v>0</v>
      </c>
      <c r="AX6" s="102">
        <v>0</v>
      </c>
      <c r="AY6" s="99">
        <v>0</v>
      </c>
      <c r="AZ6" s="78">
        <v>0</v>
      </c>
      <c r="BA6" s="78">
        <v>0</v>
      </c>
      <c r="BB6" s="78">
        <v>0</v>
      </c>
      <c r="BC6" s="78">
        <v>0</v>
      </c>
      <c r="BD6" s="36">
        <f>SUM(B6:J6)</f>
        <v>1</v>
      </c>
      <c r="BE6" s="36">
        <f>SUM(K6:BC6)</f>
        <v>3</v>
      </c>
      <c r="BG6" s="60">
        <f>$B6*K6+$C6*P6+$D6*U6+$E6*Z6+$F6*AE6+$G6*AJ6+$H6*AO6+$I6*AT6+$J6*AY6</f>
        <v>7.6939866744117876E-3</v>
      </c>
      <c r="BH6" s="60">
        <f t="shared" ref="BH6:BK46" si="0">$B6*L6+$C6*Q6+$D6*V6+$E6*AA6+$F6*AF6+$G6*AK6+$H6*AP6+$I6*AU6+$J6*AZ6</f>
        <v>1.8607442966567075E-2</v>
      </c>
      <c r="BI6" s="60">
        <f t="shared" si="0"/>
        <v>9.9203317672523258E-2</v>
      </c>
      <c r="BJ6" s="60">
        <f t="shared" si="0"/>
        <v>0.76830732293154036</v>
      </c>
      <c r="BK6" s="60">
        <f t="shared" si="0"/>
        <v>0.10618792975495756</v>
      </c>
      <c r="BL6" s="57">
        <f t="shared" ref="BL6:BL46" si="1">SUM(BG6:BK6)</f>
        <v>1</v>
      </c>
    </row>
    <row r="7" spans="1:64" ht="12.75" x14ac:dyDescent="0.2">
      <c r="A7" s="2">
        <v>2001</v>
      </c>
      <c r="B7" s="95">
        <v>0.26993930360000001</v>
      </c>
      <c r="C7" s="148">
        <v>0.72947502929999997</v>
      </c>
      <c r="D7" s="148">
        <v>0</v>
      </c>
      <c r="E7" s="148">
        <v>0</v>
      </c>
      <c r="F7" s="148">
        <v>5.3242470000000001E-4</v>
      </c>
      <c r="G7" s="148">
        <v>0</v>
      </c>
      <c r="H7" s="148">
        <v>0</v>
      </c>
      <c r="I7" s="148">
        <v>5.3242499999999997E-5</v>
      </c>
      <c r="J7" s="148">
        <v>0</v>
      </c>
      <c r="K7" s="99">
        <v>2.2682445799999999E-2</v>
      </c>
      <c r="L7" s="78">
        <v>6.17357002E-2</v>
      </c>
      <c r="M7" s="78">
        <v>0.2719921105</v>
      </c>
      <c r="N7" s="78">
        <v>0.34891518739999999</v>
      </c>
      <c r="O7" s="78">
        <v>0.29467455619999999</v>
      </c>
      <c r="P7" s="99">
        <v>7.2987399999999999E-5</v>
      </c>
      <c r="Q7" s="78">
        <v>0</v>
      </c>
      <c r="R7" s="78">
        <v>2.8246113400000002E-2</v>
      </c>
      <c r="S7" s="78">
        <v>0.91270710170000002</v>
      </c>
      <c r="T7" s="78">
        <v>5.8973797500000001E-2</v>
      </c>
      <c r="U7" s="99">
        <v>0</v>
      </c>
      <c r="V7" s="78">
        <v>0</v>
      </c>
      <c r="W7" s="78">
        <v>0</v>
      </c>
      <c r="X7" s="78">
        <v>0</v>
      </c>
      <c r="Y7" s="78">
        <v>0</v>
      </c>
      <c r="Z7" s="99">
        <v>0</v>
      </c>
      <c r="AA7" s="78">
        <v>0</v>
      </c>
      <c r="AB7" s="78">
        <v>0</v>
      </c>
      <c r="AC7" s="78">
        <v>0</v>
      </c>
      <c r="AD7" s="78">
        <v>0</v>
      </c>
      <c r="AE7" s="99">
        <v>0</v>
      </c>
      <c r="AF7" s="78">
        <v>0</v>
      </c>
      <c r="AG7" s="78">
        <v>0.2</v>
      </c>
      <c r="AH7" s="78">
        <v>0</v>
      </c>
      <c r="AI7" s="78">
        <v>0.8</v>
      </c>
      <c r="AJ7" s="99">
        <v>0</v>
      </c>
      <c r="AK7" s="78">
        <v>0</v>
      </c>
      <c r="AL7" s="78">
        <v>0</v>
      </c>
      <c r="AM7" s="78">
        <v>0</v>
      </c>
      <c r="AN7" s="78">
        <v>0</v>
      </c>
      <c r="AO7" s="99">
        <v>0</v>
      </c>
      <c r="AP7" s="78">
        <v>0</v>
      </c>
      <c r="AQ7" s="78">
        <v>0</v>
      </c>
      <c r="AR7" s="78">
        <v>0</v>
      </c>
      <c r="AS7" s="78">
        <v>0</v>
      </c>
      <c r="AT7" s="99">
        <v>1</v>
      </c>
      <c r="AU7" s="102">
        <v>0</v>
      </c>
      <c r="AV7" s="102">
        <v>0</v>
      </c>
      <c r="AW7" s="102">
        <v>0</v>
      </c>
      <c r="AX7" s="102">
        <v>0</v>
      </c>
      <c r="AY7" s="99">
        <v>0</v>
      </c>
      <c r="AZ7" s="78">
        <v>0</v>
      </c>
      <c r="BA7" s="78">
        <v>0</v>
      </c>
      <c r="BB7" s="78">
        <v>0</v>
      </c>
      <c r="BC7" s="78">
        <v>0</v>
      </c>
      <c r="BD7" s="36">
        <f t="shared" ref="BD7:BD61" si="2">SUM(B7:J7)</f>
        <v>1.0000000001</v>
      </c>
      <c r="BE7" s="36">
        <f t="shared" ref="BE7:BE61" si="3">SUM(K7:BC7)</f>
        <v>4.0000000001000009</v>
      </c>
      <c r="BG7" s="60">
        <f t="shared" ref="BG7:BG46" si="4">$B7*K7+$C7*P7+$D7*U7+$E7*Z7+$F7*AE7+$G7*AJ7+$H7*AO7+$I7*AT7+$J7*AY7</f>
        <v>6.2293686089502755E-3</v>
      </c>
      <c r="BH7" s="60">
        <f t="shared" si="0"/>
        <v>1.6664891919246382E-2</v>
      </c>
      <c r="BI7" s="60">
        <f t="shared" si="0"/>
        <v>9.4132680233140378E-2</v>
      </c>
      <c r="BJ7" s="60">
        <f t="shared" si="0"/>
        <v>0.75998296245714503</v>
      </c>
      <c r="BK7" s="60">
        <f t="shared" si="0"/>
        <v>0.12299009690851181</v>
      </c>
      <c r="BL7" s="57">
        <f t="shared" si="1"/>
        <v>1.000000000126994</v>
      </c>
    </row>
    <row r="8" spans="1:64" ht="12.75" x14ac:dyDescent="0.2">
      <c r="A8" s="2">
        <v>2002</v>
      </c>
      <c r="B8" s="95">
        <v>0.28948297160000003</v>
      </c>
      <c r="C8" s="148">
        <v>0.709325922</v>
      </c>
      <c r="D8" s="148">
        <v>0</v>
      </c>
      <c r="E8" s="148">
        <v>0</v>
      </c>
      <c r="F8" s="148">
        <v>1.1911064000000001E-3</v>
      </c>
      <c r="G8" s="148">
        <v>0</v>
      </c>
      <c r="H8" s="148">
        <v>0</v>
      </c>
      <c r="I8" s="148">
        <v>0</v>
      </c>
      <c r="J8" s="148">
        <v>0</v>
      </c>
      <c r="K8" s="99">
        <v>1.84395002E-2</v>
      </c>
      <c r="L8" s="78">
        <v>6.32429137E-2</v>
      </c>
      <c r="M8" s="78">
        <v>0.27003962209999999</v>
      </c>
      <c r="N8" s="78">
        <v>0.3476074368</v>
      </c>
      <c r="O8" s="78">
        <v>0.30067052729999999</v>
      </c>
      <c r="P8" s="99">
        <v>0</v>
      </c>
      <c r="Q8" s="78">
        <v>1.243858E-4</v>
      </c>
      <c r="R8" s="78">
        <v>1.8160333399999999E-2</v>
      </c>
      <c r="S8" s="78">
        <v>0.94782013809999999</v>
      </c>
      <c r="T8" s="78">
        <v>3.3895142699999999E-2</v>
      </c>
      <c r="U8" s="99">
        <v>0</v>
      </c>
      <c r="V8" s="78">
        <v>0</v>
      </c>
      <c r="W8" s="78">
        <v>0</v>
      </c>
      <c r="X8" s="78">
        <v>0</v>
      </c>
      <c r="Y8" s="78">
        <v>0</v>
      </c>
      <c r="Z8" s="99">
        <v>0</v>
      </c>
      <c r="AA8" s="78">
        <v>0</v>
      </c>
      <c r="AB8" s="78">
        <v>0</v>
      </c>
      <c r="AC8" s="78">
        <v>0</v>
      </c>
      <c r="AD8" s="78">
        <v>0</v>
      </c>
      <c r="AE8" s="99">
        <v>0</v>
      </c>
      <c r="AF8" s="78">
        <v>0</v>
      </c>
      <c r="AG8" s="78">
        <v>0.18518518519999999</v>
      </c>
      <c r="AH8" s="78">
        <v>3.7037037000000002E-2</v>
      </c>
      <c r="AI8" s="78">
        <v>0.77777777780000001</v>
      </c>
      <c r="AJ8" s="99">
        <v>0</v>
      </c>
      <c r="AK8" s="78">
        <v>0</v>
      </c>
      <c r="AL8" s="78">
        <v>0</v>
      </c>
      <c r="AM8" s="78">
        <v>0</v>
      </c>
      <c r="AN8" s="78">
        <v>0</v>
      </c>
      <c r="AO8" s="99">
        <v>0</v>
      </c>
      <c r="AP8" s="78">
        <v>0</v>
      </c>
      <c r="AQ8" s="78">
        <v>0</v>
      </c>
      <c r="AR8" s="78">
        <v>0</v>
      </c>
      <c r="AS8" s="78">
        <v>0</v>
      </c>
      <c r="AT8" s="99">
        <v>0</v>
      </c>
      <c r="AU8" s="102">
        <v>0</v>
      </c>
      <c r="AV8" s="102">
        <v>0</v>
      </c>
      <c r="AW8" s="102">
        <v>0</v>
      </c>
      <c r="AX8" s="102">
        <v>0</v>
      </c>
      <c r="AY8" s="99">
        <v>0</v>
      </c>
      <c r="AZ8" s="78">
        <v>0</v>
      </c>
      <c r="BA8" s="78">
        <v>0</v>
      </c>
      <c r="BB8" s="78">
        <v>0</v>
      </c>
      <c r="BC8" s="78">
        <v>0</v>
      </c>
      <c r="BD8" s="36">
        <f t="shared" si="2"/>
        <v>1</v>
      </c>
      <c r="BE8" s="36">
        <f t="shared" si="3"/>
        <v>3.0000000001</v>
      </c>
      <c r="BG8" s="60">
        <f t="shared" si="4"/>
        <v>5.3379213127147948E-3</v>
      </c>
      <c r="BH8" s="60">
        <f t="shared" si="0"/>
        <v>1.8395976662787059E-2</v>
      </c>
      <c r="BI8" s="60">
        <f t="shared" si="0"/>
        <v>9.127404274730834E-2</v>
      </c>
      <c r="BJ8" s="60">
        <f t="shared" si="0"/>
        <v>0.77298394215488075</v>
      </c>
      <c r="BK8" s="60">
        <f t="shared" si="0"/>
        <v>0.11200811715125736</v>
      </c>
      <c r="BL8" s="57">
        <f t="shared" si="1"/>
        <v>1.0000000000289484</v>
      </c>
    </row>
    <row r="9" spans="1:64" ht="12.75" x14ac:dyDescent="0.2">
      <c r="A9" s="2">
        <v>2003</v>
      </c>
      <c r="B9" s="95">
        <v>0.26361313149999999</v>
      </c>
      <c r="C9" s="148">
        <v>0.73607234129999999</v>
      </c>
      <c r="D9" s="148">
        <v>0</v>
      </c>
      <c r="E9" s="148">
        <v>0</v>
      </c>
      <c r="F9" s="148">
        <v>3.1452720000000001E-4</v>
      </c>
      <c r="G9" s="148">
        <v>0</v>
      </c>
      <c r="H9" s="148">
        <v>0</v>
      </c>
      <c r="I9" s="148">
        <v>0</v>
      </c>
      <c r="J9" s="148">
        <v>0</v>
      </c>
      <c r="K9" s="99">
        <v>2.26696495E-2</v>
      </c>
      <c r="L9" s="78">
        <v>6.5473527200000006E-2</v>
      </c>
      <c r="M9" s="78">
        <v>0.19194630870000001</v>
      </c>
      <c r="N9" s="78">
        <v>0.32885906040000001</v>
      </c>
      <c r="O9" s="78">
        <v>0.39105145409999997</v>
      </c>
      <c r="P9" s="99">
        <v>1.068262E-4</v>
      </c>
      <c r="Q9" s="78">
        <v>1.068262E-4</v>
      </c>
      <c r="R9" s="78">
        <v>1.5863689800000001E-2</v>
      </c>
      <c r="S9" s="78">
        <v>0.94599935899999998</v>
      </c>
      <c r="T9" s="78">
        <v>3.7923298799999998E-2</v>
      </c>
      <c r="U9" s="99">
        <v>0</v>
      </c>
      <c r="V9" s="78">
        <v>0</v>
      </c>
      <c r="W9" s="78">
        <v>0</v>
      </c>
      <c r="X9" s="78">
        <v>0</v>
      </c>
      <c r="Y9" s="78">
        <v>0</v>
      </c>
      <c r="Z9" s="99">
        <v>0</v>
      </c>
      <c r="AA9" s="78">
        <v>0</v>
      </c>
      <c r="AB9" s="78">
        <v>0</v>
      </c>
      <c r="AC9" s="78">
        <v>0</v>
      </c>
      <c r="AD9" s="78">
        <v>0</v>
      </c>
      <c r="AE9" s="99">
        <v>0</v>
      </c>
      <c r="AF9" s="78">
        <v>0</v>
      </c>
      <c r="AG9" s="78">
        <v>0.25</v>
      </c>
      <c r="AH9" s="78">
        <v>0</v>
      </c>
      <c r="AI9" s="78">
        <v>0.75</v>
      </c>
      <c r="AJ9" s="99">
        <v>0</v>
      </c>
      <c r="AK9" s="78">
        <v>0</v>
      </c>
      <c r="AL9" s="78">
        <v>0</v>
      </c>
      <c r="AM9" s="78">
        <v>0</v>
      </c>
      <c r="AN9" s="78">
        <v>0</v>
      </c>
      <c r="AO9" s="99">
        <v>0</v>
      </c>
      <c r="AP9" s="78">
        <v>0</v>
      </c>
      <c r="AQ9" s="78">
        <v>0</v>
      </c>
      <c r="AR9" s="78">
        <v>0</v>
      </c>
      <c r="AS9" s="78">
        <v>0</v>
      </c>
      <c r="AT9" s="99">
        <v>0</v>
      </c>
      <c r="AU9" s="102">
        <v>0</v>
      </c>
      <c r="AV9" s="102">
        <v>0</v>
      </c>
      <c r="AW9" s="102">
        <v>0</v>
      </c>
      <c r="AX9" s="102">
        <v>0</v>
      </c>
      <c r="AY9" s="99">
        <v>0</v>
      </c>
      <c r="AZ9" s="78">
        <v>0</v>
      </c>
      <c r="BA9" s="78">
        <v>0</v>
      </c>
      <c r="BB9" s="78">
        <v>0</v>
      </c>
      <c r="BC9" s="78">
        <v>0</v>
      </c>
      <c r="BD9" s="36">
        <f t="shared" si="2"/>
        <v>1</v>
      </c>
      <c r="BE9" s="36">
        <f t="shared" si="3"/>
        <v>2.9999999999</v>
      </c>
      <c r="BG9" s="60">
        <f t="shared" si="4"/>
        <v>6.0546491058485917E-3</v>
      </c>
      <c r="BH9" s="60">
        <f t="shared" si="0"/>
        <v>1.7338313346688609E-2</v>
      </c>
      <c r="BI9" s="60">
        <f t="shared" si="0"/>
        <v>6.2355022609015626E-2</v>
      </c>
      <c r="BJ9" s="60">
        <f t="shared" si="0"/>
        <v>0.78301552978162081</v>
      </c>
      <c r="BK9" s="60">
        <f t="shared" si="0"/>
        <v>0.13123648513046496</v>
      </c>
      <c r="BL9" s="57">
        <f t="shared" si="1"/>
        <v>0.99999999997363853</v>
      </c>
    </row>
    <row r="10" spans="1:64" ht="12.75" x14ac:dyDescent="0.2">
      <c r="A10" s="2">
        <v>2004</v>
      </c>
      <c r="B10" s="95">
        <v>0.24882938499999999</v>
      </c>
      <c r="C10" s="148">
        <v>0.75061565679999998</v>
      </c>
      <c r="D10" s="148">
        <v>0</v>
      </c>
      <c r="E10" s="148">
        <v>0</v>
      </c>
      <c r="F10" s="148">
        <v>5.549582E-4</v>
      </c>
      <c r="G10" s="148">
        <v>0</v>
      </c>
      <c r="H10" s="148">
        <v>0</v>
      </c>
      <c r="I10" s="148">
        <v>0</v>
      </c>
      <c r="J10" s="148">
        <v>0</v>
      </c>
      <c r="K10" s="99">
        <v>2.7042096500000001E-2</v>
      </c>
      <c r="L10" s="78">
        <v>4.2096459400000001E-2</v>
      </c>
      <c r="M10" s="78">
        <v>0.16336771680000001</v>
      </c>
      <c r="N10" s="78">
        <v>0.33398383050000002</v>
      </c>
      <c r="O10" s="78">
        <v>0.43350989680000002</v>
      </c>
      <c r="P10" s="99">
        <v>9.2417199999999993E-5</v>
      </c>
      <c r="Q10" s="78">
        <v>9.2417199999999993E-5</v>
      </c>
      <c r="R10" s="78">
        <v>1.6080587800000001E-2</v>
      </c>
      <c r="S10" s="78">
        <v>0.93553902320000004</v>
      </c>
      <c r="T10" s="78">
        <v>4.8195554699999997E-2</v>
      </c>
      <c r="U10" s="99">
        <v>0</v>
      </c>
      <c r="V10" s="78">
        <v>0</v>
      </c>
      <c r="W10" s="78">
        <v>0</v>
      </c>
      <c r="X10" s="78">
        <v>0</v>
      </c>
      <c r="Y10" s="78">
        <v>0</v>
      </c>
      <c r="Z10" s="99">
        <v>0</v>
      </c>
      <c r="AA10" s="78">
        <v>0</v>
      </c>
      <c r="AB10" s="78">
        <v>0</v>
      </c>
      <c r="AC10" s="78">
        <v>0</v>
      </c>
      <c r="AD10" s="78">
        <v>0</v>
      </c>
      <c r="AE10" s="99">
        <v>0</v>
      </c>
      <c r="AF10" s="78">
        <v>0</v>
      </c>
      <c r="AG10" s="78">
        <v>0</v>
      </c>
      <c r="AH10" s="78">
        <v>6.25E-2</v>
      </c>
      <c r="AI10" s="78">
        <v>0.9375</v>
      </c>
      <c r="AJ10" s="99">
        <v>0</v>
      </c>
      <c r="AK10" s="78">
        <v>0</v>
      </c>
      <c r="AL10" s="78">
        <v>0</v>
      </c>
      <c r="AM10" s="78">
        <v>0</v>
      </c>
      <c r="AN10" s="78">
        <v>0</v>
      </c>
      <c r="AO10" s="99">
        <v>0</v>
      </c>
      <c r="AP10" s="78">
        <v>0</v>
      </c>
      <c r="AQ10" s="78">
        <v>0</v>
      </c>
      <c r="AR10" s="78">
        <v>0</v>
      </c>
      <c r="AS10" s="78">
        <v>0</v>
      </c>
      <c r="AT10" s="99">
        <v>0</v>
      </c>
      <c r="AU10" s="102">
        <v>0</v>
      </c>
      <c r="AV10" s="102">
        <v>0</v>
      </c>
      <c r="AW10" s="102">
        <v>0</v>
      </c>
      <c r="AX10" s="102">
        <v>0</v>
      </c>
      <c r="AY10" s="99">
        <v>0</v>
      </c>
      <c r="AZ10" s="78">
        <v>0</v>
      </c>
      <c r="BA10" s="78">
        <v>0</v>
      </c>
      <c r="BB10" s="78">
        <v>0</v>
      </c>
      <c r="BC10" s="78">
        <v>0</v>
      </c>
      <c r="BD10" s="36">
        <f t="shared" si="2"/>
        <v>0.99999999999999989</v>
      </c>
      <c r="BE10" s="36">
        <f t="shared" si="3"/>
        <v>3.0000000001000005</v>
      </c>
      <c r="BG10" s="60">
        <f t="shared" si="4"/>
        <v>6.7982380384832694E-3</v>
      </c>
      <c r="BH10" s="60">
        <f t="shared" si="0"/>
        <v>1.0544205900457085E-2</v>
      </c>
      <c r="BI10" s="60">
        <f t="shared" si="0"/>
        <v>5.2721029473425232E-2</v>
      </c>
      <c r="BJ10" s="60">
        <f t="shared" si="0"/>
        <v>0.78536991439205772</v>
      </c>
      <c r="BK10" s="60">
        <f t="shared" si="0"/>
        <v>0.1445666122706383</v>
      </c>
      <c r="BL10" s="57">
        <f t="shared" si="1"/>
        <v>1.0000000000750617</v>
      </c>
    </row>
    <row r="11" spans="1:64" ht="12.75" x14ac:dyDescent="0.2">
      <c r="A11" s="2">
        <v>2005</v>
      </c>
      <c r="B11" s="95">
        <v>0.24117273</v>
      </c>
      <c r="C11" s="148">
        <v>0.75805749860000005</v>
      </c>
      <c r="D11" s="148">
        <v>0</v>
      </c>
      <c r="E11" s="148">
        <v>0</v>
      </c>
      <c r="F11" s="148">
        <v>7.3630310000000003E-4</v>
      </c>
      <c r="G11" s="148">
        <v>0</v>
      </c>
      <c r="H11" s="148">
        <v>0</v>
      </c>
      <c r="I11" s="148">
        <v>3.3468299999999999E-5</v>
      </c>
      <c r="J11" s="148">
        <v>0</v>
      </c>
      <c r="K11" s="99">
        <v>2.8170968599999999E-2</v>
      </c>
      <c r="L11" s="78">
        <v>4.0521787400000002E-2</v>
      </c>
      <c r="M11" s="78">
        <v>0.21190674440000001</v>
      </c>
      <c r="N11" s="78">
        <v>0.25756314180000001</v>
      </c>
      <c r="O11" s="78">
        <v>0.46183735780000001</v>
      </c>
      <c r="P11" s="99">
        <v>4.4150100000000003E-5</v>
      </c>
      <c r="Q11" s="78">
        <v>8.8300200000000005E-5</v>
      </c>
      <c r="R11" s="78">
        <v>1.31125828E-2</v>
      </c>
      <c r="S11" s="78">
        <v>0.94035320089999996</v>
      </c>
      <c r="T11" s="78">
        <v>4.6401765999999997E-2</v>
      </c>
      <c r="U11" s="99">
        <v>0</v>
      </c>
      <c r="V11" s="78">
        <v>0</v>
      </c>
      <c r="W11" s="78">
        <v>0</v>
      </c>
      <c r="X11" s="78">
        <v>0</v>
      </c>
      <c r="Y11" s="78">
        <v>0</v>
      </c>
      <c r="Z11" s="99">
        <v>0</v>
      </c>
      <c r="AA11" s="78">
        <v>0</v>
      </c>
      <c r="AB11" s="78">
        <v>0</v>
      </c>
      <c r="AC11" s="78">
        <v>0</v>
      </c>
      <c r="AD11" s="78">
        <v>0</v>
      </c>
      <c r="AE11" s="99">
        <v>0</v>
      </c>
      <c r="AF11" s="78">
        <v>0</v>
      </c>
      <c r="AG11" s="78">
        <v>9.0909090900000003E-2</v>
      </c>
      <c r="AH11" s="78">
        <v>9.0909090900000003E-2</v>
      </c>
      <c r="AI11" s="78">
        <v>0.81818181820000002</v>
      </c>
      <c r="AJ11" s="99">
        <v>0</v>
      </c>
      <c r="AK11" s="78">
        <v>0</v>
      </c>
      <c r="AL11" s="78">
        <v>0</v>
      </c>
      <c r="AM11" s="78">
        <v>0</v>
      </c>
      <c r="AN11" s="78">
        <v>0</v>
      </c>
      <c r="AO11" s="99">
        <v>0</v>
      </c>
      <c r="AP11" s="78">
        <v>0</v>
      </c>
      <c r="AQ11" s="78">
        <v>0</v>
      </c>
      <c r="AR11" s="78">
        <v>0</v>
      </c>
      <c r="AS11" s="78">
        <v>0</v>
      </c>
      <c r="AT11" s="99">
        <v>1</v>
      </c>
      <c r="AU11" s="102">
        <v>0</v>
      </c>
      <c r="AV11" s="102">
        <v>0</v>
      </c>
      <c r="AW11" s="102">
        <v>0</v>
      </c>
      <c r="AX11" s="102">
        <v>0</v>
      </c>
      <c r="AY11" s="99">
        <v>0</v>
      </c>
      <c r="AZ11" s="78">
        <v>0</v>
      </c>
      <c r="BA11" s="78">
        <v>0</v>
      </c>
      <c r="BB11" s="78">
        <v>0</v>
      </c>
      <c r="BC11" s="78">
        <v>0</v>
      </c>
      <c r="BD11" s="36">
        <f t="shared" si="2"/>
        <v>1</v>
      </c>
      <c r="BE11" s="36">
        <f t="shared" si="3"/>
        <v>4</v>
      </c>
      <c r="BG11" s="60">
        <f t="shared" si="4"/>
        <v>6.8610060183752174E-3</v>
      </c>
      <c r="BH11" s="60">
        <f t="shared" si="0"/>
        <v>9.8396867204754816E-3</v>
      </c>
      <c r="BI11" s="60">
        <f t="shared" si="0"/>
        <v>6.1113156415361448E-2</v>
      </c>
      <c r="BJ11" s="60">
        <f t="shared" si="0"/>
        <v>0.77502593797548835</v>
      </c>
      <c r="BK11" s="60">
        <f t="shared" si="0"/>
        <v>0.14716021287029962</v>
      </c>
      <c r="BL11" s="57">
        <f t="shared" si="1"/>
        <v>1.0000000000000002</v>
      </c>
    </row>
    <row r="12" spans="1:64" ht="12.75" x14ac:dyDescent="0.2">
      <c r="A12" s="2">
        <v>2006</v>
      </c>
      <c r="B12" s="95">
        <v>0.21612962620000001</v>
      </c>
      <c r="C12" s="148">
        <v>0.78184496410000004</v>
      </c>
      <c r="D12" s="148">
        <v>0</v>
      </c>
      <c r="E12" s="148">
        <v>0</v>
      </c>
      <c r="F12" s="148">
        <v>2.0254097E-3</v>
      </c>
      <c r="G12" s="148">
        <v>0</v>
      </c>
      <c r="H12" s="148">
        <v>0</v>
      </c>
      <c r="I12" s="148">
        <v>0</v>
      </c>
      <c r="J12" s="148">
        <v>0</v>
      </c>
      <c r="K12" s="99">
        <v>2.8454591899999999E-2</v>
      </c>
      <c r="L12" s="78">
        <v>4.8219458200000002E-2</v>
      </c>
      <c r="M12" s="78">
        <v>0.23479298009999999</v>
      </c>
      <c r="N12" s="78">
        <v>0.272448458</v>
      </c>
      <c r="O12" s="78">
        <v>0.4160845118</v>
      </c>
      <c r="P12" s="99">
        <v>9.4201899999999997E-5</v>
      </c>
      <c r="Q12" s="78">
        <v>4.7100900000000002E-5</v>
      </c>
      <c r="R12" s="78">
        <v>1.29056568E-2</v>
      </c>
      <c r="S12" s="78">
        <v>0.92751165749999998</v>
      </c>
      <c r="T12" s="78">
        <v>5.9441382899999999E-2</v>
      </c>
      <c r="U12" s="99">
        <v>0</v>
      </c>
      <c r="V12" s="78">
        <v>0</v>
      </c>
      <c r="W12" s="78">
        <v>0</v>
      </c>
      <c r="X12" s="78">
        <v>0</v>
      </c>
      <c r="Y12" s="78">
        <v>0</v>
      </c>
      <c r="Z12" s="99">
        <v>0</v>
      </c>
      <c r="AA12" s="78">
        <v>0</v>
      </c>
      <c r="AB12" s="78">
        <v>0</v>
      </c>
      <c r="AC12" s="78">
        <v>0</v>
      </c>
      <c r="AD12" s="78">
        <v>0</v>
      </c>
      <c r="AE12" s="99">
        <v>0</v>
      </c>
      <c r="AF12" s="78">
        <v>0</v>
      </c>
      <c r="AG12" s="78">
        <v>7.2727272699999998E-2</v>
      </c>
      <c r="AH12" s="78">
        <v>1.8181818200000002E-2</v>
      </c>
      <c r="AI12" s="78">
        <v>0.90909090910000001</v>
      </c>
      <c r="AJ12" s="99">
        <v>0</v>
      </c>
      <c r="AK12" s="78">
        <v>0</v>
      </c>
      <c r="AL12" s="78">
        <v>0</v>
      </c>
      <c r="AM12" s="78">
        <v>0</v>
      </c>
      <c r="AN12" s="78">
        <v>0</v>
      </c>
      <c r="AO12" s="99">
        <v>0</v>
      </c>
      <c r="AP12" s="78">
        <v>0</v>
      </c>
      <c r="AQ12" s="78">
        <v>0</v>
      </c>
      <c r="AR12" s="78">
        <v>0</v>
      </c>
      <c r="AS12" s="78">
        <v>0</v>
      </c>
      <c r="AT12" s="99">
        <v>0</v>
      </c>
      <c r="AU12" s="102">
        <v>0</v>
      </c>
      <c r="AV12" s="102">
        <v>0</v>
      </c>
      <c r="AW12" s="102">
        <v>0</v>
      </c>
      <c r="AX12" s="102">
        <v>0</v>
      </c>
      <c r="AY12" s="99">
        <v>0</v>
      </c>
      <c r="AZ12" s="78">
        <v>0</v>
      </c>
      <c r="BA12" s="78">
        <v>0</v>
      </c>
      <c r="BB12" s="78">
        <v>0</v>
      </c>
      <c r="BC12" s="78">
        <v>0</v>
      </c>
      <c r="BD12" s="36">
        <f t="shared" si="2"/>
        <v>1</v>
      </c>
      <c r="BE12" s="36">
        <f t="shared" si="3"/>
        <v>3</v>
      </c>
      <c r="BG12" s="60">
        <f t="shared" si="4"/>
        <v>6.2235315921441992E-3</v>
      </c>
      <c r="BH12" s="60">
        <f t="shared" si="0"/>
        <v>1.0458479077802103E-2</v>
      </c>
      <c r="BI12" s="60">
        <f t="shared" si="0"/>
        <v>6.0983244324461082E-2</v>
      </c>
      <c r="BJ12" s="60">
        <f t="shared" si="0"/>
        <v>0.7840913275776713</v>
      </c>
      <c r="BK12" s="60">
        <f t="shared" si="0"/>
        <v>0.13824341742792129</v>
      </c>
      <c r="BL12" s="57">
        <f t="shared" si="1"/>
        <v>1</v>
      </c>
    </row>
    <row r="13" spans="1:64" ht="12.75" x14ac:dyDescent="0.2">
      <c r="A13" s="2">
        <v>2007</v>
      </c>
      <c r="B13" s="95">
        <v>0.2059654631</v>
      </c>
      <c r="C13" s="148">
        <v>0.79319727890000002</v>
      </c>
      <c r="D13" s="148">
        <v>0</v>
      </c>
      <c r="E13" s="148">
        <v>0</v>
      </c>
      <c r="F13" s="148">
        <v>8.3725800000000001E-4</v>
      </c>
      <c r="G13" s="148">
        <v>0</v>
      </c>
      <c r="H13" s="148">
        <v>0</v>
      </c>
      <c r="I13" s="148">
        <v>0</v>
      </c>
      <c r="J13" s="148">
        <v>0</v>
      </c>
      <c r="K13" s="99">
        <v>3.6415989199999999E-2</v>
      </c>
      <c r="L13" s="78">
        <v>5.3353658499999998E-2</v>
      </c>
      <c r="M13" s="78">
        <v>0.31995257449999998</v>
      </c>
      <c r="N13" s="78">
        <v>0.27693089430000001</v>
      </c>
      <c r="O13" s="78">
        <v>0.31334688350000001</v>
      </c>
      <c r="P13" s="99">
        <v>8.7962399999999997E-5</v>
      </c>
      <c r="Q13" s="78">
        <v>0</v>
      </c>
      <c r="R13" s="78">
        <v>1.9835510399999999E-2</v>
      </c>
      <c r="S13" s="78">
        <v>0.89114658930000001</v>
      </c>
      <c r="T13" s="78">
        <v>8.8929938E-2</v>
      </c>
      <c r="U13" s="99">
        <v>0</v>
      </c>
      <c r="V13" s="78">
        <v>0</v>
      </c>
      <c r="W13" s="78">
        <v>0</v>
      </c>
      <c r="X13" s="78">
        <v>0</v>
      </c>
      <c r="Y13" s="78">
        <v>0</v>
      </c>
      <c r="Z13" s="99">
        <v>0</v>
      </c>
      <c r="AA13" s="78">
        <v>0</v>
      </c>
      <c r="AB13" s="78">
        <v>0</v>
      </c>
      <c r="AC13" s="78">
        <v>0</v>
      </c>
      <c r="AD13" s="78">
        <v>0</v>
      </c>
      <c r="AE13" s="99">
        <v>0</v>
      </c>
      <c r="AF13" s="78">
        <v>0</v>
      </c>
      <c r="AG13" s="78">
        <v>0.125</v>
      </c>
      <c r="AH13" s="78">
        <v>0</v>
      </c>
      <c r="AI13" s="78">
        <v>0.875</v>
      </c>
      <c r="AJ13" s="99">
        <v>0</v>
      </c>
      <c r="AK13" s="78">
        <v>0</v>
      </c>
      <c r="AL13" s="78">
        <v>0</v>
      </c>
      <c r="AM13" s="78">
        <v>0</v>
      </c>
      <c r="AN13" s="78">
        <v>0</v>
      </c>
      <c r="AO13" s="99">
        <v>0</v>
      </c>
      <c r="AP13" s="78">
        <v>0</v>
      </c>
      <c r="AQ13" s="78">
        <v>0</v>
      </c>
      <c r="AR13" s="78">
        <v>0</v>
      </c>
      <c r="AS13" s="78">
        <v>0</v>
      </c>
      <c r="AT13" s="99">
        <v>0</v>
      </c>
      <c r="AU13" s="102">
        <v>0</v>
      </c>
      <c r="AV13" s="102">
        <v>0</v>
      </c>
      <c r="AW13" s="102">
        <v>0</v>
      </c>
      <c r="AX13" s="102">
        <v>0</v>
      </c>
      <c r="AY13" s="99">
        <v>0</v>
      </c>
      <c r="AZ13" s="78">
        <v>0</v>
      </c>
      <c r="BA13" s="78">
        <v>0</v>
      </c>
      <c r="BB13" s="78">
        <v>0</v>
      </c>
      <c r="BC13" s="78">
        <v>0</v>
      </c>
      <c r="BD13" s="36">
        <f t="shared" si="2"/>
        <v>1</v>
      </c>
      <c r="BE13" s="36">
        <f t="shared" si="3"/>
        <v>3.0000000001000005</v>
      </c>
      <c r="BG13" s="60">
        <f t="shared" si="4"/>
        <v>7.5702076161481115E-3</v>
      </c>
      <c r="BH13" s="60">
        <f t="shared" si="0"/>
        <v>1.0989010981031751E-2</v>
      </c>
      <c r="BI13" s="60">
        <f t="shared" si="0"/>
        <v>8.1737310301802396E-2</v>
      </c>
      <c r="BJ13" s="60">
        <f t="shared" si="0"/>
        <v>0.76389324962497251</v>
      </c>
      <c r="BK13" s="60">
        <f t="shared" si="0"/>
        <v>0.13581022155536496</v>
      </c>
      <c r="BL13" s="57">
        <f t="shared" si="1"/>
        <v>1.0000000000793197</v>
      </c>
    </row>
    <row r="14" spans="1:64" ht="12.75" x14ac:dyDescent="0.2">
      <c r="A14" s="2">
        <v>2008</v>
      </c>
      <c r="B14" s="95">
        <v>0.2190868997</v>
      </c>
      <c r="C14" s="148">
        <v>0.78021888269999995</v>
      </c>
      <c r="D14" s="148">
        <v>8.1672699999999995E-5</v>
      </c>
      <c r="E14" s="148">
        <v>0</v>
      </c>
      <c r="F14" s="148">
        <v>6.125449E-4</v>
      </c>
      <c r="G14" s="148">
        <v>0</v>
      </c>
      <c r="H14" s="148">
        <v>0</v>
      </c>
      <c r="I14" s="148">
        <v>0</v>
      </c>
      <c r="J14" s="148">
        <v>0</v>
      </c>
      <c r="K14" s="99">
        <v>3.7092264700000002E-2</v>
      </c>
      <c r="L14" s="78">
        <v>3.9515377400000003E-2</v>
      </c>
      <c r="M14" s="78">
        <v>0.34035414730000002</v>
      </c>
      <c r="N14" s="78">
        <v>0.31873252559999998</v>
      </c>
      <c r="O14" s="78">
        <v>0.26430568500000001</v>
      </c>
      <c r="P14" s="99">
        <v>0</v>
      </c>
      <c r="Q14" s="78">
        <v>1.570187E-4</v>
      </c>
      <c r="R14" s="78">
        <v>1.43410447E-2</v>
      </c>
      <c r="S14" s="78">
        <v>0.91065633830000003</v>
      </c>
      <c r="T14" s="78">
        <v>7.4845598200000002E-2</v>
      </c>
      <c r="U14" s="99">
        <v>0</v>
      </c>
      <c r="V14" s="78">
        <v>0</v>
      </c>
      <c r="W14" s="78">
        <v>0</v>
      </c>
      <c r="X14" s="78">
        <v>1</v>
      </c>
      <c r="Y14" s="78">
        <v>0</v>
      </c>
      <c r="Z14" s="99">
        <v>0</v>
      </c>
      <c r="AA14" s="78">
        <v>0</v>
      </c>
      <c r="AB14" s="78">
        <v>0</v>
      </c>
      <c r="AC14" s="78">
        <v>0</v>
      </c>
      <c r="AD14" s="78">
        <v>0</v>
      </c>
      <c r="AE14" s="99">
        <v>0</v>
      </c>
      <c r="AF14" s="78">
        <v>0</v>
      </c>
      <c r="AG14" s="78">
        <v>0.1333333333</v>
      </c>
      <c r="AH14" s="78">
        <v>6.6666666700000002E-2</v>
      </c>
      <c r="AI14" s="78">
        <v>0.8</v>
      </c>
      <c r="AJ14" s="99">
        <v>0</v>
      </c>
      <c r="AK14" s="78">
        <v>0</v>
      </c>
      <c r="AL14" s="78">
        <v>0</v>
      </c>
      <c r="AM14" s="78">
        <v>0</v>
      </c>
      <c r="AN14" s="78">
        <v>0</v>
      </c>
      <c r="AO14" s="99">
        <v>0</v>
      </c>
      <c r="AP14" s="78">
        <v>0</v>
      </c>
      <c r="AQ14" s="78">
        <v>0</v>
      </c>
      <c r="AR14" s="78">
        <v>0</v>
      </c>
      <c r="AS14" s="78">
        <v>0</v>
      </c>
      <c r="AT14" s="99">
        <v>0</v>
      </c>
      <c r="AU14" s="102">
        <v>0</v>
      </c>
      <c r="AV14" s="102">
        <v>0</v>
      </c>
      <c r="AW14" s="102">
        <v>0</v>
      </c>
      <c r="AX14" s="102">
        <v>0</v>
      </c>
      <c r="AY14" s="99">
        <v>0</v>
      </c>
      <c r="AZ14" s="78">
        <v>0</v>
      </c>
      <c r="BA14" s="78">
        <v>0</v>
      </c>
      <c r="BB14" s="78">
        <v>0</v>
      </c>
      <c r="BC14" s="78">
        <v>0</v>
      </c>
      <c r="BD14" s="36">
        <f t="shared" si="2"/>
        <v>1</v>
      </c>
      <c r="BE14" s="36">
        <f t="shared" si="3"/>
        <v>3.9999999999</v>
      </c>
      <c r="BG14" s="60">
        <f t="shared" si="4"/>
        <v>8.126429275974751E-3</v>
      </c>
      <c r="BH14" s="60">
        <f t="shared" si="0"/>
        <v>8.7798104797184532E-3</v>
      </c>
      <c r="BI14" s="60">
        <f t="shared" si="0"/>
        <v>8.5837961457891798E-2</v>
      </c>
      <c r="BJ14" s="60">
        <f t="shared" si="0"/>
        <v>0.7804639006860411</v>
      </c>
      <c r="BK14" s="60">
        <f t="shared" si="0"/>
        <v>0.11679189802235194</v>
      </c>
      <c r="BL14" s="57">
        <f t="shared" si="1"/>
        <v>0.99999999992197797</v>
      </c>
    </row>
    <row r="15" spans="1:64" ht="12.75" x14ac:dyDescent="0.2">
      <c r="A15" s="2">
        <v>2009</v>
      </c>
      <c r="B15" s="95">
        <v>0.19726868789999999</v>
      </c>
      <c r="C15" s="148">
        <v>0.80207788810000002</v>
      </c>
      <c r="D15" s="148">
        <v>0</v>
      </c>
      <c r="E15" s="148">
        <v>0</v>
      </c>
      <c r="F15" s="148">
        <v>3.920544E-4</v>
      </c>
      <c r="G15" s="148">
        <v>0</v>
      </c>
      <c r="H15" s="148">
        <v>0</v>
      </c>
      <c r="I15" s="148">
        <v>2.613696E-4</v>
      </c>
      <c r="J15" s="148">
        <v>0</v>
      </c>
      <c r="K15" s="99">
        <v>2.81550182E-2</v>
      </c>
      <c r="L15" s="78">
        <v>5.3660152400000001E-2</v>
      </c>
      <c r="M15" s="78">
        <v>0.36833388540000001</v>
      </c>
      <c r="N15" s="78">
        <v>0.32295462069999997</v>
      </c>
      <c r="O15" s="78">
        <v>0.22689632330000001</v>
      </c>
      <c r="P15" s="99">
        <v>8.1466399999999996E-5</v>
      </c>
      <c r="Q15" s="78">
        <v>8.1466399999999999E-4</v>
      </c>
      <c r="R15" s="78">
        <v>1.32790224E-2</v>
      </c>
      <c r="S15" s="78">
        <v>0.9277393075</v>
      </c>
      <c r="T15" s="78">
        <v>5.8085539700000001E-2</v>
      </c>
      <c r="U15" s="99">
        <v>0</v>
      </c>
      <c r="V15" s="78">
        <v>0</v>
      </c>
      <c r="W15" s="78">
        <v>0</v>
      </c>
      <c r="X15" s="78">
        <v>0</v>
      </c>
      <c r="Y15" s="78">
        <v>0</v>
      </c>
      <c r="Z15" s="99">
        <v>0</v>
      </c>
      <c r="AA15" s="78">
        <v>0</v>
      </c>
      <c r="AB15" s="78">
        <v>0</v>
      </c>
      <c r="AC15" s="78">
        <v>0</v>
      </c>
      <c r="AD15" s="78">
        <v>0</v>
      </c>
      <c r="AE15" s="99">
        <v>0</v>
      </c>
      <c r="AF15" s="78">
        <v>0</v>
      </c>
      <c r="AG15" s="78">
        <v>0</v>
      </c>
      <c r="AH15" s="78">
        <v>0</v>
      </c>
      <c r="AI15" s="78">
        <v>1</v>
      </c>
      <c r="AJ15" s="99">
        <v>0</v>
      </c>
      <c r="AK15" s="78">
        <v>0</v>
      </c>
      <c r="AL15" s="78">
        <v>0</v>
      </c>
      <c r="AM15" s="78">
        <v>0</v>
      </c>
      <c r="AN15" s="78">
        <v>0</v>
      </c>
      <c r="AO15" s="99">
        <v>0</v>
      </c>
      <c r="AP15" s="78">
        <v>0</v>
      </c>
      <c r="AQ15" s="78">
        <v>0</v>
      </c>
      <c r="AR15" s="78">
        <v>0</v>
      </c>
      <c r="AS15" s="78">
        <v>0</v>
      </c>
      <c r="AT15" s="99">
        <v>1</v>
      </c>
      <c r="AU15" s="102">
        <v>0</v>
      </c>
      <c r="AV15" s="102">
        <v>0</v>
      </c>
      <c r="AW15" s="102">
        <v>0</v>
      </c>
      <c r="AX15" s="102">
        <v>0</v>
      </c>
      <c r="AY15" s="99">
        <v>0</v>
      </c>
      <c r="AZ15" s="78">
        <v>0</v>
      </c>
      <c r="BA15" s="78">
        <v>0</v>
      </c>
      <c r="BB15" s="78">
        <v>0</v>
      </c>
      <c r="BC15" s="78">
        <v>0</v>
      </c>
      <c r="BD15" s="36">
        <f t="shared" si="2"/>
        <v>1</v>
      </c>
      <c r="BE15" s="36">
        <f t="shared" si="3"/>
        <v>4</v>
      </c>
      <c r="BG15" s="60">
        <f t="shared" si="4"/>
        <v>5.8808154961777293E-3</v>
      </c>
      <c r="BH15" s="60">
        <f t="shared" si="0"/>
        <v>1.1238891837093135E-2</v>
      </c>
      <c r="BI15" s="60">
        <f t="shared" si="0"/>
        <v>8.3311552524591562E-2</v>
      </c>
      <c r="BJ15" s="60">
        <f t="shared" si="0"/>
        <v>0.80782801874368759</v>
      </c>
      <c r="BK15" s="60">
        <f t="shared" si="0"/>
        <v>9.1740721398449895E-2</v>
      </c>
      <c r="BL15" s="57">
        <f t="shared" si="1"/>
        <v>0.99999999999999989</v>
      </c>
    </row>
    <row r="16" spans="1:64" ht="12.75" x14ac:dyDescent="0.2">
      <c r="A16" s="2">
        <v>2010</v>
      </c>
      <c r="B16" s="95">
        <v>0.2014704269</v>
      </c>
      <c r="C16" s="148">
        <v>0.79847470649999996</v>
      </c>
      <c r="D16" s="148">
        <v>0</v>
      </c>
      <c r="E16" s="148">
        <v>0</v>
      </c>
      <c r="F16" s="148">
        <v>5.4866700000000001E-5</v>
      </c>
      <c r="G16" s="148">
        <v>0</v>
      </c>
      <c r="H16" s="148">
        <v>0</v>
      </c>
      <c r="I16" s="148">
        <v>0</v>
      </c>
      <c r="J16" s="148">
        <v>0</v>
      </c>
      <c r="K16" s="99">
        <v>1.7156862700000001E-2</v>
      </c>
      <c r="L16" s="78">
        <v>4.3845315900000001E-2</v>
      </c>
      <c r="M16" s="78">
        <v>0.37908496730000002</v>
      </c>
      <c r="N16" s="78">
        <v>0.34368191720000002</v>
      </c>
      <c r="O16" s="78">
        <v>0.2162309368</v>
      </c>
      <c r="P16" s="99">
        <v>6.8714399999999994E-5</v>
      </c>
      <c r="Q16" s="78">
        <v>1.2368584000000001E-3</v>
      </c>
      <c r="R16" s="78">
        <v>1.7384731699999999E-2</v>
      </c>
      <c r="S16" s="78">
        <v>0.95691609980000003</v>
      </c>
      <c r="T16" s="78">
        <v>2.4393595800000001E-2</v>
      </c>
      <c r="U16" s="99">
        <v>0</v>
      </c>
      <c r="V16" s="78">
        <v>0</v>
      </c>
      <c r="W16" s="78">
        <v>0</v>
      </c>
      <c r="X16" s="78">
        <v>0</v>
      </c>
      <c r="Y16" s="78">
        <v>0</v>
      </c>
      <c r="Z16" s="99">
        <v>0</v>
      </c>
      <c r="AA16" s="78">
        <v>0</v>
      </c>
      <c r="AB16" s="78">
        <v>0</v>
      </c>
      <c r="AC16" s="78">
        <v>0</v>
      </c>
      <c r="AD16" s="78">
        <v>0</v>
      </c>
      <c r="AE16" s="99">
        <v>0</v>
      </c>
      <c r="AF16" s="78">
        <v>0</v>
      </c>
      <c r="AG16" s="78">
        <v>0</v>
      </c>
      <c r="AH16" s="78">
        <v>0</v>
      </c>
      <c r="AI16" s="78">
        <v>1</v>
      </c>
      <c r="AJ16" s="99">
        <v>0</v>
      </c>
      <c r="AK16" s="78">
        <v>0</v>
      </c>
      <c r="AL16" s="78">
        <v>0</v>
      </c>
      <c r="AM16" s="78">
        <v>0</v>
      </c>
      <c r="AN16" s="78">
        <v>0</v>
      </c>
      <c r="AO16" s="99">
        <v>0</v>
      </c>
      <c r="AP16" s="78">
        <v>0</v>
      </c>
      <c r="AQ16" s="78">
        <v>0</v>
      </c>
      <c r="AR16" s="78">
        <v>0</v>
      </c>
      <c r="AS16" s="78">
        <v>0</v>
      </c>
      <c r="AT16" s="99">
        <v>0</v>
      </c>
      <c r="AU16" s="102">
        <v>0</v>
      </c>
      <c r="AV16" s="102">
        <v>0</v>
      </c>
      <c r="AW16" s="102">
        <v>0</v>
      </c>
      <c r="AX16" s="102">
        <v>0</v>
      </c>
      <c r="AY16" s="99">
        <v>0</v>
      </c>
      <c r="AZ16" s="78">
        <v>0</v>
      </c>
      <c r="BA16" s="78">
        <v>0</v>
      </c>
      <c r="BB16" s="78">
        <v>0</v>
      </c>
      <c r="BC16" s="78">
        <v>0</v>
      </c>
      <c r="BD16" s="36">
        <f t="shared" si="2"/>
        <v>1.0000000001</v>
      </c>
      <c r="BE16" s="36">
        <f t="shared" si="3"/>
        <v>3</v>
      </c>
      <c r="BG16" s="60">
        <f t="shared" si="4"/>
        <v>3.5114671628060103E-3</v>
      </c>
      <c r="BH16" s="60">
        <f t="shared" si="0"/>
        <v>9.8211346598604185E-3</v>
      </c>
      <c r="BI16" s="60">
        <f t="shared" si="0"/>
        <v>9.0255678735042283E-2</v>
      </c>
      <c r="BJ16" s="60">
        <f t="shared" si="0"/>
        <v>0.83331504450902416</v>
      </c>
      <c r="BK16" s="60">
        <f t="shared" si="0"/>
        <v>6.3096675092967555E-2</v>
      </c>
      <c r="BL16" s="57">
        <f t="shared" si="1"/>
        <v>1.0000000001597005</v>
      </c>
    </row>
    <row r="17" spans="1:64" ht="12.75" x14ac:dyDescent="0.2">
      <c r="A17" s="2">
        <v>2011</v>
      </c>
      <c r="B17" s="95">
        <v>0.20891283059999999</v>
      </c>
      <c r="C17" s="148">
        <v>0.79074436829999994</v>
      </c>
      <c r="D17" s="148">
        <v>4.8971599999999997E-5</v>
      </c>
      <c r="E17" s="148">
        <v>0</v>
      </c>
      <c r="F17" s="148">
        <v>1.9588639999999999E-4</v>
      </c>
      <c r="G17" s="148">
        <v>0</v>
      </c>
      <c r="H17" s="148">
        <v>0</v>
      </c>
      <c r="I17" s="148">
        <v>9.7943199999999994E-5</v>
      </c>
      <c r="J17" s="148">
        <v>0</v>
      </c>
      <c r="K17" s="99">
        <v>2.5082044099999999E-2</v>
      </c>
      <c r="L17" s="78">
        <v>3.53961556E-2</v>
      </c>
      <c r="M17" s="78">
        <v>0.42451945619999998</v>
      </c>
      <c r="N17" s="78">
        <v>0.37552742620000001</v>
      </c>
      <c r="O17" s="78">
        <v>0.139474918</v>
      </c>
      <c r="P17" s="99">
        <v>0</v>
      </c>
      <c r="Q17" s="78">
        <v>3.0346193999999998E-3</v>
      </c>
      <c r="R17" s="78">
        <v>5.4747011800000002E-2</v>
      </c>
      <c r="S17" s="78">
        <v>0.87737660250000005</v>
      </c>
      <c r="T17" s="78">
        <v>6.4841766300000006E-2</v>
      </c>
      <c r="U17" s="99">
        <v>0</v>
      </c>
      <c r="V17" s="78">
        <v>0</v>
      </c>
      <c r="W17" s="78">
        <v>0</v>
      </c>
      <c r="X17" s="78">
        <v>1</v>
      </c>
      <c r="Y17" s="78">
        <v>0</v>
      </c>
      <c r="Z17" s="99">
        <v>0</v>
      </c>
      <c r="AA17" s="78">
        <v>0</v>
      </c>
      <c r="AB17" s="78">
        <v>0</v>
      </c>
      <c r="AC17" s="78">
        <v>0</v>
      </c>
      <c r="AD17" s="78">
        <v>0</v>
      </c>
      <c r="AE17" s="99">
        <v>0</v>
      </c>
      <c r="AF17" s="78">
        <v>0</v>
      </c>
      <c r="AG17" s="78">
        <v>0.25</v>
      </c>
      <c r="AH17" s="78">
        <v>0</v>
      </c>
      <c r="AI17" s="78">
        <v>0.75</v>
      </c>
      <c r="AJ17" s="99">
        <v>0</v>
      </c>
      <c r="AK17" s="78">
        <v>0</v>
      </c>
      <c r="AL17" s="78">
        <v>0</v>
      </c>
      <c r="AM17" s="78">
        <v>0</v>
      </c>
      <c r="AN17" s="78">
        <v>0</v>
      </c>
      <c r="AO17" s="99">
        <v>0</v>
      </c>
      <c r="AP17" s="78">
        <v>0</v>
      </c>
      <c r="AQ17" s="78">
        <v>0</v>
      </c>
      <c r="AR17" s="78">
        <v>0</v>
      </c>
      <c r="AS17" s="78">
        <v>0</v>
      </c>
      <c r="AT17" s="99">
        <v>1</v>
      </c>
      <c r="AU17" s="102">
        <v>0</v>
      </c>
      <c r="AV17" s="102">
        <v>0</v>
      </c>
      <c r="AW17" s="102">
        <v>0</v>
      </c>
      <c r="AX17" s="102">
        <v>0</v>
      </c>
      <c r="AY17" s="99">
        <v>0</v>
      </c>
      <c r="AZ17" s="78">
        <v>0</v>
      </c>
      <c r="BA17" s="78">
        <v>0</v>
      </c>
      <c r="BB17" s="78">
        <v>0</v>
      </c>
      <c r="BC17" s="78">
        <v>0</v>
      </c>
      <c r="BD17" s="36">
        <f t="shared" si="2"/>
        <v>1.0000000000999998</v>
      </c>
      <c r="BE17" s="36">
        <f t="shared" si="3"/>
        <v>5.0000000001</v>
      </c>
      <c r="BG17" s="60">
        <f t="shared" si="4"/>
        <v>5.3379040301650285E-3</v>
      </c>
      <c r="BH17" s="60">
        <f t="shared" si="0"/>
        <v>9.7943192592379654E-3</v>
      </c>
      <c r="BI17" s="60">
        <f t="shared" si="0"/>
        <v>0.13202742410161836</v>
      </c>
      <c r="BJ17" s="60">
        <f t="shared" si="0"/>
        <v>0.77228207648043723</v>
      </c>
      <c r="BK17" s="60">
        <f t="shared" si="0"/>
        <v>8.0558276249432612E-2</v>
      </c>
      <c r="BL17" s="57">
        <f t="shared" si="1"/>
        <v>1.0000000001208913</v>
      </c>
    </row>
    <row r="18" spans="1:64" ht="12.75" x14ac:dyDescent="0.2">
      <c r="A18" s="2">
        <v>2012</v>
      </c>
      <c r="B18" s="95">
        <v>0.18495417519999999</v>
      </c>
      <c r="C18" s="148">
        <v>0.81483367279999996</v>
      </c>
      <c r="D18" s="148">
        <v>0</v>
      </c>
      <c r="E18" s="148">
        <v>0</v>
      </c>
      <c r="F18" s="148">
        <v>1.6972170000000001E-4</v>
      </c>
      <c r="G18" s="148">
        <v>0</v>
      </c>
      <c r="H18" s="148">
        <v>0</v>
      </c>
      <c r="I18" s="148">
        <v>4.24304E-5</v>
      </c>
      <c r="J18" s="148">
        <v>0</v>
      </c>
      <c r="K18" s="99">
        <v>3.8311539300000003E-2</v>
      </c>
      <c r="L18" s="78">
        <v>4.5882082999999997E-2</v>
      </c>
      <c r="M18" s="78">
        <v>0.39848589130000001</v>
      </c>
      <c r="N18" s="78">
        <v>0.39802707040000002</v>
      </c>
      <c r="O18" s="78">
        <v>0.1192934159</v>
      </c>
      <c r="P18" s="99">
        <v>1.5621750000000001E-4</v>
      </c>
      <c r="Q18" s="78">
        <v>2.2391169000000001E-3</v>
      </c>
      <c r="R18" s="78">
        <v>7.7952509899999994E-2</v>
      </c>
      <c r="S18" s="78">
        <v>0.70526973550000005</v>
      </c>
      <c r="T18" s="78">
        <v>0.21438242029999999</v>
      </c>
      <c r="U18" s="99">
        <v>0</v>
      </c>
      <c r="V18" s="78">
        <v>0</v>
      </c>
      <c r="W18" s="78">
        <v>0</v>
      </c>
      <c r="X18" s="78">
        <v>0</v>
      </c>
      <c r="Y18" s="78">
        <v>0</v>
      </c>
      <c r="Z18" s="99">
        <v>0</v>
      </c>
      <c r="AA18" s="78">
        <v>0</v>
      </c>
      <c r="AB18" s="78">
        <v>0</v>
      </c>
      <c r="AC18" s="78">
        <v>0</v>
      </c>
      <c r="AD18" s="78">
        <v>0</v>
      </c>
      <c r="AE18" s="99">
        <v>0</v>
      </c>
      <c r="AF18" s="78">
        <v>0</v>
      </c>
      <c r="AG18" s="78">
        <v>0.5</v>
      </c>
      <c r="AH18" s="78">
        <v>0</v>
      </c>
      <c r="AI18" s="78">
        <v>0.5</v>
      </c>
      <c r="AJ18" s="99">
        <v>0</v>
      </c>
      <c r="AK18" s="78">
        <v>0</v>
      </c>
      <c r="AL18" s="78">
        <v>0</v>
      </c>
      <c r="AM18" s="78">
        <v>0</v>
      </c>
      <c r="AN18" s="78">
        <v>0</v>
      </c>
      <c r="AO18" s="99">
        <v>0</v>
      </c>
      <c r="AP18" s="78">
        <v>0</v>
      </c>
      <c r="AQ18" s="78">
        <v>0</v>
      </c>
      <c r="AR18" s="78">
        <v>0</v>
      </c>
      <c r="AS18" s="78">
        <v>0</v>
      </c>
      <c r="AT18" s="99">
        <v>1</v>
      </c>
      <c r="AU18" s="102">
        <v>0</v>
      </c>
      <c r="AV18" s="102">
        <v>0</v>
      </c>
      <c r="AW18" s="102">
        <v>0</v>
      </c>
      <c r="AX18" s="102">
        <v>0</v>
      </c>
      <c r="AY18" s="99">
        <v>0</v>
      </c>
      <c r="AZ18" s="78">
        <v>0</v>
      </c>
      <c r="BA18" s="78">
        <v>0</v>
      </c>
      <c r="BB18" s="78">
        <v>0</v>
      </c>
      <c r="BC18" s="78">
        <v>0</v>
      </c>
      <c r="BD18" s="36">
        <f t="shared" si="2"/>
        <v>1.0000000001</v>
      </c>
      <c r="BE18" s="36">
        <f t="shared" si="3"/>
        <v>4</v>
      </c>
      <c r="BG18" s="60">
        <f t="shared" si="4"/>
        <v>7.2556008311545194E-3</v>
      </c>
      <c r="BH18" s="60">
        <f t="shared" si="0"/>
        <v>1.031059066517849E-2</v>
      </c>
      <c r="BI18" s="60">
        <f t="shared" si="0"/>
        <v>0.13730482015002371</v>
      </c>
      <c r="BJ18" s="60">
        <f t="shared" si="0"/>
        <v>0.64829429740525391</v>
      </c>
      <c r="BK18" s="60">
        <f t="shared" si="0"/>
        <v>0.19683469111137733</v>
      </c>
      <c r="BL18" s="57">
        <f t="shared" si="1"/>
        <v>1.0000000001629881</v>
      </c>
    </row>
    <row r="19" spans="1:64" ht="12.75" x14ac:dyDescent="0.2">
      <c r="A19" s="2">
        <v>2013</v>
      </c>
      <c r="B19" s="95">
        <v>0.1617852162</v>
      </c>
      <c r="C19" s="148">
        <v>0.83802459740000002</v>
      </c>
      <c r="D19" s="148">
        <v>0</v>
      </c>
      <c r="E19" s="148">
        <v>0</v>
      </c>
      <c r="F19" s="148">
        <v>1.9018640000000001E-4</v>
      </c>
      <c r="G19" s="148">
        <v>0</v>
      </c>
      <c r="H19" s="148">
        <v>0</v>
      </c>
      <c r="I19" s="148">
        <v>0</v>
      </c>
      <c r="J19" s="148">
        <v>0</v>
      </c>
      <c r="K19" s="99">
        <v>3.6246081499999999E-2</v>
      </c>
      <c r="L19" s="78">
        <v>2.919279E-2</v>
      </c>
      <c r="M19" s="78">
        <v>0.41967084640000002</v>
      </c>
      <c r="N19" s="78">
        <v>0.39753134800000001</v>
      </c>
      <c r="O19" s="78">
        <v>0.1173589342</v>
      </c>
      <c r="P19" s="99">
        <v>7.56487E-5</v>
      </c>
      <c r="Q19" s="78">
        <v>1.7399198E-3</v>
      </c>
      <c r="R19" s="78">
        <v>7.5762160499999995E-2</v>
      </c>
      <c r="S19" s="78">
        <v>0.6775852939</v>
      </c>
      <c r="T19" s="78">
        <v>0.24483697709999999</v>
      </c>
      <c r="U19" s="99">
        <v>0</v>
      </c>
      <c r="V19" s="78">
        <v>0</v>
      </c>
      <c r="W19" s="78">
        <v>0</v>
      </c>
      <c r="X19" s="78">
        <v>0</v>
      </c>
      <c r="Y19" s="78">
        <v>0</v>
      </c>
      <c r="Z19" s="99">
        <v>0</v>
      </c>
      <c r="AA19" s="78">
        <v>0</v>
      </c>
      <c r="AB19" s="78">
        <v>0</v>
      </c>
      <c r="AC19" s="78">
        <v>0</v>
      </c>
      <c r="AD19" s="78">
        <v>0</v>
      </c>
      <c r="AE19" s="99">
        <v>0</v>
      </c>
      <c r="AF19" s="78">
        <v>0</v>
      </c>
      <c r="AG19" s="78">
        <v>0</v>
      </c>
      <c r="AH19" s="78">
        <v>0</v>
      </c>
      <c r="AI19" s="78">
        <v>1</v>
      </c>
      <c r="AJ19" s="99">
        <v>0</v>
      </c>
      <c r="AK19" s="78">
        <v>0</v>
      </c>
      <c r="AL19" s="78">
        <v>0</v>
      </c>
      <c r="AM19" s="78">
        <v>0</v>
      </c>
      <c r="AN19" s="78">
        <v>0</v>
      </c>
      <c r="AO19" s="99">
        <v>0</v>
      </c>
      <c r="AP19" s="78">
        <v>0</v>
      </c>
      <c r="AQ19" s="78">
        <v>0</v>
      </c>
      <c r="AR19" s="78">
        <v>0</v>
      </c>
      <c r="AS19" s="78">
        <v>0</v>
      </c>
      <c r="AT19" s="99">
        <v>0</v>
      </c>
      <c r="AU19" s="102">
        <v>0</v>
      </c>
      <c r="AV19" s="102">
        <v>0</v>
      </c>
      <c r="AW19" s="102">
        <v>0</v>
      </c>
      <c r="AX19" s="102">
        <v>0</v>
      </c>
      <c r="AY19" s="99">
        <v>0</v>
      </c>
      <c r="AZ19" s="78">
        <v>0</v>
      </c>
      <c r="BA19" s="78">
        <v>0</v>
      </c>
      <c r="BB19" s="78">
        <v>0</v>
      </c>
      <c r="BC19" s="78">
        <v>0</v>
      </c>
      <c r="BD19" s="36">
        <f t="shared" si="2"/>
        <v>1</v>
      </c>
      <c r="BE19" s="36">
        <f t="shared" si="3"/>
        <v>3.0000000001</v>
      </c>
      <c r="BG19" s="60">
        <f t="shared" si="4"/>
        <v>5.9274756032416534E-3</v>
      </c>
      <c r="BH19" s="60">
        <f t="shared" si="0"/>
        <v>6.1810574315344872E-3</v>
      </c>
      <c r="BI19" s="60">
        <f t="shared" si="0"/>
        <v>0.13138709266882767</v>
      </c>
      <c r="BJ19" s="60">
        <f t="shared" si="0"/>
        <v>0.63214783820716569</v>
      </c>
      <c r="BK19" s="60">
        <f t="shared" si="0"/>
        <v>0.22435653610540907</v>
      </c>
      <c r="BL19" s="57">
        <f t="shared" si="1"/>
        <v>1.0000000000161786</v>
      </c>
    </row>
    <row r="20" spans="1:64" ht="12.75" x14ac:dyDescent="0.2">
      <c r="A20" s="2">
        <v>2014</v>
      </c>
      <c r="B20" s="95">
        <v>0.1685611021</v>
      </c>
      <c r="C20" s="148">
        <v>0.83128175579999997</v>
      </c>
      <c r="D20" s="148">
        <v>0</v>
      </c>
      <c r="E20" s="148">
        <v>0</v>
      </c>
      <c r="F20" s="148">
        <v>7.8571099999999997E-5</v>
      </c>
      <c r="G20" s="148">
        <v>0</v>
      </c>
      <c r="H20" s="148">
        <v>0</v>
      </c>
      <c r="I20" s="148">
        <v>7.8571099999999997E-5</v>
      </c>
      <c r="J20" s="148">
        <v>0</v>
      </c>
      <c r="K20" s="99">
        <v>3.8999378500000001E-2</v>
      </c>
      <c r="L20" s="78">
        <v>4.6457427000000003E-2</v>
      </c>
      <c r="M20" s="78">
        <v>0.4229334991</v>
      </c>
      <c r="N20" s="78">
        <v>0.34446861400000001</v>
      </c>
      <c r="O20" s="78">
        <v>0.14714108140000001</v>
      </c>
      <c r="P20" s="99">
        <v>6.3011999999999999E-5</v>
      </c>
      <c r="Q20" s="78">
        <v>1.8903591999999999E-3</v>
      </c>
      <c r="R20" s="78">
        <v>7.0478891000000002E-2</v>
      </c>
      <c r="S20" s="78">
        <v>0.66988027729999999</v>
      </c>
      <c r="T20" s="78">
        <v>0.25768746059999997</v>
      </c>
      <c r="U20" s="99">
        <v>0</v>
      </c>
      <c r="V20" s="78">
        <v>0</v>
      </c>
      <c r="W20" s="78">
        <v>0</v>
      </c>
      <c r="X20" s="78">
        <v>0</v>
      </c>
      <c r="Y20" s="78">
        <v>0</v>
      </c>
      <c r="Z20" s="99">
        <v>0</v>
      </c>
      <c r="AA20" s="78">
        <v>0</v>
      </c>
      <c r="AB20" s="78">
        <v>0</v>
      </c>
      <c r="AC20" s="78">
        <v>0</v>
      </c>
      <c r="AD20" s="78">
        <v>0</v>
      </c>
      <c r="AE20" s="99">
        <v>0</v>
      </c>
      <c r="AF20" s="78">
        <v>0</v>
      </c>
      <c r="AG20" s="78">
        <v>0.33333333329999998</v>
      </c>
      <c r="AH20" s="78">
        <v>0</v>
      </c>
      <c r="AI20" s="78">
        <v>0.66666666669999997</v>
      </c>
      <c r="AJ20" s="99">
        <v>0</v>
      </c>
      <c r="AK20" s="78">
        <v>0</v>
      </c>
      <c r="AL20" s="78">
        <v>0</v>
      </c>
      <c r="AM20" s="78">
        <v>0</v>
      </c>
      <c r="AN20" s="78">
        <v>0</v>
      </c>
      <c r="AO20" s="99">
        <v>0</v>
      </c>
      <c r="AP20" s="78">
        <v>0</v>
      </c>
      <c r="AQ20" s="78">
        <v>0</v>
      </c>
      <c r="AR20" s="78">
        <v>0</v>
      </c>
      <c r="AS20" s="78">
        <v>0</v>
      </c>
      <c r="AT20" s="99">
        <v>1</v>
      </c>
      <c r="AU20" s="102">
        <v>0</v>
      </c>
      <c r="AV20" s="102">
        <v>0</v>
      </c>
      <c r="AW20" s="102">
        <v>0</v>
      </c>
      <c r="AX20" s="102">
        <v>0</v>
      </c>
      <c r="AY20" s="99">
        <v>0</v>
      </c>
      <c r="AZ20" s="78">
        <v>0</v>
      </c>
      <c r="BA20" s="78">
        <v>0</v>
      </c>
      <c r="BB20" s="78">
        <v>0</v>
      </c>
      <c r="BC20" s="78">
        <v>0</v>
      </c>
      <c r="BD20" s="36">
        <f t="shared" si="2"/>
        <v>1.0000000001</v>
      </c>
      <c r="BE20" s="36">
        <f t="shared" si="3"/>
        <v>4.0000000001</v>
      </c>
      <c r="BG20" s="60">
        <f t="shared" si="4"/>
        <v>6.7047300471715148E-3</v>
      </c>
      <c r="BH20" s="60">
        <f t="shared" si="0"/>
        <v>9.4023362107189812E-3</v>
      </c>
      <c r="BI20" s="60">
        <f t="shared" si="0"/>
        <v>0.12990414334728623</v>
      </c>
      <c r="BJ20" s="60">
        <f t="shared" si="0"/>
        <v>0.61492326230443428</v>
      </c>
      <c r="BK20" s="60">
        <f t="shared" si="0"/>
        <v>0.23906552827351707</v>
      </c>
      <c r="BL20" s="57">
        <f t="shared" si="1"/>
        <v>1.000000000183128</v>
      </c>
    </row>
    <row r="21" spans="1:64" ht="12.75" x14ac:dyDescent="0.2">
      <c r="A21" s="2">
        <v>2015</v>
      </c>
      <c r="B21" s="95">
        <v>0.1509927995</v>
      </c>
      <c r="C21" s="148">
        <v>0.84854656100000003</v>
      </c>
      <c r="D21" s="148">
        <v>0</v>
      </c>
      <c r="E21" s="148">
        <v>0</v>
      </c>
      <c r="F21" s="148">
        <v>1.4546510000000001E-4</v>
      </c>
      <c r="G21" s="148">
        <v>0</v>
      </c>
      <c r="H21" s="148">
        <v>0</v>
      </c>
      <c r="I21" s="148">
        <v>3.1517440000000002E-4</v>
      </c>
      <c r="J21" s="148">
        <v>0</v>
      </c>
      <c r="K21" s="99">
        <v>3.3558124600000003E-2</v>
      </c>
      <c r="L21" s="78">
        <v>9.8105330800000001E-2</v>
      </c>
      <c r="M21" s="78">
        <v>0.4545600514</v>
      </c>
      <c r="N21" s="78">
        <v>0.26429030190000002</v>
      </c>
      <c r="O21" s="78">
        <v>0.1494861914</v>
      </c>
      <c r="P21" s="99">
        <v>1.142857E-4</v>
      </c>
      <c r="Q21" s="78">
        <v>1.9714286000000001E-3</v>
      </c>
      <c r="R21" s="78">
        <v>5.7828571400000001E-2</v>
      </c>
      <c r="S21" s="78">
        <v>0.69368571430000003</v>
      </c>
      <c r="T21" s="78">
        <v>0.24640000000000001</v>
      </c>
      <c r="U21" s="99">
        <v>0</v>
      </c>
      <c r="V21" s="78">
        <v>0</v>
      </c>
      <c r="W21" s="78">
        <v>0</v>
      </c>
      <c r="X21" s="78">
        <v>0</v>
      </c>
      <c r="Y21" s="78">
        <v>0</v>
      </c>
      <c r="Z21" s="99">
        <v>0</v>
      </c>
      <c r="AA21" s="78">
        <v>0</v>
      </c>
      <c r="AB21" s="78">
        <v>0</v>
      </c>
      <c r="AC21" s="78">
        <v>0</v>
      </c>
      <c r="AD21" s="78">
        <v>0</v>
      </c>
      <c r="AE21" s="99">
        <v>0</v>
      </c>
      <c r="AF21" s="78">
        <v>0</v>
      </c>
      <c r="AG21" s="78">
        <v>0</v>
      </c>
      <c r="AH21" s="78">
        <v>0</v>
      </c>
      <c r="AI21" s="78">
        <v>1</v>
      </c>
      <c r="AJ21" s="99">
        <v>0</v>
      </c>
      <c r="AK21" s="78">
        <v>0</v>
      </c>
      <c r="AL21" s="78">
        <v>0</v>
      </c>
      <c r="AM21" s="78">
        <v>0</v>
      </c>
      <c r="AN21" s="78">
        <v>0</v>
      </c>
      <c r="AO21" s="99">
        <v>0</v>
      </c>
      <c r="AP21" s="78">
        <v>0</v>
      </c>
      <c r="AQ21" s="78">
        <v>0</v>
      </c>
      <c r="AR21" s="78">
        <v>0</v>
      </c>
      <c r="AS21" s="78">
        <v>0</v>
      </c>
      <c r="AT21" s="99">
        <v>1</v>
      </c>
      <c r="AU21" s="102">
        <v>0</v>
      </c>
      <c r="AV21" s="102">
        <v>0</v>
      </c>
      <c r="AW21" s="102">
        <v>0</v>
      </c>
      <c r="AX21" s="102">
        <v>0</v>
      </c>
      <c r="AY21" s="99">
        <v>0</v>
      </c>
      <c r="AZ21" s="78">
        <v>0</v>
      </c>
      <c r="BA21" s="78">
        <v>0</v>
      </c>
      <c r="BB21" s="78">
        <v>0</v>
      </c>
      <c r="BC21" s="78">
        <v>0</v>
      </c>
      <c r="BD21" s="36">
        <f t="shared" si="2"/>
        <v>1</v>
      </c>
      <c r="BE21" s="36">
        <f t="shared" si="3"/>
        <v>4.0000000001</v>
      </c>
      <c r="BG21" s="60">
        <f t="shared" si="4"/>
        <v>5.4791863170302957E-3</v>
      </c>
      <c r="BH21" s="60">
        <f t="shared" si="0"/>
        <v>1.6486047502152618E-2</v>
      </c>
      <c r="BI21" s="60">
        <f t="shared" si="0"/>
        <v>0.11770553009076284</v>
      </c>
      <c r="BJ21" s="60">
        <f t="shared" si="0"/>
        <v>0.62853055984867479</v>
      </c>
      <c r="BK21" s="60">
        <f t="shared" si="0"/>
        <v>0.23179867625647882</v>
      </c>
      <c r="BL21" s="57">
        <f t="shared" si="1"/>
        <v>1.0000000000150993</v>
      </c>
    </row>
    <row r="22" spans="1:64" ht="12.75" x14ac:dyDescent="0.2">
      <c r="A22" s="79">
        <v>2016</v>
      </c>
      <c r="B22" s="95">
        <v>0.15884461659999999</v>
      </c>
      <c r="C22" s="80">
        <v>0.83363550210000004</v>
      </c>
      <c r="D22" s="80">
        <v>0</v>
      </c>
      <c r="E22" s="80">
        <v>0</v>
      </c>
      <c r="F22" s="80">
        <v>1.8542170000000001E-4</v>
      </c>
      <c r="G22" s="80">
        <v>0</v>
      </c>
      <c r="H22" s="80">
        <v>0</v>
      </c>
      <c r="I22" s="80">
        <v>7.3344596E-3</v>
      </c>
      <c r="J22" s="80">
        <v>0</v>
      </c>
      <c r="K22" s="81">
        <v>1.8028534400000001E-2</v>
      </c>
      <c r="L22" s="97">
        <v>0.11219195849999999</v>
      </c>
      <c r="M22" s="97">
        <v>0.51115434500000001</v>
      </c>
      <c r="N22" s="97">
        <v>0.2293125811</v>
      </c>
      <c r="O22" s="97">
        <v>0.12931258109999999</v>
      </c>
      <c r="P22" s="81">
        <v>1.4828359999999999E-4</v>
      </c>
      <c r="Q22" s="97">
        <v>9.8855740000000007E-4</v>
      </c>
      <c r="R22" s="97">
        <v>5.2887823399999999E-2</v>
      </c>
      <c r="S22" s="97">
        <v>0.68222820849999999</v>
      </c>
      <c r="T22" s="97">
        <v>0.26374712700000003</v>
      </c>
      <c r="U22" s="124">
        <v>0</v>
      </c>
      <c r="V22" s="125">
        <v>0</v>
      </c>
      <c r="W22" s="125">
        <v>0</v>
      </c>
      <c r="X22" s="125">
        <v>0</v>
      </c>
      <c r="Y22" s="125">
        <v>0</v>
      </c>
      <c r="Z22" s="127">
        <v>0</v>
      </c>
      <c r="AA22" s="128">
        <v>0</v>
      </c>
      <c r="AB22" s="128">
        <v>0</v>
      </c>
      <c r="AC22" s="128">
        <v>0</v>
      </c>
      <c r="AD22" s="128">
        <v>0</v>
      </c>
      <c r="AE22" s="124">
        <v>0</v>
      </c>
      <c r="AF22" s="125">
        <v>0</v>
      </c>
      <c r="AG22" s="125">
        <v>0.11111111110000001</v>
      </c>
      <c r="AH22" s="125">
        <v>0</v>
      </c>
      <c r="AI22" s="125">
        <v>0.88888888889999995</v>
      </c>
      <c r="AJ22" s="124">
        <v>0</v>
      </c>
      <c r="AK22" s="125">
        <v>0</v>
      </c>
      <c r="AL22" s="125">
        <v>0</v>
      </c>
      <c r="AM22" s="125">
        <v>0</v>
      </c>
      <c r="AN22" s="125">
        <v>0</v>
      </c>
      <c r="AO22" s="124">
        <v>0</v>
      </c>
      <c r="AP22" s="125">
        <v>0</v>
      </c>
      <c r="AQ22" s="125">
        <v>0</v>
      </c>
      <c r="AR22" s="125">
        <v>0</v>
      </c>
      <c r="AS22" s="125">
        <v>0</v>
      </c>
      <c r="AT22" s="127">
        <v>0.99719101119999998</v>
      </c>
      <c r="AU22" s="128">
        <v>0</v>
      </c>
      <c r="AV22" s="128">
        <v>0</v>
      </c>
      <c r="AW22" s="128">
        <v>0</v>
      </c>
      <c r="AX22" s="128">
        <v>2.8089887999999999E-3</v>
      </c>
      <c r="AY22" s="127">
        <v>0</v>
      </c>
      <c r="AZ22" s="128">
        <v>0</v>
      </c>
      <c r="BA22" s="128">
        <v>0</v>
      </c>
      <c r="BB22" s="128">
        <v>0</v>
      </c>
      <c r="BC22" s="128">
        <v>0</v>
      </c>
      <c r="BD22" s="36">
        <f t="shared" si="2"/>
        <v>1</v>
      </c>
      <c r="BE22" s="36">
        <f t="shared" si="3"/>
        <v>4</v>
      </c>
      <c r="BG22" s="60">
        <f t="shared" si="4"/>
        <v>1.0301207293096654E-2</v>
      </c>
      <c r="BH22" s="60">
        <f t="shared" si="0"/>
        <v>1.8645185178039279E-2</v>
      </c>
      <c r="BI22" s="60">
        <f t="shared" si="0"/>
        <v>0.12530388558109329</v>
      </c>
      <c r="BJ22" s="60">
        <f t="shared" si="0"/>
        <v>0.60515472416606686</v>
      </c>
      <c r="BK22" s="60">
        <f t="shared" si="0"/>
        <v>0.24059499771422482</v>
      </c>
      <c r="BL22" s="57">
        <f t="shared" si="1"/>
        <v>0.99999999993252087</v>
      </c>
    </row>
    <row r="23" spans="1:64" ht="12.75" x14ac:dyDescent="0.2">
      <c r="A23" s="79">
        <v>2017</v>
      </c>
      <c r="B23" s="95">
        <v>0.1366420914</v>
      </c>
      <c r="C23" s="80">
        <v>0.85881682520000002</v>
      </c>
      <c r="D23" s="80">
        <v>1.78082E-5</v>
      </c>
      <c r="E23" s="80">
        <v>0</v>
      </c>
      <c r="F23" s="80">
        <v>7.1232700000000007E-5</v>
      </c>
      <c r="G23" s="80">
        <v>0</v>
      </c>
      <c r="H23" s="80">
        <v>0</v>
      </c>
      <c r="I23" s="80">
        <v>4.4520426E-3</v>
      </c>
      <c r="J23" s="80">
        <v>0</v>
      </c>
      <c r="K23" s="81">
        <v>2.5544115700000002E-2</v>
      </c>
      <c r="L23" s="97">
        <v>0.1111690343</v>
      </c>
      <c r="M23" s="97">
        <v>0.55402059169999995</v>
      </c>
      <c r="N23" s="97">
        <v>0.17906946439999999</v>
      </c>
      <c r="O23" s="97">
        <v>0.130196794</v>
      </c>
      <c r="P23" s="81">
        <v>1.036785E-4</v>
      </c>
      <c r="Q23" s="97">
        <v>1.2648779000000001E-3</v>
      </c>
      <c r="R23" s="97">
        <v>4.6468709800000001E-2</v>
      </c>
      <c r="S23" s="97">
        <v>0.69951893170000001</v>
      </c>
      <c r="T23" s="97">
        <v>0.25264380209999998</v>
      </c>
      <c r="U23" s="124">
        <v>0</v>
      </c>
      <c r="V23" s="125">
        <v>0</v>
      </c>
      <c r="W23" s="125">
        <v>1</v>
      </c>
      <c r="X23" s="125">
        <v>0</v>
      </c>
      <c r="Y23" s="125">
        <v>0</v>
      </c>
      <c r="Z23" s="127">
        <v>0</v>
      </c>
      <c r="AA23" s="128">
        <v>0</v>
      </c>
      <c r="AB23" s="128">
        <v>0</v>
      </c>
      <c r="AC23" s="128">
        <v>0</v>
      </c>
      <c r="AD23" s="128">
        <v>0</v>
      </c>
      <c r="AE23" s="124">
        <v>0</v>
      </c>
      <c r="AF23" s="125">
        <v>0</v>
      </c>
      <c r="AG23" s="125">
        <v>0</v>
      </c>
      <c r="AH23" s="125">
        <v>0</v>
      </c>
      <c r="AI23" s="125">
        <v>1</v>
      </c>
      <c r="AJ23" s="124">
        <v>0</v>
      </c>
      <c r="AK23" s="125">
        <v>0</v>
      </c>
      <c r="AL23" s="125">
        <v>0</v>
      </c>
      <c r="AM23" s="125">
        <v>0</v>
      </c>
      <c r="AN23" s="125">
        <v>0</v>
      </c>
      <c r="AO23" s="124">
        <v>0</v>
      </c>
      <c r="AP23" s="125">
        <v>0</v>
      </c>
      <c r="AQ23" s="125">
        <v>0</v>
      </c>
      <c r="AR23" s="125">
        <v>0</v>
      </c>
      <c r="AS23" s="125">
        <v>0</v>
      </c>
      <c r="AT23" s="127">
        <v>1</v>
      </c>
      <c r="AU23" s="128">
        <v>0</v>
      </c>
      <c r="AV23" s="128">
        <v>0</v>
      </c>
      <c r="AW23" s="128">
        <v>0</v>
      </c>
      <c r="AX23" s="128">
        <v>0</v>
      </c>
      <c r="AY23" s="127">
        <v>0</v>
      </c>
      <c r="AZ23" s="128">
        <v>0</v>
      </c>
      <c r="BA23" s="128">
        <v>0</v>
      </c>
      <c r="BB23" s="128">
        <v>0</v>
      </c>
      <c r="BC23" s="128">
        <v>0</v>
      </c>
      <c r="BD23" s="36">
        <f t="shared" si="2"/>
        <v>1.0000000001</v>
      </c>
      <c r="BE23" s="36">
        <f t="shared" si="3"/>
        <v>5.0000000001</v>
      </c>
      <c r="BG23" s="60">
        <f t="shared" si="4"/>
        <v>8.0314848324230734E-3</v>
      </c>
      <c r="BH23" s="60">
        <f t="shared" si="0"/>
        <v>1.6276667768013977E-2</v>
      </c>
      <c r="BI23" s="60">
        <f t="shared" si="0"/>
        <v>0.11562845035012961</v>
      </c>
      <c r="BJ23" s="60">
        <f t="shared" si="0"/>
        <v>0.62522705421138347</v>
      </c>
      <c r="BK23" s="60">
        <f t="shared" si="0"/>
        <v>0.23483634295171404</v>
      </c>
      <c r="BL23" s="57">
        <f t="shared" si="1"/>
        <v>1.0000000001136642</v>
      </c>
    </row>
    <row r="24" spans="1:64" ht="12.75" x14ac:dyDescent="0.2">
      <c r="A24" s="12">
        <v>2018</v>
      </c>
      <c r="B24" s="182">
        <f>1-SUM(C24:J24)</f>
        <v>0.15298831699132198</v>
      </c>
      <c r="C24" s="66">
        <v>0.84384752787534478</v>
      </c>
      <c r="D24" s="66">
        <v>0</v>
      </c>
      <c r="E24" s="66">
        <f t="shared" ref="E24:E25" si="5">E23+(E$26-E$22)/4</f>
        <v>0</v>
      </c>
      <c r="F24" s="66">
        <f>F23+(F$26-F$23)/3</f>
        <v>7.1415513333333326E-4</v>
      </c>
      <c r="G24" s="66">
        <v>0</v>
      </c>
      <c r="H24" s="183">
        <v>0</v>
      </c>
      <c r="I24" s="183">
        <v>2.4499999999999999E-3</v>
      </c>
      <c r="J24" s="66">
        <v>0</v>
      </c>
      <c r="K24" s="108">
        <v>0.03</v>
      </c>
      <c r="L24" s="114">
        <v>0.1</v>
      </c>
      <c r="M24" s="114">
        <v>0.45</v>
      </c>
      <c r="N24" s="114">
        <v>0.27</v>
      </c>
      <c r="O24" s="114">
        <v>0.15</v>
      </c>
      <c r="P24" s="108">
        <v>0</v>
      </c>
      <c r="Q24" s="114">
        <v>2E-3</v>
      </c>
      <c r="R24" s="114">
        <v>0.05</v>
      </c>
      <c r="S24" s="114">
        <v>0.69799999999999995</v>
      </c>
      <c r="T24" s="114">
        <v>0.25</v>
      </c>
      <c r="U24" s="108">
        <f>U23+(U$36-U$23)/13</f>
        <v>9.6153846153846159E-3</v>
      </c>
      <c r="V24" s="109">
        <f t="shared" ref="V24:X24" si="6">V23+(V$36-V$23)/13</f>
        <v>3.8461538461538464E-2</v>
      </c>
      <c r="W24" s="109">
        <f t="shared" si="6"/>
        <v>0.95</v>
      </c>
      <c r="X24" s="109">
        <f t="shared" si="6"/>
        <v>1.9230769230769232E-3</v>
      </c>
      <c r="Y24" s="114">
        <f t="shared" ref="Y24" si="7">1-SUM(U24:X24)</f>
        <v>0</v>
      </c>
      <c r="Z24" s="132">
        <f t="shared" ref="Z24:Z46" si="8">P24</f>
        <v>0</v>
      </c>
      <c r="AA24" s="133">
        <f t="shared" ref="AA24:AD46" si="9">Q24</f>
        <v>2E-3</v>
      </c>
      <c r="AB24" s="133">
        <f t="shared" si="9"/>
        <v>0.05</v>
      </c>
      <c r="AC24" s="133">
        <f t="shared" si="9"/>
        <v>0.69799999999999995</v>
      </c>
      <c r="AD24" s="133">
        <f t="shared" si="9"/>
        <v>0.25</v>
      </c>
      <c r="AE24" s="108">
        <v>0</v>
      </c>
      <c r="AF24" s="114">
        <v>0</v>
      </c>
      <c r="AG24" s="114">
        <v>0</v>
      </c>
      <c r="AH24" s="114">
        <v>0</v>
      </c>
      <c r="AI24" s="114">
        <v>1</v>
      </c>
      <c r="AJ24" s="108">
        <f t="shared" ref="AJ24:AK46" si="10">0.4</f>
        <v>0.4</v>
      </c>
      <c r="AK24" s="114">
        <f t="shared" si="10"/>
        <v>0.4</v>
      </c>
      <c r="AL24" s="114">
        <f t="shared" ref="AL24:AL46" si="11">0.2</f>
        <v>0.2</v>
      </c>
      <c r="AM24" s="114">
        <v>0</v>
      </c>
      <c r="AN24" s="114">
        <v>0</v>
      </c>
      <c r="AO24" s="108">
        <v>2.5000000000000001E-2</v>
      </c>
      <c r="AP24" s="114">
        <v>0.2</v>
      </c>
      <c r="AQ24" s="114">
        <v>0.25</v>
      </c>
      <c r="AR24" s="114">
        <v>0.47499999999999998</v>
      </c>
      <c r="AS24" s="114">
        <f t="shared" ref="AS24:AS46" si="12">1-SUM(AO24:AR24)</f>
        <v>5.0000000000000044E-2</v>
      </c>
      <c r="AT24" s="132">
        <f>AT23+(AT$26-AT$23)/3</f>
        <v>0.81666666666666665</v>
      </c>
      <c r="AU24" s="133">
        <f t="shared" ref="AU24:AX24" si="13">AU23+(AU$26-AU$23)/3</f>
        <v>3.3333333333333333E-2</v>
      </c>
      <c r="AV24" s="133">
        <f t="shared" si="13"/>
        <v>9.9999999999999992E-2</v>
      </c>
      <c r="AW24" s="133">
        <f t="shared" si="13"/>
        <v>4.9999999999999996E-2</v>
      </c>
      <c r="AX24" s="133">
        <f t="shared" si="13"/>
        <v>0</v>
      </c>
      <c r="AY24" s="132">
        <v>0</v>
      </c>
      <c r="AZ24" s="133">
        <v>0</v>
      </c>
      <c r="BA24" s="133">
        <v>0</v>
      </c>
      <c r="BB24" s="140">
        <v>0.5</v>
      </c>
      <c r="BC24" s="140">
        <v>0.5</v>
      </c>
      <c r="BD24" s="36">
        <f t="shared" si="2"/>
        <v>1</v>
      </c>
      <c r="BE24" s="36">
        <f t="shared" si="3"/>
        <v>9</v>
      </c>
      <c r="BG24" s="60">
        <f t="shared" si="4"/>
        <v>6.5904828430729933E-3</v>
      </c>
      <c r="BH24" s="60">
        <f t="shared" si="0"/>
        <v>1.7068193421549555E-2</v>
      </c>
      <c r="BI24" s="60">
        <f t="shared" si="0"/>
        <v>0.11128211903986214</v>
      </c>
      <c r="BJ24" s="60">
        <f t="shared" si="0"/>
        <v>0.63043492004464763</v>
      </c>
      <c r="BK24" s="60">
        <f t="shared" si="0"/>
        <v>0.23462428465086782</v>
      </c>
      <c r="BL24" s="57">
        <f t="shared" si="1"/>
        <v>1</v>
      </c>
    </row>
    <row r="25" spans="1:64" ht="12.75" x14ac:dyDescent="0.2">
      <c r="A25" s="12">
        <v>2019</v>
      </c>
      <c r="B25" s="182">
        <f t="shared" ref="B25:B27" si="14">1-SUM(C25:J25)</f>
        <v>0.15421115130108376</v>
      </c>
      <c r="C25" s="66">
        <v>0.83588228365895501</v>
      </c>
      <c r="D25" s="66">
        <v>0</v>
      </c>
      <c r="E25" s="66">
        <f t="shared" si="5"/>
        <v>0</v>
      </c>
      <c r="F25" s="66">
        <f>F24+(F$26-F$23)/3</f>
        <v>1.3570775666666667E-3</v>
      </c>
      <c r="G25" s="66">
        <v>0</v>
      </c>
      <c r="H25" s="183">
        <v>0</v>
      </c>
      <c r="I25" s="183">
        <v>8.5494874732944832E-3</v>
      </c>
      <c r="J25" s="66">
        <v>0</v>
      </c>
      <c r="K25" s="108">
        <v>0.03</v>
      </c>
      <c r="L25" s="114">
        <v>0.1</v>
      </c>
      <c r="M25" s="114">
        <v>0.45</v>
      </c>
      <c r="N25" s="114">
        <v>0.27</v>
      </c>
      <c r="O25" s="114">
        <v>0.15</v>
      </c>
      <c r="P25" s="108">
        <v>0</v>
      </c>
      <c r="Q25" s="114">
        <v>2E-3</v>
      </c>
      <c r="R25" s="114">
        <v>0.05</v>
      </c>
      <c r="S25" s="114">
        <v>0.69799999999999995</v>
      </c>
      <c r="T25" s="114">
        <v>0.25</v>
      </c>
      <c r="U25" s="108">
        <f t="shared" ref="U25:U35" si="15">U24+(U$36-U$23)/13</f>
        <v>1.9230769230769232E-2</v>
      </c>
      <c r="V25" s="109">
        <f t="shared" ref="V25:V35" si="16">V24+(V$36-V$23)/13</f>
        <v>7.6923076923076927E-2</v>
      </c>
      <c r="W25" s="109">
        <f t="shared" ref="W25:W35" si="17">W24+(W$36-W$23)/13</f>
        <v>0.89999999999999991</v>
      </c>
      <c r="X25" s="109">
        <f t="shared" ref="X25:X35" si="18">X24+(X$36-X$23)/13</f>
        <v>3.8461538461538464E-3</v>
      </c>
      <c r="Y25" s="114">
        <f t="shared" ref="Y25:Y35" si="19">1-SUM(U25:X25)</f>
        <v>0</v>
      </c>
      <c r="Z25" s="132">
        <f t="shared" si="8"/>
        <v>0</v>
      </c>
      <c r="AA25" s="133">
        <f t="shared" si="9"/>
        <v>2E-3</v>
      </c>
      <c r="AB25" s="133">
        <f t="shared" si="9"/>
        <v>0.05</v>
      </c>
      <c r="AC25" s="133">
        <f t="shared" si="9"/>
        <v>0.69799999999999995</v>
      </c>
      <c r="AD25" s="133">
        <f t="shared" si="9"/>
        <v>0.25</v>
      </c>
      <c r="AE25" s="108">
        <v>0</v>
      </c>
      <c r="AF25" s="114">
        <v>0</v>
      </c>
      <c r="AG25" s="114">
        <v>0</v>
      </c>
      <c r="AH25" s="114">
        <v>0</v>
      </c>
      <c r="AI25" s="114">
        <v>1</v>
      </c>
      <c r="AJ25" s="108">
        <f t="shared" si="10"/>
        <v>0.4</v>
      </c>
      <c r="AK25" s="114">
        <f t="shared" si="10"/>
        <v>0.4</v>
      </c>
      <c r="AL25" s="114">
        <f t="shared" si="11"/>
        <v>0.2</v>
      </c>
      <c r="AM25" s="114">
        <v>0</v>
      </c>
      <c r="AN25" s="114">
        <v>0</v>
      </c>
      <c r="AO25" s="108">
        <v>2.5000000000000001E-2</v>
      </c>
      <c r="AP25" s="114">
        <v>0.2</v>
      </c>
      <c r="AQ25" s="114">
        <v>0.25</v>
      </c>
      <c r="AR25" s="114">
        <v>0.47499999999999998</v>
      </c>
      <c r="AS25" s="114">
        <f t="shared" si="12"/>
        <v>5.0000000000000044E-2</v>
      </c>
      <c r="AT25" s="132">
        <f>AT24+(AT$26-AT$23)/3</f>
        <v>0.6333333333333333</v>
      </c>
      <c r="AU25" s="133">
        <f t="shared" ref="AU25" si="20">AU24+(AU$26-AU$23)/3</f>
        <v>6.6666666666666666E-2</v>
      </c>
      <c r="AV25" s="133">
        <f t="shared" ref="AV25" si="21">AV24+(AV$26-AV$23)/3</f>
        <v>0.19999999999999998</v>
      </c>
      <c r="AW25" s="133">
        <f t="shared" ref="AW25" si="22">AW24+(AW$26-AW$23)/3</f>
        <v>9.9999999999999992E-2</v>
      </c>
      <c r="AX25" s="133">
        <f t="shared" ref="AX25" si="23">AX24+(AX$26-AX$23)/3</f>
        <v>0</v>
      </c>
      <c r="AY25" s="132">
        <v>0</v>
      </c>
      <c r="AZ25" s="133">
        <v>0</v>
      </c>
      <c r="BA25" s="133">
        <v>0</v>
      </c>
      <c r="BB25" s="140">
        <v>0.5</v>
      </c>
      <c r="BC25" s="140">
        <v>0.5</v>
      </c>
      <c r="BD25" s="36">
        <f t="shared" si="2"/>
        <v>1</v>
      </c>
      <c r="BE25" s="36">
        <f t="shared" si="3"/>
        <v>9.0000000000000018</v>
      </c>
      <c r="BG25" s="60">
        <f t="shared" si="4"/>
        <v>1.0041009938785685E-2</v>
      </c>
      <c r="BH25" s="60">
        <f t="shared" si="0"/>
        <v>1.7662845528979249E-2</v>
      </c>
      <c r="BI25" s="60">
        <f t="shared" si="0"/>
        <v>0.11289902976309434</v>
      </c>
      <c r="BJ25" s="60">
        <f t="shared" si="0"/>
        <v>0.62593779359257262</v>
      </c>
      <c r="BK25" s="60">
        <f t="shared" si="0"/>
        <v>0.23345932117656798</v>
      </c>
      <c r="BL25" s="57">
        <f t="shared" si="1"/>
        <v>0.99999999999999989</v>
      </c>
    </row>
    <row r="26" spans="1:64" s="55" customFormat="1" ht="12.75" x14ac:dyDescent="0.2">
      <c r="A26" s="51">
        <v>2020</v>
      </c>
      <c r="B26" s="101">
        <f t="shared" si="14"/>
        <v>0.1587852400415436</v>
      </c>
      <c r="C26" s="65">
        <v>0.82762546945081539</v>
      </c>
      <c r="D26" s="65">
        <v>0</v>
      </c>
      <c r="E26" s="65">
        <v>0</v>
      </c>
      <c r="F26" s="65">
        <v>2E-3</v>
      </c>
      <c r="G26" s="65">
        <v>0</v>
      </c>
      <c r="H26" s="184">
        <v>0</v>
      </c>
      <c r="I26" s="184">
        <v>1.1589290507641004E-2</v>
      </c>
      <c r="J26" s="74">
        <v>0</v>
      </c>
      <c r="K26" s="103">
        <v>0.03</v>
      </c>
      <c r="L26" s="104">
        <v>0.1</v>
      </c>
      <c r="M26" s="104">
        <v>0.45</v>
      </c>
      <c r="N26" s="104">
        <v>0.27</v>
      </c>
      <c r="O26" s="104">
        <v>0.15</v>
      </c>
      <c r="P26" s="103">
        <v>0</v>
      </c>
      <c r="Q26" s="104">
        <v>2E-3</v>
      </c>
      <c r="R26" s="104">
        <f>R25+0.005</f>
        <v>5.5E-2</v>
      </c>
      <c r="S26" s="104">
        <v>0.69799999999999995</v>
      </c>
      <c r="T26" s="104">
        <f>T25-0.005</f>
        <v>0.245</v>
      </c>
      <c r="U26" s="103">
        <f t="shared" si="15"/>
        <v>2.8846153846153848E-2</v>
      </c>
      <c r="V26" s="105">
        <f t="shared" si="16"/>
        <v>0.11538461538461539</v>
      </c>
      <c r="W26" s="105">
        <f t="shared" si="17"/>
        <v>0.84999999999999987</v>
      </c>
      <c r="X26" s="105">
        <f t="shared" si="18"/>
        <v>5.7692307692307696E-3</v>
      </c>
      <c r="Y26" s="104">
        <f t="shared" si="19"/>
        <v>0</v>
      </c>
      <c r="Z26" s="135">
        <f t="shared" si="8"/>
        <v>0</v>
      </c>
      <c r="AA26" s="136">
        <f t="shared" si="9"/>
        <v>2E-3</v>
      </c>
      <c r="AB26" s="136">
        <f t="shared" si="9"/>
        <v>5.5E-2</v>
      </c>
      <c r="AC26" s="136">
        <f t="shared" si="9"/>
        <v>0.69799999999999995</v>
      </c>
      <c r="AD26" s="136">
        <f t="shared" si="9"/>
        <v>0.245</v>
      </c>
      <c r="AE26" s="103">
        <v>0</v>
      </c>
      <c r="AF26" s="104">
        <v>0</v>
      </c>
      <c r="AG26" s="104">
        <v>0</v>
      </c>
      <c r="AH26" s="104">
        <v>0</v>
      </c>
      <c r="AI26" s="104">
        <v>1</v>
      </c>
      <c r="AJ26" s="103">
        <f t="shared" si="10"/>
        <v>0.4</v>
      </c>
      <c r="AK26" s="104">
        <f t="shared" si="10"/>
        <v>0.4</v>
      </c>
      <c r="AL26" s="104">
        <f t="shared" si="11"/>
        <v>0.2</v>
      </c>
      <c r="AM26" s="104">
        <v>0</v>
      </c>
      <c r="AN26" s="104">
        <v>0</v>
      </c>
      <c r="AO26" s="103">
        <v>2.5000000000000001E-2</v>
      </c>
      <c r="AP26" s="104">
        <v>0.17499999999999999</v>
      </c>
      <c r="AQ26" s="104">
        <v>0.22500000000000001</v>
      </c>
      <c r="AR26" s="104">
        <v>0.52500000000000002</v>
      </c>
      <c r="AS26" s="104">
        <f t="shared" si="12"/>
        <v>5.0000000000000044E-2</v>
      </c>
      <c r="AT26" s="138">
        <v>0.45</v>
      </c>
      <c r="AU26" s="139">
        <v>0.1</v>
      </c>
      <c r="AV26" s="139">
        <v>0.3</v>
      </c>
      <c r="AW26" s="139">
        <v>0.15</v>
      </c>
      <c r="AX26" s="139">
        <f t="shared" ref="AX26:AX45" si="24">1-SUM(AT26:AW26)</f>
        <v>0</v>
      </c>
      <c r="AY26" s="135">
        <v>0</v>
      </c>
      <c r="AZ26" s="136">
        <v>0</v>
      </c>
      <c r="BA26" s="136">
        <v>0</v>
      </c>
      <c r="BB26" s="139">
        <v>0.5</v>
      </c>
      <c r="BC26" s="139">
        <v>0.5</v>
      </c>
      <c r="BD26" s="52">
        <f t="shared" si="2"/>
        <v>1</v>
      </c>
      <c r="BE26" s="52">
        <f t="shared" si="3"/>
        <v>9</v>
      </c>
      <c r="BG26" s="61">
        <f t="shared" si="4"/>
        <v>9.9787379296847594E-3</v>
      </c>
      <c r="BH26" s="61">
        <f t="shared" si="0"/>
        <v>1.869270399382009E-2</v>
      </c>
      <c r="BI26" s="61">
        <f t="shared" si="0"/>
        <v>0.12044954599078177</v>
      </c>
      <c r="BJ26" s="61">
        <f t="shared" si="0"/>
        <v>0.62229298606403205</v>
      </c>
      <c r="BK26" s="61">
        <f t="shared" si="0"/>
        <v>0.22858602602168132</v>
      </c>
      <c r="BL26" s="62">
        <f t="shared" si="1"/>
        <v>1</v>
      </c>
    </row>
    <row r="27" spans="1:64" ht="12.75" x14ac:dyDescent="0.2">
      <c r="A27" s="12">
        <v>2021</v>
      </c>
      <c r="B27" s="182">
        <f t="shared" si="14"/>
        <v>0.16188822453717566</v>
      </c>
      <c r="C27" s="66">
        <v>0.82215888402245652</v>
      </c>
      <c r="D27" s="66">
        <f t="shared" ref="D27:F30" si="25">D26+(D$31-D$26)*0.2</f>
        <v>0</v>
      </c>
      <c r="E27" s="66">
        <f t="shared" si="25"/>
        <v>0</v>
      </c>
      <c r="F27" s="66">
        <f t="shared" si="25"/>
        <v>1.6000000000000001E-3</v>
      </c>
      <c r="G27" s="66">
        <v>0</v>
      </c>
      <c r="H27" s="183">
        <v>0</v>
      </c>
      <c r="I27" s="183">
        <v>1.4352891440367742E-2</v>
      </c>
      <c r="J27" s="66">
        <v>0</v>
      </c>
      <c r="K27" s="108">
        <v>0.03</v>
      </c>
      <c r="L27" s="114">
        <v>0.1</v>
      </c>
      <c r="M27" s="114">
        <v>0.45</v>
      </c>
      <c r="N27" s="114">
        <v>0.27</v>
      </c>
      <c r="O27" s="114">
        <v>0.15</v>
      </c>
      <c r="P27" s="108">
        <v>0</v>
      </c>
      <c r="Q27" s="114">
        <v>2E-3</v>
      </c>
      <c r="R27" s="114">
        <f t="shared" ref="R27:R46" si="26">R26+0.005</f>
        <v>0.06</v>
      </c>
      <c r="S27" s="114">
        <v>0.69799999999999995</v>
      </c>
      <c r="T27" s="114">
        <f t="shared" ref="T27:T46" si="27">T26-0.005</f>
        <v>0.24</v>
      </c>
      <c r="U27" s="108">
        <f t="shared" si="15"/>
        <v>3.8461538461538464E-2</v>
      </c>
      <c r="V27" s="109">
        <f t="shared" si="16"/>
        <v>0.15384615384615385</v>
      </c>
      <c r="W27" s="109">
        <f t="shared" si="17"/>
        <v>0.79999999999999982</v>
      </c>
      <c r="X27" s="109">
        <f t="shared" si="18"/>
        <v>7.6923076923076927E-3</v>
      </c>
      <c r="Y27" s="114">
        <f t="shared" si="19"/>
        <v>0</v>
      </c>
      <c r="Z27" s="132">
        <f t="shared" si="8"/>
        <v>0</v>
      </c>
      <c r="AA27" s="133">
        <f t="shared" si="9"/>
        <v>2E-3</v>
      </c>
      <c r="AB27" s="133">
        <f t="shared" si="9"/>
        <v>0.06</v>
      </c>
      <c r="AC27" s="133">
        <f t="shared" si="9"/>
        <v>0.69799999999999995</v>
      </c>
      <c r="AD27" s="133">
        <f t="shared" si="9"/>
        <v>0.24</v>
      </c>
      <c r="AE27" s="108">
        <v>0</v>
      </c>
      <c r="AF27" s="114">
        <v>0</v>
      </c>
      <c r="AG27" s="114">
        <v>0</v>
      </c>
      <c r="AH27" s="114">
        <v>0</v>
      </c>
      <c r="AI27" s="114">
        <v>1</v>
      </c>
      <c r="AJ27" s="108">
        <f t="shared" si="10"/>
        <v>0.4</v>
      </c>
      <c r="AK27" s="114">
        <f t="shared" si="10"/>
        <v>0.4</v>
      </c>
      <c r="AL27" s="114">
        <f t="shared" si="11"/>
        <v>0.2</v>
      </c>
      <c r="AM27" s="114">
        <v>0</v>
      </c>
      <c r="AN27" s="114">
        <v>0</v>
      </c>
      <c r="AO27" s="108">
        <v>0.03</v>
      </c>
      <c r="AP27" s="114">
        <v>0.17</v>
      </c>
      <c r="AQ27" s="114">
        <v>0.25</v>
      </c>
      <c r="AR27" s="114">
        <v>0.52</v>
      </c>
      <c r="AS27" s="114">
        <f t="shared" si="12"/>
        <v>3.0000000000000027E-2</v>
      </c>
      <c r="AT27" s="132">
        <f>AT26+(AT$31-AT$26)/5</f>
        <v>0.38</v>
      </c>
      <c r="AU27" s="133">
        <f t="shared" ref="AU27:AU30" si="28">AU26+(AU$31-AU$26)/5</f>
        <v>0.13</v>
      </c>
      <c r="AV27" s="133">
        <f t="shared" ref="AV27:AV30" si="29">AV26+(AV$31-AV$26)/5</f>
        <v>0.3</v>
      </c>
      <c r="AW27" s="133">
        <f t="shared" ref="AW27:AW30" si="30">AW26+(AW$31-AW$26)/5</f>
        <v>0.18</v>
      </c>
      <c r="AX27" s="133">
        <f t="shared" si="24"/>
        <v>1.0000000000000009E-2</v>
      </c>
      <c r="AY27" s="132">
        <v>0</v>
      </c>
      <c r="AZ27" s="133">
        <v>0</v>
      </c>
      <c r="BA27" s="133">
        <v>0</v>
      </c>
      <c r="BB27" s="140">
        <v>0.5</v>
      </c>
      <c r="BC27" s="140">
        <v>0.5</v>
      </c>
      <c r="BD27" s="36">
        <f t="shared" si="2"/>
        <v>1</v>
      </c>
      <c r="BE27" s="36">
        <f t="shared" si="3"/>
        <v>9</v>
      </c>
      <c r="BG27" s="60">
        <f t="shared" si="4"/>
        <v>1.0310745483455012E-2</v>
      </c>
      <c r="BH27" s="60">
        <f t="shared" si="0"/>
        <v>1.9699016109010283E-2</v>
      </c>
      <c r="BI27" s="60">
        <f t="shared" si="0"/>
        <v>0.12648510151518674</v>
      </c>
      <c r="BJ27" s="60">
        <f t="shared" si="0"/>
        <v>0.62016024213197829</v>
      </c>
      <c r="BK27" s="60">
        <f t="shared" si="0"/>
        <v>0.22334489476036956</v>
      </c>
      <c r="BL27" s="57">
        <f t="shared" si="1"/>
        <v>0.99999999999999989</v>
      </c>
    </row>
    <row r="28" spans="1:64" ht="12.75" x14ac:dyDescent="0.2">
      <c r="A28" s="12">
        <v>2022</v>
      </c>
      <c r="B28" s="100">
        <v>0.16459312443890703</v>
      </c>
      <c r="C28" s="66">
        <v>0.8166038665726737</v>
      </c>
      <c r="D28" s="66">
        <f t="shared" si="25"/>
        <v>0</v>
      </c>
      <c r="E28" s="66">
        <f t="shared" si="25"/>
        <v>0</v>
      </c>
      <c r="F28" s="66">
        <f t="shared" si="25"/>
        <v>1.2000000000000001E-3</v>
      </c>
      <c r="G28" s="66">
        <v>5.6321052008499902E-4</v>
      </c>
      <c r="H28" s="66">
        <v>0</v>
      </c>
      <c r="I28" s="66">
        <v>1.7039798468334283E-2</v>
      </c>
      <c r="J28" s="66">
        <f t="shared" ref="J28:J61" si="31">1-SUM(B28:I28)</f>
        <v>0</v>
      </c>
      <c r="K28" s="108">
        <v>0.03</v>
      </c>
      <c r="L28" s="114">
        <v>0.1</v>
      </c>
      <c r="M28" s="114">
        <v>0.45</v>
      </c>
      <c r="N28" s="114">
        <v>0.27</v>
      </c>
      <c r="O28" s="114">
        <v>0.15</v>
      </c>
      <c r="P28" s="108">
        <v>0</v>
      </c>
      <c r="Q28" s="114">
        <v>2E-3</v>
      </c>
      <c r="R28" s="114">
        <f t="shared" si="26"/>
        <v>6.5000000000000002E-2</v>
      </c>
      <c r="S28" s="114">
        <v>0.69799999999999995</v>
      </c>
      <c r="T28" s="114">
        <f t="shared" si="27"/>
        <v>0.23499999999999999</v>
      </c>
      <c r="U28" s="108">
        <f t="shared" si="15"/>
        <v>4.807692307692308E-2</v>
      </c>
      <c r="V28" s="109">
        <f t="shared" si="16"/>
        <v>0.19230769230769232</v>
      </c>
      <c r="W28" s="109">
        <f t="shared" si="17"/>
        <v>0.74999999999999978</v>
      </c>
      <c r="X28" s="109">
        <f t="shared" si="18"/>
        <v>9.6153846153846159E-3</v>
      </c>
      <c r="Y28" s="114">
        <f t="shared" si="19"/>
        <v>0</v>
      </c>
      <c r="Z28" s="132">
        <f t="shared" si="8"/>
        <v>0</v>
      </c>
      <c r="AA28" s="133">
        <f t="shared" si="9"/>
        <v>2E-3</v>
      </c>
      <c r="AB28" s="133">
        <f t="shared" si="9"/>
        <v>6.5000000000000002E-2</v>
      </c>
      <c r="AC28" s="133">
        <f t="shared" si="9"/>
        <v>0.69799999999999995</v>
      </c>
      <c r="AD28" s="133">
        <f t="shared" si="9"/>
        <v>0.23499999999999999</v>
      </c>
      <c r="AE28" s="108">
        <v>0</v>
      </c>
      <c r="AF28" s="114">
        <v>0</v>
      </c>
      <c r="AG28" s="114">
        <v>0</v>
      </c>
      <c r="AH28" s="114">
        <v>0</v>
      </c>
      <c r="AI28" s="114">
        <v>1</v>
      </c>
      <c r="AJ28" s="108">
        <f t="shared" si="10"/>
        <v>0.4</v>
      </c>
      <c r="AK28" s="114">
        <f t="shared" si="10"/>
        <v>0.4</v>
      </c>
      <c r="AL28" s="114">
        <f t="shared" si="11"/>
        <v>0.2</v>
      </c>
      <c r="AM28" s="114">
        <v>0</v>
      </c>
      <c r="AN28" s="114">
        <v>0</v>
      </c>
      <c r="AO28" s="108">
        <v>0.03</v>
      </c>
      <c r="AP28" s="114">
        <v>0.17</v>
      </c>
      <c r="AQ28" s="114">
        <v>0.25</v>
      </c>
      <c r="AR28" s="114">
        <v>0.52</v>
      </c>
      <c r="AS28" s="114">
        <f t="shared" si="12"/>
        <v>3.0000000000000027E-2</v>
      </c>
      <c r="AT28" s="132">
        <f t="shared" ref="AT28:AT30" si="32">AT27+(AT$31-AT$26)/5</f>
        <v>0.31</v>
      </c>
      <c r="AU28" s="133">
        <f t="shared" si="28"/>
        <v>0.16</v>
      </c>
      <c r="AV28" s="133">
        <f t="shared" si="29"/>
        <v>0.3</v>
      </c>
      <c r="AW28" s="133">
        <f t="shared" si="30"/>
        <v>0.21</v>
      </c>
      <c r="AX28" s="133">
        <f t="shared" si="24"/>
        <v>2.0000000000000018E-2</v>
      </c>
      <c r="AY28" s="132">
        <v>0</v>
      </c>
      <c r="AZ28" s="133">
        <v>0</v>
      </c>
      <c r="BA28" s="133">
        <v>0</v>
      </c>
      <c r="BB28" s="140">
        <v>0.5</v>
      </c>
      <c r="BC28" s="140">
        <v>0.5</v>
      </c>
      <c r="BD28" s="36">
        <f t="shared" si="2"/>
        <v>1</v>
      </c>
      <c r="BE28" s="36">
        <f t="shared" si="3"/>
        <v>9</v>
      </c>
      <c r="BG28" s="60">
        <f t="shared" si="4"/>
        <v>1.0445415466384837E-2</v>
      </c>
      <c r="BH28" s="60">
        <f t="shared" si="0"/>
        <v>2.1044172140003533E-2</v>
      </c>
      <c r="BI28" s="60">
        <f t="shared" si="0"/>
        <v>0.13237073896924925</v>
      </c>
      <c r="BJ28" s="60">
        <f t="shared" si="0"/>
        <v>0.61800800014458135</v>
      </c>
      <c r="BK28" s="60">
        <f t="shared" si="0"/>
        <v>0.21813167327978106</v>
      </c>
      <c r="BL28" s="57">
        <f t="shared" si="1"/>
        <v>1</v>
      </c>
    </row>
    <row r="29" spans="1:64" ht="12.75" x14ac:dyDescent="0.2">
      <c r="A29" s="12">
        <v>2023</v>
      </c>
      <c r="B29" s="100">
        <v>0.16598480816379399</v>
      </c>
      <c r="C29" s="66">
        <v>0.80568624228756036</v>
      </c>
      <c r="D29" s="66">
        <f t="shared" si="25"/>
        <v>0</v>
      </c>
      <c r="E29" s="66">
        <f t="shared" si="25"/>
        <v>0</v>
      </c>
      <c r="F29" s="66">
        <f t="shared" si="25"/>
        <v>8.0000000000000015E-4</v>
      </c>
      <c r="G29" s="66">
        <v>1.8970849660585991E-3</v>
      </c>
      <c r="H29" s="66">
        <v>0</v>
      </c>
      <c r="I29" s="66">
        <v>2.563186458258708E-2</v>
      </c>
      <c r="J29" s="66">
        <f t="shared" si="31"/>
        <v>0</v>
      </c>
      <c r="K29" s="108">
        <v>0.03</v>
      </c>
      <c r="L29" s="114">
        <v>0.1</v>
      </c>
      <c r="M29" s="114">
        <v>0.45</v>
      </c>
      <c r="N29" s="114">
        <v>0.27</v>
      </c>
      <c r="O29" s="114">
        <v>0.15</v>
      </c>
      <c r="P29" s="108">
        <v>0</v>
      </c>
      <c r="Q29" s="114">
        <v>2E-3</v>
      </c>
      <c r="R29" s="114">
        <f t="shared" si="26"/>
        <v>7.0000000000000007E-2</v>
      </c>
      <c r="S29" s="114">
        <v>0.69799999999999995</v>
      </c>
      <c r="T29" s="114">
        <f t="shared" si="27"/>
        <v>0.22999999999999998</v>
      </c>
      <c r="U29" s="108">
        <f t="shared" si="15"/>
        <v>5.7692307692307696E-2</v>
      </c>
      <c r="V29" s="109">
        <f t="shared" si="16"/>
        <v>0.23076923076923078</v>
      </c>
      <c r="W29" s="109">
        <f t="shared" si="17"/>
        <v>0.69999999999999973</v>
      </c>
      <c r="X29" s="109">
        <f t="shared" si="18"/>
        <v>1.1538461538461539E-2</v>
      </c>
      <c r="Y29" s="114">
        <f t="shared" si="19"/>
        <v>0</v>
      </c>
      <c r="Z29" s="132">
        <f t="shared" si="8"/>
        <v>0</v>
      </c>
      <c r="AA29" s="133">
        <f t="shared" si="9"/>
        <v>2E-3</v>
      </c>
      <c r="AB29" s="133">
        <f t="shared" si="9"/>
        <v>7.0000000000000007E-2</v>
      </c>
      <c r="AC29" s="133">
        <f t="shared" si="9"/>
        <v>0.69799999999999995</v>
      </c>
      <c r="AD29" s="133">
        <f t="shared" si="9"/>
        <v>0.22999999999999998</v>
      </c>
      <c r="AE29" s="108">
        <v>0</v>
      </c>
      <c r="AF29" s="114">
        <v>0</v>
      </c>
      <c r="AG29" s="114">
        <v>0</v>
      </c>
      <c r="AH29" s="114">
        <v>0</v>
      </c>
      <c r="AI29" s="114">
        <v>1</v>
      </c>
      <c r="AJ29" s="108">
        <f t="shared" si="10"/>
        <v>0.4</v>
      </c>
      <c r="AK29" s="114">
        <f t="shared" si="10"/>
        <v>0.4</v>
      </c>
      <c r="AL29" s="114">
        <f t="shared" si="11"/>
        <v>0.2</v>
      </c>
      <c r="AM29" s="114">
        <v>0</v>
      </c>
      <c r="AN29" s="114">
        <v>0</v>
      </c>
      <c r="AO29" s="108">
        <v>0.03</v>
      </c>
      <c r="AP29" s="114">
        <v>0.17</v>
      </c>
      <c r="AQ29" s="114">
        <v>0.25</v>
      </c>
      <c r="AR29" s="114">
        <v>0.52</v>
      </c>
      <c r="AS29" s="114">
        <f t="shared" si="12"/>
        <v>3.0000000000000027E-2</v>
      </c>
      <c r="AT29" s="132">
        <f t="shared" si="32"/>
        <v>0.24</v>
      </c>
      <c r="AU29" s="133">
        <f t="shared" si="28"/>
        <v>0.19</v>
      </c>
      <c r="AV29" s="133">
        <f t="shared" si="29"/>
        <v>0.3</v>
      </c>
      <c r="AW29" s="133">
        <f t="shared" si="30"/>
        <v>0.24</v>
      </c>
      <c r="AX29" s="133">
        <f t="shared" si="24"/>
        <v>3.0000000000000027E-2</v>
      </c>
      <c r="AY29" s="132">
        <v>0</v>
      </c>
      <c r="AZ29" s="133">
        <v>0</v>
      </c>
      <c r="BA29" s="133">
        <v>0</v>
      </c>
      <c r="BB29" s="140">
        <v>0.5</v>
      </c>
      <c r="BC29" s="140">
        <v>0.5</v>
      </c>
      <c r="BD29" s="36">
        <f t="shared" si="2"/>
        <v>1</v>
      </c>
      <c r="BE29" s="36">
        <f t="shared" si="3"/>
        <v>9.0000000000000018</v>
      </c>
      <c r="BG29" s="60">
        <f t="shared" si="4"/>
        <v>1.1890025731158159E-2</v>
      </c>
      <c r="BH29" s="60">
        <f t="shared" si="0"/>
        <v>2.3838741558069504E-2</v>
      </c>
      <c r="BI29" s="60">
        <f t="shared" si="0"/>
        <v>0.13916017700182437</v>
      </c>
      <c r="BJ29" s="60">
        <f t="shared" si="0"/>
        <v>0.61333654282076233</v>
      </c>
      <c r="BK29" s="60">
        <f t="shared" si="0"/>
        <v>0.21177451288818558</v>
      </c>
      <c r="BL29" s="57">
        <f t="shared" si="1"/>
        <v>1</v>
      </c>
    </row>
    <row r="30" spans="1:64" ht="12.75" x14ac:dyDescent="0.2">
      <c r="A30" s="12">
        <v>2024</v>
      </c>
      <c r="B30" s="100">
        <v>0.16720299313537124</v>
      </c>
      <c r="C30" s="66">
        <v>0.79153482817409404</v>
      </c>
      <c r="D30" s="66">
        <f t="shared" si="25"/>
        <v>0</v>
      </c>
      <c r="E30" s="66">
        <f t="shared" si="25"/>
        <v>0</v>
      </c>
      <c r="F30" s="66">
        <f t="shared" si="25"/>
        <v>4.0000000000000013E-4</v>
      </c>
      <c r="G30" s="66">
        <v>2.0572820851213541E-3</v>
      </c>
      <c r="H30" s="66">
        <v>0</v>
      </c>
      <c r="I30" s="66">
        <v>3.8804896605413419E-2</v>
      </c>
      <c r="J30" s="66">
        <f t="shared" si="31"/>
        <v>0</v>
      </c>
      <c r="K30" s="108">
        <v>0.03</v>
      </c>
      <c r="L30" s="114">
        <v>0.1</v>
      </c>
      <c r="M30" s="114">
        <v>0.45</v>
      </c>
      <c r="N30" s="114">
        <v>0.27</v>
      </c>
      <c r="O30" s="114">
        <v>0.15</v>
      </c>
      <c r="P30" s="108">
        <v>0</v>
      </c>
      <c r="Q30" s="114">
        <v>2E-3</v>
      </c>
      <c r="R30" s="114">
        <f t="shared" si="26"/>
        <v>7.5000000000000011E-2</v>
      </c>
      <c r="S30" s="114">
        <v>0.69799999999999995</v>
      </c>
      <c r="T30" s="114">
        <f t="shared" si="27"/>
        <v>0.22499999999999998</v>
      </c>
      <c r="U30" s="108">
        <f t="shared" si="15"/>
        <v>6.7307692307692318E-2</v>
      </c>
      <c r="V30" s="109">
        <f t="shared" si="16"/>
        <v>0.26923076923076927</v>
      </c>
      <c r="W30" s="109">
        <f t="shared" si="17"/>
        <v>0.64999999999999969</v>
      </c>
      <c r="X30" s="109">
        <f t="shared" si="18"/>
        <v>1.3461538461538462E-2</v>
      </c>
      <c r="Y30" s="114">
        <f t="shared" si="19"/>
        <v>0</v>
      </c>
      <c r="Z30" s="132">
        <f t="shared" si="8"/>
        <v>0</v>
      </c>
      <c r="AA30" s="133">
        <f t="shared" si="9"/>
        <v>2E-3</v>
      </c>
      <c r="AB30" s="133">
        <f t="shared" si="9"/>
        <v>7.5000000000000011E-2</v>
      </c>
      <c r="AC30" s="133">
        <f t="shared" si="9"/>
        <v>0.69799999999999995</v>
      </c>
      <c r="AD30" s="133">
        <f t="shared" si="9"/>
        <v>0.22499999999999998</v>
      </c>
      <c r="AE30" s="108">
        <v>0</v>
      </c>
      <c r="AF30" s="114">
        <v>0</v>
      </c>
      <c r="AG30" s="114">
        <v>0</v>
      </c>
      <c r="AH30" s="114">
        <v>0</v>
      </c>
      <c r="AI30" s="114">
        <v>1</v>
      </c>
      <c r="AJ30" s="108">
        <f t="shared" si="10"/>
        <v>0.4</v>
      </c>
      <c r="AK30" s="114">
        <f t="shared" si="10"/>
        <v>0.4</v>
      </c>
      <c r="AL30" s="114">
        <f t="shared" si="11"/>
        <v>0.2</v>
      </c>
      <c r="AM30" s="114">
        <v>0</v>
      </c>
      <c r="AN30" s="114">
        <v>0</v>
      </c>
      <c r="AO30" s="108">
        <v>0.03</v>
      </c>
      <c r="AP30" s="114">
        <v>0.17</v>
      </c>
      <c r="AQ30" s="114">
        <v>0.25</v>
      </c>
      <c r="AR30" s="114">
        <v>0.52</v>
      </c>
      <c r="AS30" s="114">
        <f t="shared" si="12"/>
        <v>3.0000000000000027E-2</v>
      </c>
      <c r="AT30" s="132">
        <f t="shared" si="32"/>
        <v>0.16999999999999998</v>
      </c>
      <c r="AU30" s="133">
        <f t="shared" si="28"/>
        <v>0.22</v>
      </c>
      <c r="AV30" s="133">
        <f t="shared" si="29"/>
        <v>0.3</v>
      </c>
      <c r="AW30" s="133">
        <f t="shared" si="30"/>
        <v>0.27</v>
      </c>
      <c r="AX30" s="133">
        <f t="shared" si="24"/>
        <v>4.0000000000000036E-2</v>
      </c>
      <c r="AY30" s="132">
        <v>0</v>
      </c>
      <c r="AZ30" s="133">
        <v>0</v>
      </c>
      <c r="BA30" s="133">
        <v>0</v>
      </c>
      <c r="BB30" s="140">
        <v>0.5</v>
      </c>
      <c r="BC30" s="140">
        <v>0.5</v>
      </c>
      <c r="BD30" s="36">
        <f t="shared" si="2"/>
        <v>1</v>
      </c>
      <c r="BE30" s="36">
        <f t="shared" si="3"/>
        <v>9</v>
      </c>
      <c r="BG30" s="60">
        <f t="shared" si="4"/>
        <v>1.2435835051029959E-2</v>
      </c>
      <c r="BH30" s="60">
        <f t="shared" si="0"/>
        <v>2.7663359057124803E-2</v>
      </c>
      <c r="BI30" s="60">
        <f t="shared" si="0"/>
        <v>0.14665938442262241</v>
      </c>
      <c r="BJ30" s="60">
        <f t="shared" si="0"/>
        <v>0.60811344029552938</v>
      </c>
      <c r="BK30" s="60">
        <f t="shared" si="0"/>
        <v>0.20512798117369335</v>
      </c>
      <c r="BL30" s="57">
        <f t="shared" si="1"/>
        <v>0.99999999999999989</v>
      </c>
    </row>
    <row r="31" spans="1:64" s="55" customFormat="1" ht="12.75" x14ac:dyDescent="0.2">
      <c r="A31" s="51">
        <v>2025</v>
      </c>
      <c r="B31" s="101">
        <v>0.16738616907492238</v>
      </c>
      <c r="C31" s="65">
        <v>0.7717363273373512</v>
      </c>
      <c r="D31" s="65">
        <v>0</v>
      </c>
      <c r="E31" s="65">
        <v>0</v>
      </c>
      <c r="F31" s="65">
        <v>0</v>
      </c>
      <c r="G31" s="74">
        <v>2.1852520494738273E-3</v>
      </c>
      <c r="H31" s="74">
        <v>0</v>
      </c>
      <c r="I31" s="65">
        <v>5.869225153825245E-2</v>
      </c>
      <c r="J31" s="74">
        <f t="shared" si="31"/>
        <v>0</v>
      </c>
      <c r="K31" s="103">
        <v>0.03</v>
      </c>
      <c r="L31" s="104">
        <v>0.1</v>
      </c>
      <c r="M31" s="104">
        <v>0.45</v>
      </c>
      <c r="N31" s="104">
        <v>0.27</v>
      </c>
      <c r="O31" s="104">
        <v>0.15</v>
      </c>
      <c r="P31" s="103">
        <v>0</v>
      </c>
      <c r="Q31" s="104">
        <v>2E-3</v>
      </c>
      <c r="R31" s="104">
        <f t="shared" si="26"/>
        <v>8.0000000000000016E-2</v>
      </c>
      <c r="S31" s="104">
        <v>0.69799999999999995</v>
      </c>
      <c r="T31" s="104">
        <f t="shared" si="27"/>
        <v>0.21999999999999997</v>
      </c>
      <c r="U31" s="103">
        <f t="shared" si="15"/>
        <v>7.6923076923076927E-2</v>
      </c>
      <c r="V31" s="105">
        <f t="shared" si="16"/>
        <v>0.30769230769230771</v>
      </c>
      <c r="W31" s="105">
        <f t="shared" si="17"/>
        <v>0.59999999999999964</v>
      </c>
      <c r="X31" s="105">
        <f t="shared" si="18"/>
        <v>1.5384615384615385E-2</v>
      </c>
      <c r="Y31" s="104">
        <f t="shared" si="19"/>
        <v>0</v>
      </c>
      <c r="Z31" s="135">
        <f t="shared" si="8"/>
        <v>0</v>
      </c>
      <c r="AA31" s="136">
        <f t="shared" si="9"/>
        <v>2E-3</v>
      </c>
      <c r="AB31" s="136">
        <f t="shared" si="9"/>
        <v>8.0000000000000016E-2</v>
      </c>
      <c r="AC31" s="136">
        <f t="shared" si="9"/>
        <v>0.69799999999999995</v>
      </c>
      <c r="AD31" s="136">
        <f t="shared" si="9"/>
        <v>0.21999999999999997</v>
      </c>
      <c r="AE31" s="103">
        <v>0</v>
      </c>
      <c r="AF31" s="104">
        <v>0</v>
      </c>
      <c r="AG31" s="104">
        <v>0</v>
      </c>
      <c r="AH31" s="104">
        <v>0</v>
      </c>
      <c r="AI31" s="104">
        <v>1</v>
      </c>
      <c r="AJ31" s="103">
        <f t="shared" si="10"/>
        <v>0.4</v>
      </c>
      <c r="AK31" s="104">
        <f t="shared" si="10"/>
        <v>0.4</v>
      </c>
      <c r="AL31" s="104">
        <f t="shared" si="11"/>
        <v>0.2</v>
      </c>
      <c r="AM31" s="104">
        <v>0</v>
      </c>
      <c r="AN31" s="104">
        <v>0</v>
      </c>
      <c r="AO31" s="103">
        <v>0.03</v>
      </c>
      <c r="AP31" s="104">
        <v>0.17</v>
      </c>
      <c r="AQ31" s="104">
        <v>0.25</v>
      </c>
      <c r="AR31" s="104">
        <v>0.52</v>
      </c>
      <c r="AS31" s="104">
        <f t="shared" si="12"/>
        <v>3.0000000000000027E-2</v>
      </c>
      <c r="AT31" s="135">
        <v>0.1</v>
      </c>
      <c r="AU31" s="136">
        <v>0.25</v>
      </c>
      <c r="AV31" s="136">
        <v>0.3</v>
      </c>
      <c r="AW31" s="136">
        <v>0.3</v>
      </c>
      <c r="AX31" s="136">
        <f t="shared" si="24"/>
        <v>5.0000000000000044E-2</v>
      </c>
      <c r="AY31" s="135">
        <v>0</v>
      </c>
      <c r="AZ31" s="136">
        <v>0</v>
      </c>
      <c r="BA31" s="136">
        <v>0</v>
      </c>
      <c r="BB31" s="139">
        <v>0.5</v>
      </c>
      <c r="BC31" s="139">
        <v>0.5</v>
      </c>
      <c r="BD31" s="52">
        <f t="shared" si="2"/>
        <v>0.99999999999999978</v>
      </c>
      <c r="BE31" s="52">
        <f t="shared" si="3"/>
        <v>9</v>
      </c>
      <c r="BG31" s="61">
        <f t="shared" si="4"/>
        <v>1.1764911045862449E-2</v>
      </c>
      <c r="BH31" s="61">
        <f t="shared" si="0"/>
        <v>3.3829253266519588E-2</v>
      </c>
      <c r="BI31" s="61">
        <f t="shared" si="0"/>
        <v>0.15510740814207369</v>
      </c>
      <c r="BJ31" s="61">
        <f t="shared" si="0"/>
        <v>0.60147389759317593</v>
      </c>
      <c r="BK31" s="61">
        <f t="shared" si="0"/>
        <v>0.19782452995236821</v>
      </c>
      <c r="BL31" s="62">
        <f t="shared" si="1"/>
        <v>0.99999999999999989</v>
      </c>
    </row>
    <row r="32" spans="1:64" ht="12.75" x14ac:dyDescent="0.2">
      <c r="A32" s="12">
        <v>2026</v>
      </c>
      <c r="B32" s="100">
        <v>0.16496922377026624</v>
      </c>
      <c r="C32" s="66">
        <v>0.74501113972747068</v>
      </c>
      <c r="D32" s="66">
        <f t="shared" ref="D32:F35" si="33">D31+(D$36-D$31)*0.2</f>
        <v>0</v>
      </c>
      <c r="E32" s="66">
        <f t="shared" si="33"/>
        <v>0</v>
      </c>
      <c r="F32" s="66">
        <f t="shared" si="33"/>
        <v>0</v>
      </c>
      <c r="G32" s="66">
        <v>3.5487337768585012E-3</v>
      </c>
      <c r="H32" s="66">
        <v>0</v>
      </c>
      <c r="I32" s="66">
        <v>8.6470902725404739E-2</v>
      </c>
      <c r="J32" s="66">
        <f t="shared" si="31"/>
        <v>0</v>
      </c>
      <c r="K32" s="108">
        <v>0.03</v>
      </c>
      <c r="L32" s="114">
        <v>0.1</v>
      </c>
      <c r="M32" s="114">
        <v>0.45</v>
      </c>
      <c r="N32" s="114">
        <v>0.27</v>
      </c>
      <c r="O32" s="114">
        <v>0.15</v>
      </c>
      <c r="P32" s="108">
        <v>0</v>
      </c>
      <c r="Q32" s="114">
        <v>2E-3</v>
      </c>
      <c r="R32" s="114">
        <f t="shared" si="26"/>
        <v>8.500000000000002E-2</v>
      </c>
      <c r="S32" s="114">
        <v>0.69799999999999995</v>
      </c>
      <c r="T32" s="114">
        <f t="shared" si="27"/>
        <v>0.21499999999999997</v>
      </c>
      <c r="U32" s="108">
        <f t="shared" si="15"/>
        <v>8.6538461538461536E-2</v>
      </c>
      <c r="V32" s="109">
        <f t="shared" si="16"/>
        <v>0.34615384615384615</v>
      </c>
      <c r="W32" s="109">
        <f t="shared" si="17"/>
        <v>0.5499999999999996</v>
      </c>
      <c r="X32" s="109">
        <f t="shared" si="18"/>
        <v>1.7307692307692309E-2</v>
      </c>
      <c r="Y32" s="114">
        <f t="shared" si="19"/>
        <v>0</v>
      </c>
      <c r="Z32" s="132">
        <f t="shared" si="8"/>
        <v>0</v>
      </c>
      <c r="AA32" s="133">
        <f t="shared" si="9"/>
        <v>2E-3</v>
      </c>
      <c r="AB32" s="133">
        <f t="shared" si="9"/>
        <v>8.500000000000002E-2</v>
      </c>
      <c r="AC32" s="133">
        <f t="shared" si="9"/>
        <v>0.69799999999999995</v>
      </c>
      <c r="AD32" s="133">
        <f t="shared" si="9"/>
        <v>0.21499999999999997</v>
      </c>
      <c r="AE32" s="108">
        <v>0</v>
      </c>
      <c r="AF32" s="114">
        <v>0</v>
      </c>
      <c r="AG32" s="114">
        <v>0</v>
      </c>
      <c r="AH32" s="114">
        <v>0</v>
      </c>
      <c r="AI32" s="114">
        <v>1</v>
      </c>
      <c r="AJ32" s="108">
        <f t="shared" si="10"/>
        <v>0.4</v>
      </c>
      <c r="AK32" s="114">
        <f t="shared" si="10"/>
        <v>0.4</v>
      </c>
      <c r="AL32" s="114">
        <f t="shared" si="11"/>
        <v>0.2</v>
      </c>
      <c r="AM32" s="114">
        <v>0</v>
      </c>
      <c r="AN32" s="114">
        <v>0</v>
      </c>
      <c r="AO32" s="108">
        <v>0.03</v>
      </c>
      <c r="AP32" s="114">
        <v>0.15</v>
      </c>
      <c r="AQ32" s="114">
        <v>0.28000000000000003</v>
      </c>
      <c r="AR32" s="114">
        <v>0.5</v>
      </c>
      <c r="AS32" s="114">
        <f t="shared" si="12"/>
        <v>4.0000000000000036E-2</v>
      </c>
      <c r="AT32" s="132">
        <f>AT31+(AT$36-AT$31)/5</f>
        <v>0.1</v>
      </c>
      <c r="AU32" s="133">
        <f t="shared" ref="AU32:AU35" si="34">AU31+(AU$36-AU$31)/5</f>
        <v>0.25</v>
      </c>
      <c r="AV32" s="133">
        <f t="shared" ref="AV32:AV35" si="35">AV31+(AV$36-AV$31)/5</f>
        <v>0.3</v>
      </c>
      <c r="AW32" s="133">
        <f t="shared" ref="AW32:AW35" si="36">AW31+(AW$36-AW$31)/5</f>
        <v>0.3</v>
      </c>
      <c r="AX32" s="133">
        <f t="shared" si="24"/>
        <v>5.0000000000000044E-2</v>
      </c>
      <c r="AY32" s="132">
        <v>0</v>
      </c>
      <c r="AZ32" s="133">
        <v>0</v>
      </c>
      <c r="BA32" s="133">
        <v>0</v>
      </c>
      <c r="BB32" s="140">
        <v>0.5</v>
      </c>
      <c r="BC32" s="140">
        <v>0.5</v>
      </c>
      <c r="BD32" s="36">
        <f t="shared" si="2"/>
        <v>1.0000000000000002</v>
      </c>
      <c r="BE32" s="36">
        <f t="shared" si="3"/>
        <v>9</v>
      </c>
      <c r="BG32" s="60">
        <f t="shared" si="4"/>
        <v>1.5015660496391862E-2</v>
      </c>
      <c r="BH32" s="60">
        <f t="shared" si="0"/>
        <v>4.1024163848576156E-2</v>
      </c>
      <c r="BI32" s="60">
        <f t="shared" si="0"/>
        <v>0.16421311514644796</v>
      </c>
      <c r="BJ32" s="60">
        <f t="shared" si="0"/>
        <v>0.59050073676536774</v>
      </c>
      <c r="BK32" s="60">
        <f t="shared" si="0"/>
        <v>0.18924632374321634</v>
      </c>
      <c r="BL32" s="57">
        <f t="shared" si="1"/>
        <v>1</v>
      </c>
    </row>
    <row r="33" spans="1:64" ht="12.75" x14ac:dyDescent="0.2">
      <c r="A33" s="12">
        <v>2027</v>
      </c>
      <c r="B33" s="100">
        <v>0.16294740900185328</v>
      </c>
      <c r="C33" s="66">
        <v>0.72464642356724851</v>
      </c>
      <c r="D33" s="66">
        <f t="shared" si="33"/>
        <v>0</v>
      </c>
      <c r="E33" s="66">
        <f t="shared" si="33"/>
        <v>0</v>
      </c>
      <c r="F33" s="66">
        <f t="shared" si="33"/>
        <v>0</v>
      </c>
      <c r="G33" s="66">
        <v>3.5754559079358731E-3</v>
      </c>
      <c r="H33" s="66">
        <v>0</v>
      </c>
      <c r="I33" s="66">
        <v>0.10883071152296236</v>
      </c>
      <c r="J33" s="66">
        <f t="shared" si="31"/>
        <v>0</v>
      </c>
      <c r="K33" s="108">
        <v>0.03</v>
      </c>
      <c r="L33" s="114">
        <v>0.1</v>
      </c>
      <c r="M33" s="114">
        <v>0.45</v>
      </c>
      <c r="N33" s="114">
        <v>0.27</v>
      </c>
      <c r="O33" s="114">
        <v>0.15</v>
      </c>
      <c r="P33" s="108">
        <v>0</v>
      </c>
      <c r="Q33" s="114">
        <v>2E-3</v>
      </c>
      <c r="R33" s="114">
        <f t="shared" si="26"/>
        <v>9.0000000000000024E-2</v>
      </c>
      <c r="S33" s="114">
        <v>0.69799999999999995</v>
      </c>
      <c r="T33" s="114">
        <f t="shared" si="27"/>
        <v>0.20999999999999996</v>
      </c>
      <c r="U33" s="108">
        <f t="shared" si="15"/>
        <v>9.6153846153846145E-2</v>
      </c>
      <c r="V33" s="109">
        <f t="shared" si="16"/>
        <v>0.38461538461538458</v>
      </c>
      <c r="W33" s="109">
        <f t="shared" si="17"/>
        <v>0.49999999999999961</v>
      </c>
      <c r="X33" s="109">
        <f t="shared" si="18"/>
        <v>1.9230769230769232E-2</v>
      </c>
      <c r="Y33" s="114">
        <f t="shared" si="19"/>
        <v>0</v>
      </c>
      <c r="Z33" s="132">
        <f t="shared" si="8"/>
        <v>0</v>
      </c>
      <c r="AA33" s="133">
        <f t="shared" si="9"/>
        <v>2E-3</v>
      </c>
      <c r="AB33" s="133">
        <f t="shared" si="9"/>
        <v>9.0000000000000024E-2</v>
      </c>
      <c r="AC33" s="133">
        <f t="shared" si="9"/>
        <v>0.69799999999999995</v>
      </c>
      <c r="AD33" s="133">
        <f t="shared" si="9"/>
        <v>0.20999999999999996</v>
      </c>
      <c r="AE33" s="108">
        <v>0</v>
      </c>
      <c r="AF33" s="114">
        <v>0</v>
      </c>
      <c r="AG33" s="114">
        <v>0</v>
      </c>
      <c r="AH33" s="114">
        <v>0</v>
      </c>
      <c r="AI33" s="114">
        <v>1</v>
      </c>
      <c r="AJ33" s="108">
        <f t="shared" si="10"/>
        <v>0.4</v>
      </c>
      <c r="AK33" s="114">
        <f t="shared" si="10"/>
        <v>0.4</v>
      </c>
      <c r="AL33" s="114">
        <f t="shared" si="11"/>
        <v>0.2</v>
      </c>
      <c r="AM33" s="114">
        <v>0</v>
      </c>
      <c r="AN33" s="114">
        <v>0</v>
      </c>
      <c r="AO33" s="108">
        <v>0.03</v>
      </c>
      <c r="AP33" s="114">
        <v>0.15</v>
      </c>
      <c r="AQ33" s="114">
        <v>0.28000000000000003</v>
      </c>
      <c r="AR33" s="114">
        <v>0.5</v>
      </c>
      <c r="AS33" s="114">
        <f t="shared" si="12"/>
        <v>4.0000000000000036E-2</v>
      </c>
      <c r="AT33" s="132">
        <f t="shared" ref="AT33:AT35" si="37">AT32+(AT$36-AT$31)/5</f>
        <v>0.1</v>
      </c>
      <c r="AU33" s="133">
        <f t="shared" si="34"/>
        <v>0.25</v>
      </c>
      <c r="AV33" s="133">
        <f t="shared" si="35"/>
        <v>0.3</v>
      </c>
      <c r="AW33" s="133">
        <f t="shared" si="36"/>
        <v>0.3</v>
      </c>
      <c r="AX33" s="133">
        <f t="shared" si="24"/>
        <v>5.0000000000000044E-2</v>
      </c>
      <c r="AY33" s="132">
        <v>0</v>
      </c>
      <c r="AZ33" s="133">
        <v>0</v>
      </c>
      <c r="BA33" s="133">
        <v>0</v>
      </c>
      <c r="BB33" s="140">
        <v>0.5</v>
      </c>
      <c r="BC33" s="140">
        <v>0.5</v>
      </c>
      <c r="BD33" s="36">
        <f t="shared" si="2"/>
        <v>1</v>
      </c>
      <c r="BE33" s="36">
        <f t="shared" si="3"/>
        <v>9</v>
      </c>
      <c r="BG33" s="60">
        <f t="shared" si="4"/>
        <v>1.7201675785526185E-2</v>
      </c>
      <c r="BH33" s="60">
        <f t="shared" si="0"/>
        <v>4.6381893991234768E-2</v>
      </c>
      <c r="BI33" s="60">
        <f t="shared" si="0"/>
        <v>0.17190881681036221</v>
      </c>
      <c r="BJ33" s="60">
        <f t="shared" si="0"/>
        <v>0.58244821753732867</v>
      </c>
      <c r="BK33" s="60">
        <f t="shared" si="0"/>
        <v>0.18205939587554829</v>
      </c>
      <c r="BL33" s="57">
        <f t="shared" si="1"/>
        <v>1.0000000000000002</v>
      </c>
    </row>
    <row r="34" spans="1:64" ht="12.75" x14ac:dyDescent="0.2">
      <c r="A34" s="12">
        <v>2028</v>
      </c>
      <c r="B34" s="100">
        <v>0.15910840565096701</v>
      </c>
      <c r="C34" s="66">
        <v>0.70018419174041568</v>
      </c>
      <c r="D34" s="66">
        <f t="shared" si="33"/>
        <v>0</v>
      </c>
      <c r="E34" s="66">
        <f t="shared" si="33"/>
        <v>0</v>
      </c>
      <c r="F34" s="66">
        <f t="shared" si="33"/>
        <v>0</v>
      </c>
      <c r="G34" s="66">
        <v>3.6015306124254388E-3</v>
      </c>
      <c r="H34" s="66">
        <v>0</v>
      </c>
      <c r="I34" s="66">
        <v>0.13710587199619201</v>
      </c>
      <c r="J34" s="66">
        <f t="shared" si="31"/>
        <v>0</v>
      </c>
      <c r="K34" s="108">
        <v>0.03</v>
      </c>
      <c r="L34" s="114">
        <v>0.1</v>
      </c>
      <c r="M34" s="114">
        <v>0.45</v>
      </c>
      <c r="N34" s="114">
        <v>0.27</v>
      </c>
      <c r="O34" s="114">
        <v>0.15</v>
      </c>
      <c r="P34" s="108">
        <v>0</v>
      </c>
      <c r="Q34" s="114">
        <v>2E-3</v>
      </c>
      <c r="R34" s="114">
        <f t="shared" si="26"/>
        <v>9.5000000000000029E-2</v>
      </c>
      <c r="S34" s="114">
        <v>0.69799999999999995</v>
      </c>
      <c r="T34" s="114">
        <f t="shared" si="27"/>
        <v>0.20499999999999996</v>
      </c>
      <c r="U34" s="108">
        <f t="shared" si="15"/>
        <v>0.10576923076923075</v>
      </c>
      <c r="V34" s="109">
        <f t="shared" si="16"/>
        <v>0.42307692307692302</v>
      </c>
      <c r="W34" s="109">
        <f t="shared" si="17"/>
        <v>0.44999999999999962</v>
      </c>
      <c r="X34" s="109">
        <f t="shared" si="18"/>
        <v>2.1153846153846155E-2</v>
      </c>
      <c r="Y34" s="114">
        <f t="shared" si="19"/>
        <v>0</v>
      </c>
      <c r="Z34" s="132">
        <f t="shared" si="8"/>
        <v>0</v>
      </c>
      <c r="AA34" s="133">
        <f t="shared" si="9"/>
        <v>2E-3</v>
      </c>
      <c r="AB34" s="133">
        <f t="shared" si="9"/>
        <v>9.5000000000000029E-2</v>
      </c>
      <c r="AC34" s="133">
        <f t="shared" si="9"/>
        <v>0.69799999999999995</v>
      </c>
      <c r="AD34" s="133">
        <f t="shared" si="9"/>
        <v>0.20499999999999996</v>
      </c>
      <c r="AE34" s="108">
        <v>0</v>
      </c>
      <c r="AF34" s="114">
        <v>0</v>
      </c>
      <c r="AG34" s="114">
        <v>0</v>
      </c>
      <c r="AH34" s="114">
        <v>0</v>
      </c>
      <c r="AI34" s="114">
        <v>1</v>
      </c>
      <c r="AJ34" s="108">
        <f t="shared" si="10"/>
        <v>0.4</v>
      </c>
      <c r="AK34" s="114">
        <f t="shared" si="10"/>
        <v>0.4</v>
      </c>
      <c r="AL34" s="114">
        <f t="shared" si="11"/>
        <v>0.2</v>
      </c>
      <c r="AM34" s="114">
        <v>0</v>
      </c>
      <c r="AN34" s="114">
        <v>0</v>
      </c>
      <c r="AO34" s="108">
        <v>0.03</v>
      </c>
      <c r="AP34" s="114">
        <v>0.15</v>
      </c>
      <c r="AQ34" s="114">
        <v>0.28000000000000003</v>
      </c>
      <c r="AR34" s="114">
        <v>0.5</v>
      </c>
      <c r="AS34" s="114">
        <f t="shared" si="12"/>
        <v>4.0000000000000036E-2</v>
      </c>
      <c r="AT34" s="132">
        <f t="shared" si="37"/>
        <v>0.1</v>
      </c>
      <c r="AU34" s="133">
        <f t="shared" si="34"/>
        <v>0.25</v>
      </c>
      <c r="AV34" s="133">
        <f t="shared" si="35"/>
        <v>0.3</v>
      </c>
      <c r="AW34" s="133">
        <f t="shared" si="36"/>
        <v>0.3</v>
      </c>
      <c r="AX34" s="133">
        <f t="shared" si="24"/>
        <v>5.0000000000000044E-2</v>
      </c>
      <c r="AY34" s="132">
        <v>0</v>
      </c>
      <c r="AZ34" s="133">
        <v>0</v>
      </c>
      <c r="BA34" s="133">
        <v>0</v>
      </c>
      <c r="BB34" s="140">
        <v>0.5</v>
      </c>
      <c r="BC34" s="140">
        <v>0.5</v>
      </c>
      <c r="BD34" s="36">
        <f t="shared" si="2"/>
        <v>1.0000000000000002</v>
      </c>
      <c r="BE34" s="36">
        <f t="shared" si="3"/>
        <v>9.0000000000000018</v>
      </c>
      <c r="BG34" s="60">
        <f t="shared" si="4"/>
        <v>1.9924451614118387E-2</v>
      </c>
      <c r="BH34" s="60">
        <f t="shared" si="0"/>
        <v>5.302828919259571E-2</v>
      </c>
      <c r="BI34" s="60">
        <f t="shared" si="0"/>
        <v>0.17996834847961732</v>
      </c>
      <c r="BJ34" s="60">
        <f t="shared" si="0"/>
        <v>0.57281959695942875</v>
      </c>
      <c r="BK34" s="60">
        <f t="shared" si="0"/>
        <v>0.17425931375423984</v>
      </c>
      <c r="BL34" s="57">
        <f t="shared" si="1"/>
        <v>1</v>
      </c>
    </row>
    <row r="35" spans="1:64" ht="12.75" x14ac:dyDescent="0.2">
      <c r="A35" s="12">
        <v>2029</v>
      </c>
      <c r="B35" s="100">
        <v>0.15322738774836389</v>
      </c>
      <c r="C35" s="66">
        <v>0.67154146590183927</v>
      </c>
      <c r="D35" s="66">
        <f t="shared" si="33"/>
        <v>0</v>
      </c>
      <c r="E35" s="66">
        <f t="shared" si="33"/>
        <v>0</v>
      </c>
      <c r="F35" s="66">
        <f t="shared" si="33"/>
        <v>0</v>
      </c>
      <c r="G35" s="66">
        <v>3.5081635468800802E-3</v>
      </c>
      <c r="H35" s="66">
        <v>0</v>
      </c>
      <c r="I35" s="66">
        <v>0.17172298280291678</v>
      </c>
      <c r="J35" s="66">
        <f t="shared" si="31"/>
        <v>0</v>
      </c>
      <c r="K35" s="108">
        <v>0.03</v>
      </c>
      <c r="L35" s="114">
        <v>0.1</v>
      </c>
      <c r="M35" s="114">
        <v>0.45</v>
      </c>
      <c r="N35" s="114">
        <v>0.27</v>
      </c>
      <c r="O35" s="114">
        <v>0.15</v>
      </c>
      <c r="P35" s="108">
        <v>0</v>
      </c>
      <c r="Q35" s="114">
        <v>2E-3</v>
      </c>
      <c r="R35" s="114">
        <f t="shared" si="26"/>
        <v>0.10000000000000003</v>
      </c>
      <c r="S35" s="114">
        <v>0.69799999999999995</v>
      </c>
      <c r="T35" s="114">
        <f t="shared" si="27"/>
        <v>0.19999999999999996</v>
      </c>
      <c r="U35" s="108">
        <f t="shared" si="15"/>
        <v>0.11538461538461536</v>
      </c>
      <c r="V35" s="109">
        <f t="shared" si="16"/>
        <v>0.46153846153846145</v>
      </c>
      <c r="W35" s="109">
        <f t="shared" si="17"/>
        <v>0.39999999999999963</v>
      </c>
      <c r="X35" s="109">
        <f t="shared" si="18"/>
        <v>2.3076923076923078E-2</v>
      </c>
      <c r="Y35" s="114">
        <f t="shared" si="19"/>
        <v>0</v>
      </c>
      <c r="Z35" s="132">
        <f t="shared" si="8"/>
        <v>0</v>
      </c>
      <c r="AA35" s="133">
        <f t="shared" si="9"/>
        <v>2E-3</v>
      </c>
      <c r="AB35" s="133">
        <f t="shared" si="9"/>
        <v>0.10000000000000003</v>
      </c>
      <c r="AC35" s="133">
        <f t="shared" si="9"/>
        <v>0.69799999999999995</v>
      </c>
      <c r="AD35" s="133">
        <f t="shared" si="9"/>
        <v>0.19999999999999996</v>
      </c>
      <c r="AE35" s="108">
        <v>0</v>
      </c>
      <c r="AF35" s="114">
        <v>0</v>
      </c>
      <c r="AG35" s="114">
        <v>0</v>
      </c>
      <c r="AH35" s="114">
        <v>0</v>
      </c>
      <c r="AI35" s="114">
        <v>1</v>
      </c>
      <c r="AJ35" s="108">
        <f t="shared" si="10"/>
        <v>0.4</v>
      </c>
      <c r="AK35" s="114">
        <f t="shared" si="10"/>
        <v>0.4</v>
      </c>
      <c r="AL35" s="114">
        <f t="shared" si="11"/>
        <v>0.2</v>
      </c>
      <c r="AM35" s="114">
        <v>0</v>
      </c>
      <c r="AN35" s="114">
        <v>0</v>
      </c>
      <c r="AO35" s="108">
        <v>0.03</v>
      </c>
      <c r="AP35" s="114">
        <v>0.15</v>
      </c>
      <c r="AQ35" s="114">
        <v>0.28000000000000003</v>
      </c>
      <c r="AR35" s="114">
        <v>0.5</v>
      </c>
      <c r="AS35" s="114">
        <f t="shared" si="12"/>
        <v>4.0000000000000036E-2</v>
      </c>
      <c r="AT35" s="132">
        <f t="shared" si="37"/>
        <v>0.1</v>
      </c>
      <c r="AU35" s="133">
        <f t="shared" si="34"/>
        <v>0.25</v>
      </c>
      <c r="AV35" s="133">
        <f t="shared" si="35"/>
        <v>0.3</v>
      </c>
      <c r="AW35" s="133">
        <f t="shared" si="36"/>
        <v>0.3</v>
      </c>
      <c r="AX35" s="133">
        <f t="shared" si="24"/>
        <v>5.0000000000000044E-2</v>
      </c>
      <c r="AY35" s="132">
        <v>0</v>
      </c>
      <c r="AZ35" s="133">
        <v>0</v>
      </c>
      <c r="BA35" s="133">
        <v>0</v>
      </c>
      <c r="BB35" s="140">
        <v>0.5</v>
      </c>
      <c r="BC35" s="140">
        <v>0.5</v>
      </c>
      <c r="BD35" s="36">
        <f t="shared" si="2"/>
        <v>1</v>
      </c>
      <c r="BE35" s="36">
        <f t="shared" si="3"/>
        <v>9</v>
      </c>
      <c r="BG35" s="60">
        <f t="shared" si="4"/>
        <v>2.3172385331494627E-2</v>
      </c>
      <c r="BH35" s="60">
        <f t="shared" si="0"/>
        <v>6.09998328261213E-2</v>
      </c>
      <c r="BI35" s="60">
        <f t="shared" si="0"/>
        <v>0.18832499862719876</v>
      </c>
      <c r="BJ35" s="60">
        <f t="shared" si="0"/>
        <v>0.56162423273241713</v>
      </c>
      <c r="BK35" s="60">
        <f t="shared" si="0"/>
        <v>0.16587855048276826</v>
      </c>
      <c r="BL35" s="57">
        <f t="shared" si="1"/>
        <v>1</v>
      </c>
    </row>
    <row r="36" spans="1:64" s="55" customFormat="1" ht="12.75" x14ac:dyDescent="0.2">
      <c r="A36" s="51">
        <v>2030</v>
      </c>
      <c r="B36" s="101">
        <v>0.14690451400350754</v>
      </c>
      <c r="C36" s="65">
        <v>0.63998843675662531</v>
      </c>
      <c r="D36" s="65">
        <v>0</v>
      </c>
      <c r="E36" s="65">
        <v>0</v>
      </c>
      <c r="F36" s="65">
        <v>0</v>
      </c>
      <c r="G36" s="74">
        <v>8.2629033490742062E-4</v>
      </c>
      <c r="H36" s="74">
        <v>0</v>
      </c>
      <c r="I36" s="65">
        <v>0.2122807589049599</v>
      </c>
      <c r="J36" s="74">
        <f t="shared" si="31"/>
        <v>0</v>
      </c>
      <c r="K36" s="103">
        <v>0.03</v>
      </c>
      <c r="L36" s="104">
        <v>0.1</v>
      </c>
      <c r="M36" s="104">
        <v>0.45</v>
      </c>
      <c r="N36" s="104">
        <v>0.27</v>
      </c>
      <c r="O36" s="104">
        <v>0.15</v>
      </c>
      <c r="P36" s="103">
        <v>0</v>
      </c>
      <c r="Q36" s="104">
        <v>2E-3</v>
      </c>
      <c r="R36" s="104">
        <f>R35+0.005</f>
        <v>0.10500000000000004</v>
      </c>
      <c r="S36" s="104">
        <v>0.69799999999999995</v>
      </c>
      <c r="T36" s="104">
        <f t="shared" si="27"/>
        <v>0.19499999999999995</v>
      </c>
      <c r="U36" s="103">
        <v>0.125</v>
      </c>
      <c r="V36" s="104">
        <v>0.5</v>
      </c>
      <c r="W36" s="104">
        <v>0.35</v>
      </c>
      <c r="X36" s="104">
        <v>2.5000000000000001E-2</v>
      </c>
      <c r="Y36" s="104">
        <v>0</v>
      </c>
      <c r="Z36" s="135">
        <f t="shared" si="8"/>
        <v>0</v>
      </c>
      <c r="AA36" s="136">
        <f t="shared" si="9"/>
        <v>2E-3</v>
      </c>
      <c r="AB36" s="136">
        <f t="shared" si="9"/>
        <v>0.10500000000000004</v>
      </c>
      <c r="AC36" s="136">
        <f t="shared" si="9"/>
        <v>0.69799999999999995</v>
      </c>
      <c r="AD36" s="136">
        <f t="shared" si="9"/>
        <v>0.19499999999999995</v>
      </c>
      <c r="AE36" s="103">
        <v>0</v>
      </c>
      <c r="AF36" s="104">
        <v>0</v>
      </c>
      <c r="AG36" s="104">
        <v>0</v>
      </c>
      <c r="AH36" s="104">
        <v>0</v>
      </c>
      <c r="AI36" s="104">
        <v>1</v>
      </c>
      <c r="AJ36" s="103">
        <f t="shared" si="10"/>
        <v>0.4</v>
      </c>
      <c r="AK36" s="104">
        <f t="shared" si="10"/>
        <v>0.4</v>
      </c>
      <c r="AL36" s="104">
        <f t="shared" si="11"/>
        <v>0.2</v>
      </c>
      <c r="AM36" s="104">
        <v>0</v>
      </c>
      <c r="AN36" s="104">
        <v>0</v>
      </c>
      <c r="AO36" s="103">
        <v>0.03</v>
      </c>
      <c r="AP36" s="104">
        <v>0.15</v>
      </c>
      <c r="AQ36" s="104">
        <v>0.28000000000000003</v>
      </c>
      <c r="AR36" s="104">
        <v>0.5</v>
      </c>
      <c r="AS36" s="104">
        <f t="shared" si="12"/>
        <v>4.0000000000000036E-2</v>
      </c>
      <c r="AT36" s="135">
        <v>0.1</v>
      </c>
      <c r="AU36" s="136">
        <v>0.25</v>
      </c>
      <c r="AV36" s="136">
        <v>0.3</v>
      </c>
      <c r="AW36" s="136">
        <v>0.3</v>
      </c>
      <c r="AX36" s="136">
        <f t="shared" ref="AX36" si="38">1-SUM(AT36:AW36)</f>
        <v>5.0000000000000044E-2</v>
      </c>
      <c r="AY36" s="135">
        <v>0</v>
      </c>
      <c r="AZ36" s="136">
        <v>0</v>
      </c>
      <c r="BA36" s="136">
        <v>0</v>
      </c>
      <c r="BB36" s="139">
        <v>0.5</v>
      </c>
      <c r="BC36" s="139">
        <v>0.5</v>
      </c>
      <c r="BD36" s="52">
        <f t="shared" si="2"/>
        <v>1.0000000000000002</v>
      </c>
      <c r="BE36" s="52">
        <f t="shared" si="3"/>
        <v>9.0000000000000018</v>
      </c>
      <c r="BG36" s="61">
        <f t="shared" si="4"/>
        <v>2.5965727444564185E-2</v>
      </c>
      <c r="BH36" s="61">
        <f t="shared" si="0"/>
        <v>6.9371134134066953E-2</v>
      </c>
      <c r="BI36" s="61">
        <f t="shared" si="0"/>
        <v>0.19715530289949351</v>
      </c>
      <c r="BJ36" s="61">
        <f t="shared" si="0"/>
        <v>0.55006037530855945</v>
      </c>
      <c r="BK36" s="61">
        <f t="shared" si="0"/>
        <v>0.15744746021331604</v>
      </c>
      <c r="BL36" s="62">
        <f t="shared" si="1"/>
        <v>1.0000000000000002</v>
      </c>
    </row>
    <row r="37" spans="1:64" ht="12.75" x14ac:dyDescent="0.2">
      <c r="A37" s="12">
        <v>2031</v>
      </c>
      <c r="B37" s="100">
        <v>0.13849695803118889</v>
      </c>
      <c r="C37" s="66">
        <v>0.60485497908158481</v>
      </c>
      <c r="D37" s="66">
        <f t="shared" ref="D37:F40" si="39">D36+(D$41-D$36)*0.2</f>
        <v>0</v>
      </c>
      <c r="E37" s="66">
        <f t="shared" si="39"/>
        <v>0</v>
      </c>
      <c r="F37" s="66">
        <f t="shared" si="39"/>
        <v>0</v>
      </c>
      <c r="G37" s="66">
        <v>8.31541456791617E-4</v>
      </c>
      <c r="H37" s="66">
        <v>0</v>
      </c>
      <c r="I37" s="66">
        <v>0.25581652143043487</v>
      </c>
      <c r="J37" s="66">
        <f t="shared" si="31"/>
        <v>0</v>
      </c>
      <c r="K37" s="108">
        <v>0.03</v>
      </c>
      <c r="L37" s="114">
        <v>0.1</v>
      </c>
      <c r="M37" s="114">
        <v>0.45</v>
      </c>
      <c r="N37" s="114">
        <v>0.27</v>
      </c>
      <c r="O37" s="114">
        <v>0.15</v>
      </c>
      <c r="P37" s="108">
        <v>0</v>
      </c>
      <c r="Q37" s="114">
        <v>2E-3</v>
      </c>
      <c r="R37" s="114">
        <f t="shared" si="26"/>
        <v>0.11000000000000004</v>
      </c>
      <c r="S37" s="114">
        <v>0.69799999999999995</v>
      </c>
      <c r="T37" s="114">
        <f t="shared" si="27"/>
        <v>0.18999999999999995</v>
      </c>
      <c r="U37" s="108">
        <v>0.125</v>
      </c>
      <c r="V37" s="114">
        <v>0.5</v>
      </c>
      <c r="W37" s="114">
        <v>0.35</v>
      </c>
      <c r="X37" s="114">
        <v>2.5000000000000001E-2</v>
      </c>
      <c r="Y37" s="114">
        <v>0</v>
      </c>
      <c r="Z37" s="132">
        <f t="shared" si="8"/>
        <v>0</v>
      </c>
      <c r="AA37" s="133">
        <f t="shared" si="9"/>
        <v>2E-3</v>
      </c>
      <c r="AB37" s="133">
        <f t="shared" si="9"/>
        <v>0.11000000000000004</v>
      </c>
      <c r="AC37" s="133">
        <f t="shared" si="9"/>
        <v>0.69799999999999995</v>
      </c>
      <c r="AD37" s="133">
        <f t="shared" si="9"/>
        <v>0.18999999999999995</v>
      </c>
      <c r="AE37" s="108">
        <v>0</v>
      </c>
      <c r="AF37" s="114">
        <v>0</v>
      </c>
      <c r="AG37" s="114">
        <v>0</v>
      </c>
      <c r="AH37" s="114">
        <v>0</v>
      </c>
      <c r="AI37" s="114">
        <v>1</v>
      </c>
      <c r="AJ37" s="108">
        <f t="shared" si="10"/>
        <v>0.4</v>
      </c>
      <c r="AK37" s="114">
        <f t="shared" si="10"/>
        <v>0.4</v>
      </c>
      <c r="AL37" s="114">
        <f t="shared" si="11"/>
        <v>0.2</v>
      </c>
      <c r="AM37" s="114">
        <v>0</v>
      </c>
      <c r="AN37" s="114">
        <v>0</v>
      </c>
      <c r="AO37" s="108">
        <v>0.03</v>
      </c>
      <c r="AP37" s="114">
        <v>0.15</v>
      </c>
      <c r="AQ37" s="114">
        <v>0.3</v>
      </c>
      <c r="AR37" s="114">
        <v>0.5</v>
      </c>
      <c r="AS37" s="114">
        <v>2.0000000000000018E-2</v>
      </c>
      <c r="AT37" s="132">
        <f>AT36+(AT$41-AT$36)/5</f>
        <v>0.1</v>
      </c>
      <c r="AU37" s="133">
        <f t="shared" ref="AU37:AU40" si="40">AU36+(AU$41-AU$36)/5</f>
        <v>0.25</v>
      </c>
      <c r="AV37" s="133">
        <f t="shared" ref="AV37:AV40" si="41">AV36+(AV$41-AV$36)/5</f>
        <v>0.3</v>
      </c>
      <c r="AW37" s="133">
        <f t="shared" ref="AW37:AW40" si="42">AW36+(AW$41-AW$36)/5</f>
        <v>0.3</v>
      </c>
      <c r="AX37" s="133">
        <f t="shared" si="24"/>
        <v>5.0000000000000044E-2</v>
      </c>
      <c r="AY37" s="132">
        <v>0</v>
      </c>
      <c r="AZ37" s="133">
        <v>0</v>
      </c>
      <c r="BA37" s="133">
        <v>0</v>
      </c>
      <c r="BB37" s="140">
        <v>0.5</v>
      </c>
      <c r="BC37" s="140">
        <v>0.5</v>
      </c>
      <c r="BD37" s="36">
        <f t="shared" si="2"/>
        <v>1.0000000000000002</v>
      </c>
      <c r="BE37" s="36">
        <f t="shared" si="3"/>
        <v>9.0000000000000018</v>
      </c>
      <c r="BG37" s="60">
        <f t="shared" si="4"/>
        <v>3.0069177466695803E-2</v>
      </c>
      <c r="BH37" s="60">
        <f t="shared" si="0"/>
        <v>7.9346152701607428E-2</v>
      </c>
      <c r="BI37" s="60">
        <f t="shared" si="0"/>
        <v>0.20576894353349814</v>
      </c>
      <c r="BJ37" s="60">
        <f t="shared" si="0"/>
        <v>0.53632791049649764</v>
      </c>
      <c r="BK37" s="60">
        <f t="shared" si="0"/>
        <v>0.14848781580170117</v>
      </c>
      <c r="BL37" s="57">
        <f t="shared" si="1"/>
        <v>1.0000000000000002</v>
      </c>
    </row>
    <row r="38" spans="1:64" ht="12.75" x14ac:dyDescent="0.2">
      <c r="A38" s="12">
        <v>2032</v>
      </c>
      <c r="B38" s="100">
        <v>0.12931704486976647</v>
      </c>
      <c r="C38" s="66">
        <v>0.57075168044861024</v>
      </c>
      <c r="D38" s="66">
        <f t="shared" si="39"/>
        <v>0</v>
      </c>
      <c r="E38" s="66">
        <f t="shared" si="39"/>
        <v>0</v>
      </c>
      <c r="F38" s="66">
        <f t="shared" si="39"/>
        <v>0</v>
      </c>
      <c r="G38" s="66">
        <v>8.3182678651561471E-4</v>
      </c>
      <c r="H38" s="66">
        <v>0</v>
      </c>
      <c r="I38" s="66">
        <v>0.29909944789510784</v>
      </c>
      <c r="J38" s="66">
        <f t="shared" si="31"/>
        <v>0</v>
      </c>
      <c r="K38" s="108">
        <v>0.03</v>
      </c>
      <c r="L38" s="114">
        <v>0.1</v>
      </c>
      <c r="M38" s="114">
        <v>0.45</v>
      </c>
      <c r="N38" s="114">
        <v>0.27</v>
      </c>
      <c r="O38" s="114">
        <v>0.15</v>
      </c>
      <c r="P38" s="108">
        <v>0</v>
      </c>
      <c r="Q38" s="114">
        <v>2E-3</v>
      </c>
      <c r="R38" s="114">
        <f t="shared" si="26"/>
        <v>0.11500000000000005</v>
      </c>
      <c r="S38" s="114">
        <v>0.69799999999999995</v>
      </c>
      <c r="T38" s="114">
        <f t="shared" si="27"/>
        <v>0.18499999999999994</v>
      </c>
      <c r="U38" s="108">
        <v>0.125</v>
      </c>
      <c r="V38" s="114">
        <v>0.5</v>
      </c>
      <c r="W38" s="114">
        <v>0.35</v>
      </c>
      <c r="X38" s="114">
        <v>2.5000000000000001E-2</v>
      </c>
      <c r="Y38" s="114">
        <v>0</v>
      </c>
      <c r="Z38" s="132">
        <f t="shared" si="8"/>
        <v>0</v>
      </c>
      <c r="AA38" s="133">
        <f t="shared" si="9"/>
        <v>2E-3</v>
      </c>
      <c r="AB38" s="133">
        <f t="shared" si="9"/>
        <v>0.11500000000000005</v>
      </c>
      <c r="AC38" s="133">
        <f t="shared" si="9"/>
        <v>0.69799999999999995</v>
      </c>
      <c r="AD38" s="133">
        <f t="shared" si="9"/>
        <v>0.18499999999999994</v>
      </c>
      <c r="AE38" s="108">
        <v>0</v>
      </c>
      <c r="AF38" s="114">
        <v>0</v>
      </c>
      <c r="AG38" s="114">
        <v>0</v>
      </c>
      <c r="AH38" s="114">
        <v>0</v>
      </c>
      <c r="AI38" s="114">
        <v>1</v>
      </c>
      <c r="AJ38" s="108">
        <f t="shared" si="10"/>
        <v>0.4</v>
      </c>
      <c r="AK38" s="114">
        <f t="shared" si="10"/>
        <v>0.4</v>
      </c>
      <c r="AL38" s="114">
        <f t="shared" si="11"/>
        <v>0.2</v>
      </c>
      <c r="AM38" s="114">
        <v>0</v>
      </c>
      <c r="AN38" s="114">
        <v>0</v>
      </c>
      <c r="AO38" s="108">
        <v>0.03</v>
      </c>
      <c r="AP38" s="114">
        <v>0.15</v>
      </c>
      <c r="AQ38" s="114">
        <v>0.3</v>
      </c>
      <c r="AR38" s="114">
        <v>0.5</v>
      </c>
      <c r="AS38" s="114">
        <v>2.0000000000000018E-2</v>
      </c>
      <c r="AT38" s="132">
        <f t="shared" ref="AT38:AT40" si="43">AT37+(AT$41-AT$36)/5</f>
        <v>0.1</v>
      </c>
      <c r="AU38" s="133">
        <f t="shared" si="40"/>
        <v>0.25</v>
      </c>
      <c r="AV38" s="133">
        <f t="shared" si="41"/>
        <v>0.3</v>
      </c>
      <c r="AW38" s="133">
        <f t="shared" si="42"/>
        <v>0.3</v>
      </c>
      <c r="AX38" s="133">
        <f t="shared" si="24"/>
        <v>5.0000000000000044E-2</v>
      </c>
      <c r="AY38" s="132">
        <v>0</v>
      </c>
      <c r="AZ38" s="133">
        <v>0</v>
      </c>
      <c r="BA38" s="133">
        <v>0</v>
      </c>
      <c r="BB38" s="140">
        <v>0.5</v>
      </c>
      <c r="BC38" s="140">
        <v>0.5</v>
      </c>
      <c r="BD38" s="36">
        <f t="shared" si="2"/>
        <v>1.0000000000000002</v>
      </c>
      <c r="BE38" s="36">
        <f t="shared" si="3"/>
        <v>9.0000000000000018</v>
      </c>
      <c r="BG38" s="60">
        <f t="shared" si="4"/>
        <v>3.4122186850210026E-2</v>
      </c>
      <c r="BH38" s="60">
        <f t="shared" si="0"/>
        <v>8.9180800536257071E-2</v>
      </c>
      <c r="BI38" s="60">
        <f t="shared" si="0"/>
        <v>0.2137253131688206</v>
      </c>
      <c r="BJ38" s="60">
        <f t="shared" si="0"/>
        <v>0.52303010943649919</v>
      </c>
      <c r="BK38" s="60">
        <f t="shared" si="0"/>
        <v>0.13994159000821324</v>
      </c>
      <c r="BL38" s="57">
        <f t="shared" si="1"/>
        <v>1.0000000000000002</v>
      </c>
    </row>
    <row r="39" spans="1:64" ht="12.75" x14ac:dyDescent="0.2">
      <c r="A39" s="12">
        <v>2033</v>
      </c>
      <c r="B39" s="100">
        <v>0.11904687703118857</v>
      </c>
      <c r="C39" s="66">
        <v>0.53309939918848814</v>
      </c>
      <c r="D39" s="66">
        <f t="shared" si="39"/>
        <v>0</v>
      </c>
      <c r="E39" s="66">
        <f t="shared" si="39"/>
        <v>0</v>
      </c>
      <c r="F39" s="66">
        <f t="shared" si="39"/>
        <v>0</v>
      </c>
      <c r="G39" s="66">
        <v>8.263558351881365E-4</v>
      </c>
      <c r="H39" s="66">
        <v>0</v>
      </c>
      <c r="I39" s="66">
        <v>0.34702736794513522</v>
      </c>
      <c r="J39" s="66">
        <f t="shared" si="31"/>
        <v>0</v>
      </c>
      <c r="K39" s="108">
        <v>0.03</v>
      </c>
      <c r="L39" s="114">
        <v>0.1</v>
      </c>
      <c r="M39" s="114">
        <v>0.45</v>
      </c>
      <c r="N39" s="114">
        <v>0.27</v>
      </c>
      <c r="O39" s="114">
        <v>0.15</v>
      </c>
      <c r="P39" s="108">
        <v>0</v>
      </c>
      <c r="Q39" s="114">
        <v>2E-3</v>
      </c>
      <c r="R39" s="114">
        <f t="shared" si="26"/>
        <v>0.12000000000000005</v>
      </c>
      <c r="S39" s="114">
        <v>0.69799999999999995</v>
      </c>
      <c r="T39" s="114">
        <f t="shared" si="27"/>
        <v>0.17999999999999994</v>
      </c>
      <c r="U39" s="108">
        <v>0.125</v>
      </c>
      <c r="V39" s="114">
        <v>0.5</v>
      </c>
      <c r="W39" s="114">
        <v>0.35</v>
      </c>
      <c r="X39" s="114">
        <v>2.5000000000000001E-2</v>
      </c>
      <c r="Y39" s="114">
        <v>0</v>
      </c>
      <c r="Z39" s="132">
        <f t="shared" si="8"/>
        <v>0</v>
      </c>
      <c r="AA39" s="133">
        <f t="shared" si="9"/>
        <v>2E-3</v>
      </c>
      <c r="AB39" s="133">
        <f t="shared" si="9"/>
        <v>0.12000000000000005</v>
      </c>
      <c r="AC39" s="133">
        <f t="shared" si="9"/>
        <v>0.69799999999999995</v>
      </c>
      <c r="AD39" s="133">
        <f t="shared" si="9"/>
        <v>0.17999999999999994</v>
      </c>
      <c r="AE39" s="108">
        <v>0</v>
      </c>
      <c r="AF39" s="114">
        <v>0</v>
      </c>
      <c r="AG39" s="114">
        <v>0</v>
      </c>
      <c r="AH39" s="114">
        <v>0</v>
      </c>
      <c r="AI39" s="114">
        <v>1</v>
      </c>
      <c r="AJ39" s="108">
        <f t="shared" si="10"/>
        <v>0.4</v>
      </c>
      <c r="AK39" s="114">
        <f t="shared" si="10"/>
        <v>0.4</v>
      </c>
      <c r="AL39" s="114">
        <f t="shared" si="11"/>
        <v>0.2</v>
      </c>
      <c r="AM39" s="114">
        <v>0</v>
      </c>
      <c r="AN39" s="114">
        <v>0</v>
      </c>
      <c r="AO39" s="108">
        <v>0.03</v>
      </c>
      <c r="AP39" s="114">
        <v>0.15</v>
      </c>
      <c r="AQ39" s="114">
        <v>0.3</v>
      </c>
      <c r="AR39" s="114">
        <v>0.5</v>
      </c>
      <c r="AS39" s="114">
        <v>2.0000000000000018E-2</v>
      </c>
      <c r="AT39" s="132">
        <f t="shared" si="43"/>
        <v>0.1</v>
      </c>
      <c r="AU39" s="133">
        <f t="shared" si="40"/>
        <v>0.25</v>
      </c>
      <c r="AV39" s="133">
        <f t="shared" si="41"/>
        <v>0.3</v>
      </c>
      <c r="AW39" s="133">
        <f t="shared" si="42"/>
        <v>0.3</v>
      </c>
      <c r="AX39" s="133">
        <f t="shared" si="24"/>
        <v>5.0000000000000044E-2</v>
      </c>
      <c r="AY39" s="132">
        <v>0</v>
      </c>
      <c r="AZ39" s="133">
        <v>0</v>
      </c>
      <c r="BA39" s="133">
        <v>0</v>
      </c>
      <c r="BB39" s="140">
        <v>0.5</v>
      </c>
      <c r="BC39" s="140">
        <v>0.5</v>
      </c>
      <c r="BD39" s="36">
        <f t="shared" si="2"/>
        <v>1</v>
      </c>
      <c r="BE39" s="36">
        <f t="shared" si="3"/>
        <v>9.0000000000000018</v>
      </c>
      <c r="BG39" s="60">
        <f t="shared" si="4"/>
        <v>3.860468543952443E-2</v>
      </c>
      <c r="BH39" s="60">
        <f t="shared" si="0"/>
        <v>0.10005827082185489</v>
      </c>
      <c r="BI39" s="60">
        <f t="shared" si="0"/>
        <v>0.22181650411723167</v>
      </c>
      <c r="BJ39" s="60">
        <f t="shared" si="0"/>
        <v>0.50835424781552618</v>
      </c>
      <c r="BK39" s="60">
        <f t="shared" si="0"/>
        <v>0.13116629180586289</v>
      </c>
      <c r="BL39" s="57">
        <f t="shared" si="1"/>
        <v>1</v>
      </c>
    </row>
    <row r="40" spans="1:64" ht="12.75" x14ac:dyDescent="0.2">
      <c r="A40" s="12">
        <v>2034</v>
      </c>
      <c r="B40" s="100">
        <v>0.10859812917577602</v>
      </c>
      <c r="C40" s="66">
        <v>0.49389215521196383</v>
      </c>
      <c r="D40" s="66">
        <f t="shared" si="39"/>
        <v>0</v>
      </c>
      <c r="E40" s="66">
        <f t="shared" si="39"/>
        <v>0</v>
      </c>
      <c r="F40" s="66">
        <f t="shared" si="39"/>
        <v>0</v>
      </c>
      <c r="G40" s="66">
        <v>8.1276799574299581E-4</v>
      </c>
      <c r="H40" s="66">
        <v>0</v>
      </c>
      <c r="I40" s="66">
        <v>0.39669694761651719</v>
      </c>
      <c r="J40" s="66">
        <f t="shared" si="31"/>
        <v>0</v>
      </c>
      <c r="K40" s="108">
        <v>0.03</v>
      </c>
      <c r="L40" s="114">
        <v>0.1</v>
      </c>
      <c r="M40" s="114">
        <v>0.45</v>
      </c>
      <c r="N40" s="114">
        <v>0.27</v>
      </c>
      <c r="O40" s="114">
        <v>0.15</v>
      </c>
      <c r="P40" s="108">
        <v>0</v>
      </c>
      <c r="Q40" s="114">
        <v>2E-3</v>
      </c>
      <c r="R40" s="114">
        <f t="shared" si="26"/>
        <v>0.12500000000000006</v>
      </c>
      <c r="S40" s="114">
        <v>0.69799999999999995</v>
      </c>
      <c r="T40" s="114">
        <f t="shared" si="27"/>
        <v>0.17499999999999993</v>
      </c>
      <c r="U40" s="108">
        <v>0.125</v>
      </c>
      <c r="V40" s="114">
        <v>0.5</v>
      </c>
      <c r="W40" s="114">
        <v>0.35</v>
      </c>
      <c r="X40" s="114">
        <v>2.5000000000000001E-2</v>
      </c>
      <c r="Y40" s="114">
        <v>0</v>
      </c>
      <c r="Z40" s="132">
        <f t="shared" si="8"/>
        <v>0</v>
      </c>
      <c r="AA40" s="133">
        <f t="shared" si="9"/>
        <v>2E-3</v>
      </c>
      <c r="AB40" s="133">
        <f t="shared" si="9"/>
        <v>0.12500000000000006</v>
      </c>
      <c r="AC40" s="133">
        <f t="shared" si="9"/>
        <v>0.69799999999999995</v>
      </c>
      <c r="AD40" s="133">
        <f t="shared" si="9"/>
        <v>0.17499999999999993</v>
      </c>
      <c r="AE40" s="108">
        <v>0</v>
      </c>
      <c r="AF40" s="114">
        <v>0</v>
      </c>
      <c r="AG40" s="114">
        <v>0</v>
      </c>
      <c r="AH40" s="114">
        <v>0</v>
      </c>
      <c r="AI40" s="114">
        <v>1</v>
      </c>
      <c r="AJ40" s="108">
        <f t="shared" si="10"/>
        <v>0.4</v>
      </c>
      <c r="AK40" s="114">
        <f t="shared" si="10"/>
        <v>0.4</v>
      </c>
      <c r="AL40" s="114">
        <f t="shared" si="11"/>
        <v>0.2</v>
      </c>
      <c r="AM40" s="114">
        <v>0</v>
      </c>
      <c r="AN40" s="114">
        <v>0</v>
      </c>
      <c r="AO40" s="108">
        <v>0.03</v>
      </c>
      <c r="AP40" s="114">
        <v>0.15</v>
      </c>
      <c r="AQ40" s="114">
        <v>0.3</v>
      </c>
      <c r="AR40" s="114">
        <v>0.5</v>
      </c>
      <c r="AS40" s="114">
        <v>2.0000000000000018E-2</v>
      </c>
      <c r="AT40" s="132">
        <f t="shared" si="43"/>
        <v>0.1</v>
      </c>
      <c r="AU40" s="133">
        <f t="shared" si="40"/>
        <v>0.25</v>
      </c>
      <c r="AV40" s="133">
        <f t="shared" si="41"/>
        <v>0.3</v>
      </c>
      <c r="AW40" s="133">
        <f t="shared" si="42"/>
        <v>0.3</v>
      </c>
      <c r="AX40" s="133">
        <f t="shared" si="24"/>
        <v>5.0000000000000044E-2</v>
      </c>
      <c r="AY40" s="132">
        <v>0</v>
      </c>
      <c r="AZ40" s="133">
        <v>0</v>
      </c>
      <c r="BA40" s="133">
        <v>0</v>
      </c>
      <c r="BB40" s="140">
        <v>0.5</v>
      </c>
      <c r="BC40" s="140">
        <v>0.5</v>
      </c>
      <c r="BD40" s="36">
        <f t="shared" si="2"/>
        <v>1</v>
      </c>
      <c r="BE40" s="36">
        <f t="shared" si="3"/>
        <v>9.0000000000000018</v>
      </c>
      <c r="BG40" s="60">
        <f t="shared" si="4"/>
        <v>4.3252745835222199E-2</v>
      </c>
      <c r="BH40" s="60">
        <f t="shared" si="0"/>
        <v>0.11134694133042802</v>
      </c>
      <c r="BI40" s="60">
        <f t="shared" si="0"/>
        <v>0.22977731541469848</v>
      </c>
      <c r="BJ40" s="60">
        <f t="shared" si="0"/>
        <v>0.49306730350036543</v>
      </c>
      <c r="BK40" s="60">
        <f t="shared" si="0"/>
        <v>0.12255569391928592</v>
      </c>
      <c r="BL40" s="57">
        <f t="shared" si="1"/>
        <v>1</v>
      </c>
    </row>
    <row r="41" spans="1:64" s="55" customFormat="1" ht="12.75" x14ac:dyDescent="0.2">
      <c r="A41" s="51">
        <v>2035</v>
      </c>
      <c r="B41" s="101">
        <v>9.8023106359159617E-2</v>
      </c>
      <c r="C41" s="65">
        <v>0.45255533480696403</v>
      </c>
      <c r="D41" s="65">
        <v>0</v>
      </c>
      <c r="E41" s="65">
        <v>0</v>
      </c>
      <c r="F41" s="65">
        <v>0</v>
      </c>
      <c r="G41" s="74">
        <v>7.923501003083977E-4</v>
      </c>
      <c r="H41" s="74">
        <v>0</v>
      </c>
      <c r="I41" s="65">
        <v>0.44862920873356804</v>
      </c>
      <c r="J41" s="74">
        <f t="shared" si="31"/>
        <v>0</v>
      </c>
      <c r="K41" s="103">
        <v>0.03</v>
      </c>
      <c r="L41" s="104">
        <v>0.1</v>
      </c>
      <c r="M41" s="104">
        <v>0.45</v>
      </c>
      <c r="N41" s="104">
        <v>0.27</v>
      </c>
      <c r="O41" s="104">
        <v>0.15</v>
      </c>
      <c r="P41" s="103">
        <v>0</v>
      </c>
      <c r="Q41" s="104">
        <v>2E-3</v>
      </c>
      <c r="R41" s="104">
        <f t="shared" si="26"/>
        <v>0.13000000000000006</v>
      </c>
      <c r="S41" s="104">
        <v>0.69799999999999995</v>
      </c>
      <c r="T41" s="104">
        <f t="shared" si="27"/>
        <v>0.16999999999999993</v>
      </c>
      <c r="U41" s="103">
        <v>0.125</v>
      </c>
      <c r="V41" s="104">
        <v>0.5</v>
      </c>
      <c r="W41" s="104">
        <v>0.35</v>
      </c>
      <c r="X41" s="104">
        <v>2.5000000000000001E-2</v>
      </c>
      <c r="Y41" s="104">
        <v>0</v>
      </c>
      <c r="Z41" s="135">
        <f t="shared" si="8"/>
        <v>0</v>
      </c>
      <c r="AA41" s="136">
        <f t="shared" si="9"/>
        <v>2E-3</v>
      </c>
      <c r="AB41" s="136">
        <f t="shared" si="9"/>
        <v>0.13000000000000006</v>
      </c>
      <c r="AC41" s="136">
        <f t="shared" si="9"/>
        <v>0.69799999999999995</v>
      </c>
      <c r="AD41" s="136">
        <f t="shared" si="9"/>
        <v>0.16999999999999993</v>
      </c>
      <c r="AE41" s="103">
        <v>0</v>
      </c>
      <c r="AF41" s="104">
        <v>0</v>
      </c>
      <c r="AG41" s="104">
        <v>0</v>
      </c>
      <c r="AH41" s="104">
        <v>0</v>
      </c>
      <c r="AI41" s="104">
        <v>1</v>
      </c>
      <c r="AJ41" s="103">
        <f t="shared" si="10"/>
        <v>0.4</v>
      </c>
      <c r="AK41" s="104">
        <f t="shared" si="10"/>
        <v>0.4</v>
      </c>
      <c r="AL41" s="104">
        <f t="shared" si="11"/>
        <v>0.2</v>
      </c>
      <c r="AM41" s="104">
        <v>0</v>
      </c>
      <c r="AN41" s="104">
        <v>0</v>
      </c>
      <c r="AO41" s="103">
        <v>0.03</v>
      </c>
      <c r="AP41" s="104">
        <v>0.15</v>
      </c>
      <c r="AQ41" s="104">
        <v>0.3</v>
      </c>
      <c r="AR41" s="104">
        <v>0.5</v>
      </c>
      <c r="AS41" s="104">
        <f t="shared" si="12"/>
        <v>2.0000000000000018E-2</v>
      </c>
      <c r="AT41" s="135">
        <v>0.1</v>
      </c>
      <c r="AU41" s="136">
        <v>0.25</v>
      </c>
      <c r="AV41" s="136">
        <v>0.3</v>
      </c>
      <c r="AW41" s="136">
        <v>0.3</v>
      </c>
      <c r="AX41" s="136">
        <f t="shared" ref="AX41" si="44">1-SUM(AT41:AW41)</f>
        <v>5.0000000000000044E-2</v>
      </c>
      <c r="AY41" s="135">
        <v>0</v>
      </c>
      <c r="AZ41" s="136">
        <v>0</v>
      </c>
      <c r="BA41" s="136">
        <v>0</v>
      </c>
      <c r="BB41" s="139">
        <v>0.5</v>
      </c>
      <c r="BC41" s="139">
        <v>0.5</v>
      </c>
      <c r="BD41" s="52">
        <f t="shared" si="2"/>
        <v>1</v>
      </c>
      <c r="BE41" s="52">
        <f t="shared" si="3"/>
        <v>9.0000000000000018</v>
      </c>
      <c r="BG41" s="61">
        <f t="shared" si="4"/>
        <v>4.8120554104254955E-2</v>
      </c>
      <c r="BH41" s="61">
        <f t="shared" si="0"/>
        <v>0.12318166352904526</v>
      </c>
      <c r="BI41" s="61">
        <f t="shared" si="0"/>
        <v>0.23768982402665928</v>
      </c>
      <c r="BJ41" s="61">
        <f t="shared" si="0"/>
        <v>0.47693862503230439</v>
      </c>
      <c r="BK41" s="61">
        <f t="shared" si="0"/>
        <v>0.11406933330773622</v>
      </c>
      <c r="BL41" s="62">
        <f t="shared" si="1"/>
        <v>1.0000000000000002</v>
      </c>
    </row>
    <row r="42" spans="1:64" ht="12.75" x14ac:dyDescent="0.2">
      <c r="A42" s="12">
        <v>2036</v>
      </c>
      <c r="B42" s="100">
        <v>8.7293828002100393E-2</v>
      </c>
      <c r="C42" s="66">
        <v>0.40826881885450023</v>
      </c>
      <c r="D42" s="66">
        <f t="shared" ref="D42:E45" si="45">D41+(D$46-D$41)*0.2</f>
        <v>0</v>
      </c>
      <c r="E42" s="66">
        <f t="shared" si="45"/>
        <v>0</v>
      </c>
      <c r="F42" s="174">
        <v>0</v>
      </c>
      <c r="G42" s="66">
        <v>7.6527770235142287E-4</v>
      </c>
      <c r="H42" s="66">
        <v>0</v>
      </c>
      <c r="I42" s="66">
        <v>0.50367207544104808</v>
      </c>
      <c r="J42" s="66">
        <f t="shared" si="31"/>
        <v>0</v>
      </c>
      <c r="K42" s="108">
        <v>0.03</v>
      </c>
      <c r="L42" s="114">
        <v>0.1</v>
      </c>
      <c r="M42" s="114">
        <v>0.45</v>
      </c>
      <c r="N42" s="114">
        <v>0.27</v>
      </c>
      <c r="O42" s="114">
        <v>0.15</v>
      </c>
      <c r="P42" s="108">
        <v>0</v>
      </c>
      <c r="Q42" s="114">
        <v>2E-3</v>
      </c>
      <c r="R42" s="114">
        <f t="shared" si="26"/>
        <v>0.13500000000000006</v>
      </c>
      <c r="S42" s="114">
        <v>0.69799999999999995</v>
      </c>
      <c r="T42" s="114">
        <f t="shared" si="27"/>
        <v>0.16499999999999992</v>
      </c>
      <c r="U42" s="108">
        <v>0.125</v>
      </c>
      <c r="V42" s="114">
        <v>0.5</v>
      </c>
      <c r="W42" s="114">
        <v>0.35</v>
      </c>
      <c r="X42" s="114">
        <v>2.5000000000000001E-2</v>
      </c>
      <c r="Y42" s="114">
        <v>0</v>
      </c>
      <c r="Z42" s="132">
        <f t="shared" si="8"/>
        <v>0</v>
      </c>
      <c r="AA42" s="133">
        <f t="shared" si="9"/>
        <v>2E-3</v>
      </c>
      <c r="AB42" s="133">
        <f t="shared" si="9"/>
        <v>0.13500000000000006</v>
      </c>
      <c r="AC42" s="133">
        <f t="shared" si="9"/>
        <v>0.69799999999999995</v>
      </c>
      <c r="AD42" s="133">
        <f t="shared" si="9"/>
        <v>0.16499999999999992</v>
      </c>
      <c r="AE42" s="108">
        <v>0</v>
      </c>
      <c r="AF42" s="114">
        <v>0</v>
      </c>
      <c r="AG42" s="114">
        <v>0</v>
      </c>
      <c r="AH42" s="114">
        <v>0</v>
      </c>
      <c r="AI42" s="114">
        <v>1</v>
      </c>
      <c r="AJ42" s="108">
        <f t="shared" si="10"/>
        <v>0.4</v>
      </c>
      <c r="AK42" s="114">
        <f t="shared" si="10"/>
        <v>0.4</v>
      </c>
      <c r="AL42" s="114">
        <f t="shared" si="11"/>
        <v>0.2</v>
      </c>
      <c r="AM42" s="114">
        <v>0</v>
      </c>
      <c r="AN42" s="114">
        <v>0</v>
      </c>
      <c r="AO42" s="108">
        <v>0.03</v>
      </c>
      <c r="AP42" s="114">
        <v>0.15</v>
      </c>
      <c r="AQ42" s="114">
        <v>0.3</v>
      </c>
      <c r="AR42" s="114">
        <v>0.5</v>
      </c>
      <c r="AS42" s="114">
        <v>2.0000000000000018E-2</v>
      </c>
      <c r="AT42" s="132">
        <f>AT41+(AT$46-AT$41)/5</f>
        <v>0.1</v>
      </c>
      <c r="AU42" s="133">
        <f t="shared" ref="AU42:AU45" si="46">AU41+(AU$46-AU$41)/5</f>
        <v>0.25</v>
      </c>
      <c r="AV42" s="133">
        <f t="shared" ref="AV42:AV45" si="47">AV41+(AV$46-AV$41)/5</f>
        <v>0.3</v>
      </c>
      <c r="AW42" s="133">
        <f t="shared" ref="AW42:AW45" si="48">AW41+(AW$46-AW$41)/5</f>
        <v>0.3</v>
      </c>
      <c r="AX42" s="133">
        <f t="shared" si="24"/>
        <v>5.0000000000000044E-2</v>
      </c>
      <c r="AY42" s="132">
        <v>0</v>
      </c>
      <c r="AZ42" s="133">
        <v>0</v>
      </c>
      <c r="BA42" s="133">
        <v>0</v>
      </c>
      <c r="BB42" s="140">
        <v>0.5</v>
      </c>
      <c r="BC42" s="140">
        <v>0.5</v>
      </c>
      <c r="BD42" s="36">
        <f t="shared" si="2"/>
        <v>1</v>
      </c>
      <c r="BE42" s="36">
        <f t="shared" si="3"/>
        <v>9.0000000000000018</v>
      </c>
      <c r="BG42" s="60">
        <f t="shared" si="4"/>
        <v>5.3292133465108395E-2</v>
      </c>
      <c r="BH42" s="60">
        <f t="shared" si="0"/>
        <v>0.13577005037912163</v>
      </c>
      <c r="BI42" s="60">
        <f t="shared" si="0"/>
        <v>0.24565319131908742</v>
      </c>
      <c r="BJ42" s="60">
        <f t="shared" si="0"/>
        <v>0.45964259175332267</v>
      </c>
      <c r="BK42" s="60">
        <f t="shared" si="0"/>
        <v>0.10564203308335998</v>
      </c>
      <c r="BL42" s="57">
        <f t="shared" si="1"/>
        <v>1.0000000000000002</v>
      </c>
    </row>
    <row r="43" spans="1:64" ht="12.75" x14ac:dyDescent="0.2">
      <c r="A43" s="12">
        <v>2037</v>
      </c>
      <c r="B43" s="100">
        <v>7.6939306821673853E-2</v>
      </c>
      <c r="C43" s="66">
        <v>0.36281535244766333</v>
      </c>
      <c r="D43" s="66">
        <f t="shared" si="45"/>
        <v>0</v>
      </c>
      <c r="E43" s="66">
        <f t="shared" si="45"/>
        <v>0</v>
      </c>
      <c r="F43" s="174">
        <v>0</v>
      </c>
      <c r="G43" s="66">
        <v>7.3064576500631961E-4</v>
      </c>
      <c r="H43" s="66">
        <v>0</v>
      </c>
      <c r="I43" s="66">
        <v>0.55951469496565653</v>
      </c>
      <c r="J43" s="66">
        <f t="shared" si="31"/>
        <v>0</v>
      </c>
      <c r="K43" s="108">
        <v>0.03</v>
      </c>
      <c r="L43" s="114">
        <v>0.1</v>
      </c>
      <c r="M43" s="114">
        <v>0.45</v>
      </c>
      <c r="N43" s="114">
        <v>0.27</v>
      </c>
      <c r="O43" s="114">
        <v>0.15</v>
      </c>
      <c r="P43" s="108">
        <v>0</v>
      </c>
      <c r="Q43" s="114">
        <v>2E-3</v>
      </c>
      <c r="R43" s="114">
        <f t="shared" si="26"/>
        <v>0.14000000000000007</v>
      </c>
      <c r="S43" s="114">
        <v>0.69799999999999995</v>
      </c>
      <c r="T43" s="114">
        <f t="shared" si="27"/>
        <v>0.15999999999999992</v>
      </c>
      <c r="U43" s="108">
        <v>0.125</v>
      </c>
      <c r="V43" s="114">
        <v>0.5</v>
      </c>
      <c r="W43" s="114">
        <v>0.35</v>
      </c>
      <c r="X43" s="114">
        <v>2.5000000000000001E-2</v>
      </c>
      <c r="Y43" s="114">
        <v>0</v>
      </c>
      <c r="Z43" s="132">
        <f t="shared" si="8"/>
        <v>0</v>
      </c>
      <c r="AA43" s="133">
        <f t="shared" si="9"/>
        <v>2E-3</v>
      </c>
      <c r="AB43" s="133">
        <f t="shared" si="9"/>
        <v>0.14000000000000007</v>
      </c>
      <c r="AC43" s="133">
        <f t="shared" si="9"/>
        <v>0.69799999999999995</v>
      </c>
      <c r="AD43" s="133">
        <f t="shared" si="9"/>
        <v>0.15999999999999992</v>
      </c>
      <c r="AE43" s="108">
        <v>0</v>
      </c>
      <c r="AF43" s="114">
        <v>0</v>
      </c>
      <c r="AG43" s="114">
        <v>0</v>
      </c>
      <c r="AH43" s="114">
        <v>0</v>
      </c>
      <c r="AI43" s="114">
        <v>1</v>
      </c>
      <c r="AJ43" s="108">
        <f t="shared" si="10"/>
        <v>0.4</v>
      </c>
      <c r="AK43" s="114">
        <f t="shared" si="10"/>
        <v>0.4</v>
      </c>
      <c r="AL43" s="114">
        <f t="shared" si="11"/>
        <v>0.2</v>
      </c>
      <c r="AM43" s="114">
        <v>0</v>
      </c>
      <c r="AN43" s="114">
        <v>0</v>
      </c>
      <c r="AO43" s="108">
        <v>0.03</v>
      </c>
      <c r="AP43" s="114">
        <v>0.15</v>
      </c>
      <c r="AQ43" s="114">
        <v>0.3</v>
      </c>
      <c r="AR43" s="114">
        <v>0.5</v>
      </c>
      <c r="AS43" s="114">
        <v>2.0000000000000018E-2</v>
      </c>
      <c r="AT43" s="132">
        <f t="shared" ref="AT43:AT45" si="49">AT42+(AT$46-AT$41)/5</f>
        <v>0.1</v>
      </c>
      <c r="AU43" s="133">
        <f t="shared" si="46"/>
        <v>0.25</v>
      </c>
      <c r="AV43" s="133">
        <f t="shared" si="47"/>
        <v>0.3</v>
      </c>
      <c r="AW43" s="133">
        <f t="shared" si="48"/>
        <v>0.3</v>
      </c>
      <c r="AX43" s="133">
        <f t="shared" si="24"/>
        <v>5.0000000000000044E-2</v>
      </c>
      <c r="AY43" s="132">
        <v>0</v>
      </c>
      <c r="AZ43" s="133">
        <v>0</v>
      </c>
      <c r="BA43" s="133">
        <v>0</v>
      </c>
      <c r="BB43" s="140">
        <v>0.5</v>
      </c>
      <c r="BC43" s="140">
        <v>0.5</v>
      </c>
      <c r="BD43" s="36">
        <f t="shared" si="2"/>
        <v>1</v>
      </c>
      <c r="BE43" s="36">
        <f t="shared" si="3"/>
        <v>9.0000000000000018</v>
      </c>
      <c r="BG43" s="60">
        <f t="shared" si="4"/>
        <v>5.85519070072184E-2</v>
      </c>
      <c r="BH43" s="60">
        <f t="shared" si="0"/>
        <v>0.14859049343447939</v>
      </c>
      <c r="BI43" s="60">
        <f t="shared" si="0"/>
        <v>0.25341737505512435</v>
      </c>
      <c r="BJ43" s="60">
        <f t="shared" si="0"/>
        <v>0.44187313734001787</v>
      </c>
      <c r="BK43" s="60">
        <f t="shared" si="0"/>
        <v>9.7567087163160038E-2</v>
      </c>
      <c r="BL43" s="57">
        <f t="shared" si="1"/>
        <v>1</v>
      </c>
    </row>
    <row r="44" spans="1:64" ht="12.75" x14ac:dyDescent="0.2">
      <c r="A44" s="12">
        <v>2038</v>
      </c>
      <c r="B44" s="100">
        <v>6.7158706256959105E-2</v>
      </c>
      <c r="C44" s="66">
        <v>0.31714749444134416</v>
      </c>
      <c r="D44" s="66">
        <f t="shared" si="45"/>
        <v>0</v>
      </c>
      <c r="E44" s="66">
        <f t="shared" si="45"/>
        <v>0</v>
      </c>
      <c r="F44" s="174">
        <v>0</v>
      </c>
      <c r="G44" s="66">
        <v>6.8874384101713702E-4</v>
      </c>
      <c r="H44" s="66">
        <v>0</v>
      </c>
      <c r="I44" s="66">
        <v>0.61500505546067963</v>
      </c>
      <c r="J44" s="66">
        <f t="shared" si="31"/>
        <v>0</v>
      </c>
      <c r="K44" s="108">
        <v>0.03</v>
      </c>
      <c r="L44" s="114">
        <v>0.1</v>
      </c>
      <c r="M44" s="114">
        <v>0.45</v>
      </c>
      <c r="N44" s="114">
        <v>0.27</v>
      </c>
      <c r="O44" s="114">
        <v>0.15</v>
      </c>
      <c r="P44" s="108">
        <v>0</v>
      </c>
      <c r="Q44" s="114">
        <v>2E-3</v>
      </c>
      <c r="R44" s="114">
        <f t="shared" si="26"/>
        <v>0.14500000000000007</v>
      </c>
      <c r="S44" s="114">
        <v>0.69799999999999995</v>
      </c>
      <c r="T44" s="114">
        <f t="shared" si="27"/>
        <v>0.15499999999999992</v>
      </c>
      <c r="U44" s="108">
        <v>0.125</v>
      </c>
      <c r="V44" s="114">
        <v>0.5</v>
      </c>
      <c r="W44" s="114">
        <v>0.35</v>
      </c>
      <c r="X44" s="114">
        <v>2.5000000000000001E-2</v>
      </c>
      <c r="Y44" s="114">
        <v>0</v>
      </c>
      <c r="Z44" s="132">
        <f t="shared" si="8"/>
        <v>0</v>
      </c>
      <c r="AA44" s="133">
        <f t="shared" si="9"/>
        <v>2E-3</v>
      </c>
      <c r="AB44" s="133">
        <f t="shared" si="9"/>
        <v>0.14500000000000007</v>
      </c>
      <c r="AC44" s="133">
        <f t="shared" si="9"/>
        <v>0.69799999999999995</v>
      </c>
      <c r="AD44" s="133">
        <f t="shared" si="9"/>
        <v>0.15499999999999992</v>
      </c>
      <c r="AE44" s="108">
        <v>0</v>
      </c>
      <c r="AF44" s="114">
        <v>0</v>
      </c>
      <c r="AG44" s="114">
        <v>0</v>
      </c>
      <c r="AH44" s="114">
        <v>0</v>
      </c>
      <c r="AI44" s="114">
        <v>1</v>
      </c>
      <c r="AJ44" s="108">
        <f t="shared" si="10"/>
        <v>0.4</v>
      </c>
      <c r="AK44" s="114">
        <f t="shared" si="10"/>
        <v>0.4</v>
      </c>
      <c r="AL44" s="114">
        <f t="shared" si="11"/>
        <v>0.2</v>
      </c>
      <c r="AM44" s="114">
        <v>0</v>
      </c>
      <c r="AN44" s="114">
        <v>0</v>
      </c>
      <c r="AO44" s="108">
        <v>0.03</v>
      </c>
      <c r="AP44" s="114">
        <v>0.15</v>
      </c>
      <c r="AQ44" s="114">
        <v>0.3</v>
      </c>
      <c r="AR44" s="114">
        <v>0.5</v>
      </c>
      <c r="AS44" s="114">
        <v>2.0000000000000018E-2</v>
      </c>
      <c r="AT44" s="132">
        <f t="shared" si="49"/>
        <v>0.1</v>
      </c>
      <c r="AU44" s="133">
        <f t="shared" si="46"/>
        <v>0.25</v>
      </c>
      <c r="AV44" s="133">
        <f t="shared" si="47"/>
        <v>0.3</v>
      </c>
      <c r="AW44" s="133">
        <f t="shared" si="48"/>
        <v>0.3</v>
      </c>
      <c r="AX44" s="133">
        <f t="shared" si="24"/>
        <v>5.0000000000000044E-2</v>
      </c>
      <c r="AY44" s="132">
        <v>0</v>
      </c>
      <c r="AZ44" s="133">
        <v>0</v>
      </c>
      <c r="BA44" s="133">
        <v>0</v>
      </c>
      <c r="BB44" s="140">
        <v>0.5</v>
      </c>
      <c r="BC44" s="140">
        <v>0.5</v>
      </c>
      <c r="BD44" s="36">
        <f t="shared" si="2"/>
        <v>1</v>
      </c>
      <c r="BE44" s="36">
        <f t="shared" si="3"/>
        <v>9.0000000000000018</v>
      </c>
      <c r="BG44" s="60">
        <f t="shared" si="4"/>
        <v>6.3790764270183598E-2</v>
      </c>
      <c r="BH44" s="60">
        <f t="shared" si="0"/>
        <v>0.16137692701615536</v>
      </c>
      <c r="BI44" s="60">
        <f t="shared" si="0"/>
        <v>0.26084706991603385</v>
      </c>
      <c r="BJ44" s="60">
        <f t="shared" si="0"/>
        <v>0.42400331844764105</v>
      </c>
      <c r="BK44" s="60">
        <f t="shared" si="0"/>
        <v>8.9981920349986186E-2</v>
      </c>
      <c r="BL44" s="57">
        <f t="shared" si="1"/>
        <v>1</v>
      </c>
    </row>
    <row r="45" spans="1:64" ht="12.75" x14ac:dyDescent="0.2">
      <c r="A45" s="12">
        <v>2039</v>
      </c>
      <c r="B45" s="100">
        <v>5.7740024564685757E-2</v>
      </c>
      <c r="C45" s="66">
        <v>0.27242821992181471</v>
      </c>
      <c r="D45" s="66">
        <f t="shared" si="45"/>
        <v>0</v>
      </c>
      <c r="E45" s="66">
        <f t="shared" si="45"/>
        <v>0</v>
      </c>
      <c r="F45" s="174">
        <v>0</v>
      </c>
      <c r="G45" s="66">
        <v>6.4061942531366345E-4</v>
      </c>
      <c r="H45" s="66">
        <v>0</v>
      </c>
      <c r="I45" s="66">
        <v>0.66919113608818581</v>
      </c>
      <c r="J45" s="66">
        <f t="shared" si="31"/>
        <v>0</v>
      </c>
      <c r="K45" s="108">
        <v>0.03</v>
      </c>
      <c r="L45" s="114">
        <v>0.1</v>
      </c>
      <c r="M45" s="114">
        <v>0.45</v>
      </c>
      <c r="N45" s="114">
        <v>0.27</v>
      </c>
      <c r="O45" s="114">
        <v>0.15</v>
      </c>
      <c r="P45" s="108">
        <v>0</v>
      </c>
      <c r="Q45" s="114">
        <v>2E-3</v>
      </c>
      <c r="R45" s="114">
        <f t="shared" si="26"/>
        <v>0.15000000000000008</v>
      </c>
      <c r="S45" s="114">
        <v>0.69799999999999995</v>
      </c>
      <c r="T45" s="114">
        <f t="shared" si="27"/>
        <v>0.14999999999999991</v>
      </c>
      <c r="U45" s="108">
        <v>0.125</v>
      </c>
      <c r="V45" s="114">
        <v>0.5</v>
      </c>
      <c r="W45" s="114">
        <v>0.35</v>
      </c>
      <c r="X45" s="114">
        <v>2.5000000000000001E-2</v>
      </c>
      <c r="Y45" s="114">
        <v>0</v>
      </c>
      <c r="Z45" s="132">
        <f t="shared" si="8"/>
        <v>0</v>
      </c>
      <c r="AA45" s="133">
        <f t="shared" si="9"/>
        <v>2E-3</v>
      </c>
      <c r="AB45" s="133">
        <f t="shared" si="9"/>
        <v>0.15000000000000008</v>
      </c>
      <c r="AC45" s="133">
        <f t="shared" si="9"/>
        <v>0.69799999999999995</v>
      </c>
      <c r="AD45" s="133">
        <f t="shared" si="9"/>
        <v>0.14999999999999991</v>
      </c>
      <c r="AE45" s="108">
        <v>0</v>
      </c>
      <c r="AF45" s="114">
        <v>0</v>
      </c>
      <c r="AG45" s="114">
        <v>0</v>
      </c>
      <c r="AH45" s="114">
        <v>0</v>
      </c>
      <c r="AI45" s="114">
        <v>1</v>
      </c>
      <c r="AJ45" s="108">
        <f t="shared" si="10"/>
        <v>0.4</v>
      </c>
      <c r="AK45" s="114">
        <f t="shared" si="10"/>
        <v>0.4</v>
      </c>
      <c r="AL45" s="114">
        <f t="shared" si="11"/>
        <v>0.2</v>
      </c>
      <c r="AM45" s="114">
        <v>0</v>
      </c>
      <c r="AN45" s="114">
        <v>0</v>
      </c>
      <c r="AO45" s="108">
        <v>0.03</v>
      </c>
      <c r="AP45" s="114">
        <v>0.15</v>
      </c>
      <c r="AQ45" s="114">
        <v>0.3</v>
      </c>
      <c r="AR45" s="114">
        <v>0.5</v>
      </c>
      <c r="AS45" s="114">
        <v>2.0000000000000018E-2</v>
      </c>
      <c r="AT45" s="132">
        <f t="shared" si="49"/>
        <v>0.1</v>
      </c>
      <c r="AU45" s="133">
        <f t="shared" si="46"/>
        <v>0.25</v>
      </c>
      <c r="AV45" s="133">
        <f t="shared" si="47"/>
        <v>0.3</v>
      </c>
      <c r="AW45" s="133">
        <f t="shared" si="48"/>
        <v>0.3</v>
      </c>
      <c r="AX45" s="133">
        <f t="shared" si="24"/>
        <v>5.0000000000000044E-2</v>
      </c>
      <c r="AY45" s="132">
        <v>0</v>
      </c>
      <c r="AZ45" s="133">
        <v>0</v>
      </c>
      <c r="BA45" s="133">
        <v>0</v>
      </c>
      <c r="BB45" s="140">
        <v>0.5</v>
      </c>
      <c r="BC45" s="140">
        <v>0.5</v>
      </c>
      <c r="BD45" s="36">
        <f t="shared" si="2"/>
        <v>1</v>
      </c>
      <c r="BE45" s="36">
        <f t="shared" si="3"/>
        <v>9.0000000000000018</v>
      </c>
      <c r="BG45" s="60">
        <f t="shared" si="4"/>
        <v>6.8907562115884613E-2</v>
      </c>
      <c r="BH45" s="60">
        <f t="shared" si="0"/>
        <v>0.17387289068848413</v>
      </c>
      <c r="BI45" s="60">
        <f t="shared" si="0"/>
        <v>0.26773270875389932</v>
      </c>
      <c r="BJ45" s="60">
        <f t="shared" si="0"/>
        <v>0.40650204496434755</v>
      </c>
      <c r="BK45" s="60">
        <f t="shared" si="0"/>
        <v>8.2984793477384355E-2</v>
      </c>
      <c r="BL45" s="57">
        <f t="shared" si="1"/>
        <v>1</v>
      </c>
    </row>
    <row r="46" spans="1:64" s="55" customFormat="1" ht="12.75" x14ac:dyDescent="0.2">
      <c r="A46" s="51">
        <v>2040</v>
      </c>
      <c r="B46" s="101">
        <v>4.9087967106495461E-2</v>
      </c>
      <c r="C46" s="65">
        <v>0.22973741418973698</v>
      </c>
      <c r="D46" s="65">
        <v>0</v>
      </c>
      <c r="E46" s="65">
        <v>0</v>
      </c>
      <c r="F46" s="65">
        <v>0</v>
      </c>
      <c r="G46" s="74">
        <v>5.8672373638426827E-4</v>
      </c>
      <c r="H46" s="74">
        <v>0</v>
      </c>
      <c r="I46" s="65">
        <v>0.72058789496738318</v>
      </c>
      <c r="J46" s="74">
        <f t="shared" si="31"/>
        <v>0</v>
      </c>
      <c r="K46" s="103">
        <v>0.03</v>
      </c>
      <c r="L46" s="104">
        <v>0.1</v>
      </c>
      <c r="M46" s="104">
        <v>0.45</v>
      </c>
      <c r="N46" s="104">
        <v>0.27</v>
      </c>
      <c r="O46" s="104">
        <v>0.15</v>
      </c>
      <c r="P46" s="103">
        <v>0</v>
      </c>
      <c r="Q46" s="104">
        <v>2E-3</v>
      </c>
      <c r="R46" s="104">
        <f t="shared" si="26"/>
        <v>0.15500000000000008</v>
      </c>
      <c r="S46" s="104">
        <v>0.69799999999999995</v>
      </c>
      <c r="T46" s="104">
        <f t="shared" si="27"/>
        <v>0.14499999999999991</v>
      </c>
      <c r="U46" s="103">
        <v>0.125</v>
      </c>
      <c r="V46" s="104">
        <v>0.5</v>
      </c>
      <c r="W46" s="104">
        <v>0.35</v>
      </c>
      <c r="X46" s="104">
        <v>2.5000000000000001E-2</v>
      </c>
      <c r="Y46" s="104">
        <v>0</v>
      </c>
      <c r="Z46" s="135">
        <f t="shared" si="8"/>
        <v>0</v>
      </c>
      <c r="AA46" s="136">
        <f t="shared" si="9"/>
        <v>2E-3</v>
      </c>
      <c r="AB46" s="136">
        <f t="shared" si="9"/>
        <v>0.15500000000000008</v>
      </c>
      <c r="AC46" s="136">
        <f t="shared" si="9"/>
        <v>0.69799999999999995</v>
      </c>
      <c r="AD46" s="136">
        <f t="shared" si="9"/>
        <v>0.14499999999999991</v>
      </c>
      <c r="AE46" s="103">
        <v>0</v>
      </c>
      <c r="AF46" s="104">
        <v>0</v>
      </c>
      <c r="AG46" s="104">
        <v>0</v>
      </c>
      <c r="AH46" s="104">
        <v>0</v>
      </c>
      <c r="AI46" s="104">
        <v>1</v>
      </c>
      <c r="AJ46" s="103">
        <f t="shared" si="10"/>
        <v>0.4</v>
      </c>
      <c r="AK46" s="104">
        <f t="shared" si="10"/>
        <v>0.4</v>
      </c>
      <c r="AL46" s="104">
        <f t="shared" si="11"/>
        <v>0.2</v>
      </c>
      <c r="AM46" s="104">
        <v>0</v>
      </c>
      <c r="AN46" s="104">
        <v>0</v>
      </c>
      <c r="AO46" s="103">
        <v>0.03</v>
      </c>
      <c r="AP46" s="104">
        <v>0.15</v>
      </c>
      <c r="AQ46" s="104">
        <v>0.3</v>
      </c>
      <c r="AR46" s="104">
        <v>0.5</v>
      </c>
      <c r="AS46" s="104">
        <f t="shared" si="12"/>
        <v>2.0000000000000018E-2</v>
      </c>
      <c r="AT46" s="135">
        <v>0.1</v>
      </c>
      <c r="AU46" s="136">
        <v>0.25</v>
      </c>
      <c r="AV46" s="136">
        <v>0.3</v>
      </c>
      <c r="AW46" s="136">
        <v>0.3</v>
      </c>
      <c r="AX46" s="136">
        <f t="shared" ref="AX46" si="50">1-SUM(AT46:AW46)</f>
        <v>5.0000000000000044E-2</v>
      </c>
      <c r="AY46" s="135">
        <v>0</v>
      </c>
      <c r="AZ46" s="136">
        <v>0</v>
      </c>
      <c r="BA46" s="136">
        <v>0</v>
      </c>
      <c r="BB46" s="139">
        <v>0.5</v>
      </c>
      <c r="BC46" s="139">
        <v>0.5</v>
      </c>
      <c r="BD46" s="52">
        <f t="shared" si="2"/>
        <v>0.99999999999999989</v>
      </c>
      <c r="BE46" s="52">
        <f t="shared" si="3"/>
        <v>9.0000000000000018</v>
      </c>
      <c r="BG46" s="61">
        <f t="shared" si="4"/>
        <v>7.3766118004486889E-2</v>
      </c>
      <c r="BH46" s="61">
        <f t="shared" si="0"/>
        <v>0.18574993477542853</v>
      </c>
      <c r="BI46" s="61">
        <f t="shared" si="0"/>
        <v>0.27399259763482403</v>
      </c>
      <c r="BJ46" s="61">
        <f t="shared" si="0"/>
        <v>0.38978683471340514</v>
      </c>
      <c r="BK46" s="61">
        <f t="shared" si="0"/>
        <v>7.6704514871855353E-2</v>
      </c>
      <c r="BL46" s="62">
        <f t="shared" si="1"/>
        <v>1</v>
      </c>
    </row>
    <row r="47" spans="1:64" ht="12.75" x14ac:dyDescent="0.2">
      <c r="A47" s="12">
        <v>2041</v>
      </c>
      <c r="B47" s="100">
        <v>4.3043877386502956E-2</v>
      </c>
      <c r="C47" s="66">
        <v>0.19863629820920325</v>
      </c>
      <c r="D47" s="66">
        <f t="shared" ref="D47:O61" si="51">MAX(D46+(D$46-D$41)*0.2,0)</f>
        <v>0</v>
      </c>
      <c r="E47" s="66">
        <f t="shared" si="51"/>
        <v>0</v>
      </c>
      <c r="F47" s="174">
        <v>0</v>
      </c>
      <c r="G47" s="66">
        <v>5.3644814775036655E-4</v>
      </c>
      <c r="H47" s="66">
        <v>0</v>
      </c>
      <c r="I47" s="66">
        <v>0.75778337625654346</v>
      </c>
      <c r="J47" s="66">
        <f t="shared" si="31"/>
        <v>0</v>
      </c>
      <c r="K47" s="108">
        <f t="shared" si="51"/>
        <v>0.03</v>
      </c>
      <c r="L47" s="109">
        <f t="shared" si="51"/>
        <v>0.1</v>
      </c>
      <c r="M47" s="109">
        <f t="shared" si="51"/>
        <v>0.45</v>
      </c>
      <c r="N47" s="109">
        <f t="shared" si="51"/>
        <v>0.27</v>
      </c>
      <c r="O47" s="109">
        <f t="shared" si="51"/>
        <v>0.15</v>
      </c>
      <c r="P47" s="108">
        <f>MAX(P46+(P$51-P$46)*0.2,0)</f>
        <v>0</v>
      </c>
      <c r="Q47" s="109">
        <f t="shared" ref="Q47:T47" si="52">MAX(Q46+(Q$51-Q$46)*0.2,0)</f>
        <v>2E-3</v>
      </c>
      <c r="R47" s="109">
        <f t="shared" si="52"/>
        <v>0.15500000000000008</v>
      </c>
      <c r="S47" s="109">
        <f t="shared" si="52"/>
        <v>0.69799999999999995</v>
      </c>
      <c r="T47" s="109">
        <f t="shared" si="52"/>
        <v>0.14499999999999991</v>
      </c>
      <c r="U47" s="108">
        <f t="shared" ref="U47:AG61" si="53">MAX(U46+(U$46-U$41)*0.2,0)</f>
        <v>0.125</v>
      </c>
      <c r="V47" s="109">
        <f t="shared" si="53"/>
        <v>0.5</v>
      </c>
      <c r="W47" s="109">
        <f t="shared" si="53"/>
        <v>0.35</v>
      </c>
      <c r="X47" s="109">
        <f t="shared" si="53"/>
        <v>2.5000000000000001E-2</v>
      </c>
      <c r="Y47" s="109">
        <f t="shared" si="53"/>
        <v>0</v>
      </c>
      <c r="Z47" s="171">
        <f t="shared" ref="Z47:Z61" si="54">P47</f>
        <v>0</v>
      </c>
      <c r="AA47" s="172">
        <f t="shared" ref="AA47:AA61" si="55">Q47</f>
        <v>2E-3</v>
      </c>
      <c r="AB47" s="172">
        <f t="shared" ref="AB47:AB61" si="56">R47</f>
        <v>0.15500000000000008</v>
      </c>
      <c r="AC47" s="172">
        <f t="shared" ref="AC47:AC61" si="57">S47</f>
        <v>0.69799999999999995</v>
      </c>
      <c r="AD47" s="172">
        <f t="shared" ref="AD47:AD61" si="58">T47</f>
        <v>0.14499999999999991</v>
      </c>
      <c r="AE47" s="108">
        <f t="shared" si="53"/>
        <v>0</v>
      </c>
      <c r="AF47" s="109">
        <f t="shared" si="53"/>
        <v>0</v>
      </c>
      <c r="AG47" s="109">
        <f t="shared" si="53"/>
        <v>0</v>
      </c>
      <c r="AH47" s="109">
        <f t="shared" ref="AH47:AW61" si="59">MAX(AH46+(AH$46-AH$41)*0.2,0)</f>
        <v>0</v>
      </c>
      <c r="AI47" s="109">
        <f t="shared" si="59"/>
        <v>1</v>
      </c>
      <c r="AJ47" s="108">
        <f t="shared" si="59"/>
        <v>0.4</v>
      </c>
      <c r="AK47" s="109">
        <f t="shared" si="59"/>
        <v>0.4</v>
      </c>
      <c r="AL47" s="109">
        <f t="shared" si="59"/>
        <v>0.2</v>
      </c>
      <c r="AM47" s="109">
        <f t="shared" si="59"/>
        <v>0</v>
      </c>
      <c r="AN47" s="109">
        <f t="shared" si="59"/>
        <v>0</v>
      </c>
      <c r="AO47" s="108">
        <f t="shared" si="59"/>
        <v>0.03</v>
      </c>
      <c r="AP47" s="109">
        <f t="shared" si="59"/>
        <v>0.15</v>
      </c>
      <c r="AQ47" s="109">
        <f t="shared" si="59"/>
        <v>0.3</v>
      </c>
      <c r="AR47" s="109">
        <f t="shared" si="59"/>
        <v>0.5</v>
      </c>
      <c r="AS47" s="109">
        <f t="shared" si="59"/>
        <v>2.0000000000000018E-2</v>
      </c>
      <c r="AT47" s="108">
        <f t="shared" si="59"/>
        <v>0.1</v>
      </c>
      <c r="AU47" s="109">
        <f t="shared" si="59"/>
        <v>0.25</v>
      </c>
      <c r="AV47" s="109">
        <f t="shared" si="59"/>
        <v>0.3</v>
      </c>
      <c r="AW47" s="109">
        <f t="shared" si="59"/>
        <v>0.3</v>
      </c>
      <c r="AX47" s="109">
        <f t="shared" ref="AX47:BA61" si="60">MAX(AX46+(AX$46-AX$41)*0.2,0)</f>
        <v>5.0000000000000044E-2</v>
      </c>
      <c r="AY47" s="108">
        <f t="shared" si="60"/>
        <v>0</v>
      </c>
      <c r="AZ47" s="109">
        <f t="shared" si="60"/>
        <v>0</v>
      </c>
      <c r="BA47" s="109">
        <f t="shared" si="60"/>
        <v>0</v>
      </c>
      <c r="BB47" s="140">
        <v>0.5</v>
      </c>
      <c r="BC47" s="140">
        <v>0.5</v>
      </c>
      <c r="BD47" s="36">
        <f t="shared" si="2"/>
        <v>1</v>
      </c>
      <c r="BE47" s="36">
        <f t="shared" si="3"/>
        <v>9.0000000000000018</v>
      </c>
    </row>
    <row r="48" spans="1:64" ht="12.75" x14ac:dyDescent="0.2">
      <c r="A48" s="12">
        <v>2042</v>
      </c>
      <c r="B48" s="100">
        <v>3.7518710606179451E-2</v>
      </c>
      <c r="C48" s="66">
        <v>0.1697131499707967</v>
      </c>
      <c r="D48" s="66">
        <f t="shared" si="51"/>
        <v>0</v>
      </c>
      <c r="E48" s="66">
        <f t="shared" si="51"/>
        <v>0</v>
      </c>
      <c r="F48" s="174">
        <v>0</v>
      </c>
      <c r="G48" s="66">
        <v>4.8598359537220282E-4</v>
      </c>
      <c r="H48" s="66">
        <v>0</v>
      </c>
      <c r="I48" s="66">
        <v>0.79228215582765171</v>
      </c>
      <c r="J48" s="66">
        <f t="shared" si="31"/>
        <v>0</v>
      </c>
      <c r="K48" s="108">
        <f t="shared" si="51"/>
        <v>0.03</v>
      </c>
      <c r="L48" s="109">
        <f t="shared" si="51"/>
        <v>0.1</v>
      </c>
      <c r="M48" s="109">
        <f t="shared" si="51"/>
        <v>0.45</v>
      </c>
      <c r="N48" s="109">
        <f t="shared" si="51"/>
        <v>0.27</v>
      </c>
      <c r="O48" s="109">
        <f t="shared" si="51"/>
        <v>0.15</v>
      </c>
      <c r="P48" s="108">
        <f t="shared" ref="P48:P50" si="61">MAX(P47+(P$51-P$46)*0.2,0)</f>
        <v>0</v>
      </c>
      <c r="Q48" s="109">
        <f t="shared" ref="Q48:Q50" si="62">MAX(Q47+(Q$51-Q$46)*0.2,0)</f>
        <v>2E-3</v>
      </c>
      <c r="R48" s="109">
        <f t="shared" ref="R48:R50" si="63">MAX(R47+(R$51-R$46)*0.2,0)</f>
        <v>0.15500000000000008</v>
      </c>
      <c r="S48" s="109">
        <f t="shared" ref="S48:S50" si="64">MAX(S47+(S$51-S$46)*0.2,0)</f>
        <v>0.69799999999999995</v>
      </c>
      <c r="T48" s="109">
        <f t="shared" ref="T48:T50" si="65">MAX(T47+(T$51-T$46)*0.2,0)</f>
        <v>0.14499999999999991</v>
      </c>
      <c r="U48" s="108">
        <f t="shared" si="53"/>
        <v>0.125</v>
      </c>
      <c r="V48" s="109">
        <f t="shared" si="53"/>
        <v>0.5</v>
      </c>
      <c r="W48" s="109">
        <f t="shared" si="53"/>
        <v>0.35</v>
      </c>
      <c r="X48" s="109">
        <f t="shared" si="53"/>
        <v>2.5000000000000001E-2</v>
      </c>
      <c r="Y48" s="109">
        <f t="shared" si="53"/>
        <v>0</v>
      </c>
      <c r="Z48" s="171">
        <f t="shared" si="54"/>
        <v>0</v>
      </c>
      <c r="AA48" s="172">
        <f t="shared" si="55"/>
        <v>2E-3</v>
      </c>
      <c r="AB48" s="172">
        <f t="shared" si="56"/>
        <v>0.15500000000000008</v>
      </c>
      <c r="AC48" s="172">
        <f t="shared" si="57"/>
        <v>0.69799999999999995</v>
      </c>
      <c r="AD48" s="172">
        <f t="shared" si="58"/>
        <v>0.14499999999999991</v>
      </c>
      <c r="AE48" s="108">
        <f t="shared" si="53"/>
        <v>0</v>
      </c>
      <c r="AF48" s="109">
        <f t="shared" si="53"/>
        <v>0</v>
      </c>
      <c r="AG48" s="109">
        <f t="shared" si="53"/>
        <v>0</v>
      </c>
      <c r="AH48" s="109">
        <f t="shared" si="59"/>
        <v>0</v>
      </c>
      <c r="AI48" s="109">
        <f t="shared" si="59"/>
        <v>1</v>
      </c>
      <c r="AJ48" s="108">
        <f t="shared" si="59"/>
        <v>0.4</v>
      </c>
      <c r="AK48" s="109">
        <f t="shared" si="59"/>
        <v>0.4</v>
      </c>
      <c r="AL48" s="109">
        <f t="shared" si="59"/>
        <v>0.2</v>
      </c>
      <c r="AM48" s="109">
        <f t="shared" si="59"/>
        <v>0</v>
      </c>
      <c r="AN48" s="109">
        <f t="shared" si="59"/>
        <v>0</v>
      </c>
      <c r="AO48" s="108">
        <f t="shared" si="59"/>
        <v>0.03</v>
      </c>
      <c r="AP48" s="109">
        <f t="shared" si="59"/>
        <v>0.15</v>
      </c>
      <c r="AQ48" s="109">
        <f t="shared" si="59"/>
        <v>0.3</v>
      </c>
      <c r="AR48" s="109">
        <f t="shared" si="59"/>
        <v>0.5</v>
      </c>
      <c r="AS48" s="109">
        <f t="shared" si="59"/>
        <v>2.0000000000000018E-2</v>
      </c>
      <c r="AT48" s="108">
        <f t="shared" si="59"/>
        <v>0.1</v>
      </c>
      <c r="AU48" s="109">
        <f t="shared" si="59"/>
        <v>0.25</v>
      </c>
      <c r="AV48" s="109">
        <f t="shared" si="59"/>
        <v>0.3</v>
      </c>
      <c r="AW48" s="109">
        <f t="shared" si="59"/>
        <v>0.3</v>
      </c>
      <c r="AX48" s="109">
        <f t="shared" si="60"/>
        <v>5.0000000000000044E-2</v>
      </c>
      <c r="AY48" s="108">
        <f t="shared" si="60"/>
        <v>0</v>
      </c>
      <c r="AZ48" s="109">
        <f t="shared" si="60"/>
        <v>0</v>
      </c>
      <c r="BA48" s="109">
        <f t="shared" si="60"/>
        <v>0</v>
      </c>
      <c r="BB48" s="140">
        <v>0.5</v>
      </c>
      <c r="BC48" s="140">
        <v>0.5</v>
      </c>
      <c r="BD48" s="36">
        <f t="shared" si="2"/>
        <v>1</v>
      </c>
      <c r="BE48" s="36">
        <f t="shared" si="3"/>
        <v>9.0000000000000018</v>
      </c>
    </row>
    <row r="49" spans="1:57" ht="12.75" x14ac:dyDescent="0.2">
      <c r="A49" s="12">
        <v>2043</v>
      </c>
      <c r="B49" s="100">
        <v>3.2510548776901044E-2</v>
      </c>
      <c r="C49" s="66">
        <v>0.14328902941830374</v>
      </c>
      <c r="D49" s="66">
        <f t="shared" si="51"/>
        <v>0</v>
      </c>
      <c r="E49" s="66">
        <f t="shared" si="51"/>
        <v>0</v>
      </c>
      <c r="F49" s="174">
        <v>0</v>
      </c>
      <c r="G49" s="66">
        <v>4.3627181974149833E-4</v>
      </c>
      <c r="H49" s="66">
        <v>0</v>
      </c>
      <c r="I49" s="66">
        <v>0.82376414998505365</v>
      </c>
      <c r="J49" s="66">
        <f t="shared" si="31"/>
        <v>0</v>
      </c>
      <c r="K49" s="108">
        <f t="shared" si="51"/>
        <v>0.03</v>
      </c>
      <c r="L49" s="109">
        <f t="shared" si="51"/>
        <v>0.1</v>
      </c>
      <c r="M49" s="109">
        <f t="shared" si="51"/>
        <v>0.45</v>
      </c>
      <c r="N49" s="109">
        <f t="shared" si="51"/>
        <v>0.27</v>
      </c>
      <c r="O49" s="109">
        <f t="shared" si="51"/>
        <v>0.15</v>
      </c>
      <c r="P49" s="108">
        <f t="shared" si="61"/>
        <v>0</v>
      </c>
      <c r="Q49" s="109">
        <f t="shared" si="62"/>
        <v>2E-3</v>
      </c>
      <c r="R49" s="109">
        <f t="shared" si="63"/>
        <v>0.15500000000000008</v>
      </c>
      <c r="S49" s="109">
        <f t="shared" si="64"/>
        <v>0.69799999999999995</v>
      </c>
      <c r="T49" s="109">
        <f t="shared" si="65"/>
        <v>0.14499999999999991</v>
      </c>
      <c r="U49" s="108">
        <f t="shared" si="53"/>
        <v>0.125</v>
      </c>
      <c r="V49" s="109">
        <f t="shared" si="53"/>
        <v>0.5</v>
      </c>
      <c r="W49" s="109">
        <f t="shared" si="53"/>
        <v>0.35</v>
      </c>
      <c r="X49" s="109">
        <f t="shared" si="53"/>
        <v>2.5000000000000001E-2</v>
      </c>
      <c r="Y49" s="109">
        <f t="shared" si="53"/>
        <v>0</v>
      </c>
      <c r="Z49" s="171">
        <f t="shared" si="54"/>
        <v>0</v>
      </c>
      <c r="AA49" s="172">
        <f t="shared" si="55"/>
        <v>2E-3</v>
      </c>
      <c r="AB49" s="172">
        <f t="shared" si="56"/>
        <v>0.15500000000000008</v>
      </c>
      <c r="AC49" s="172">
        <f t="shared" si="57"/>
        <v>0.69799999999999995</v>
      </c>
      <c r="AD49" s="172">
        <f t="shared" si="58"/>
        <v>0.14499999999999991</v>
      </c>
      <c r="AE49" s="108">
        <f t="shared" si="53"/>
        <v>0</v>
      </c>
      <c r="AF49" s="109">
        <f t="shared" si="53"/>
        <v>0</v>
      </c>
      <c r="AG49" s="109">
        <f t="shared" si="53"/>
        <v>0</v>
      </c>
      <c r="AH49" s="109">
        <f t="shared" si="59"/>
        <v>0</v>
      </c>
      <c r="AI49" s="109">
        <f t="shared" si="59"/>
        <v>1</v>
      </c>
      <c r="AJ49" s="108">
        <f t="shared" si="59"/>
        <v>0.4</v>
      </c>
      <c r="AK49" s="109">
        <f t="shared" si="59"/>
        <v>0.4</v>
      </c>
      <c r="AL49" s="109">
        <f t="shared" si="59"/>
        <v>0.2</v>
      </c>
      <c r="AM49" s="109">
        <f t="shared" si="59"/>
        <v>0</v>
      </c>
      <c r="AN49" s="109">
        <f t="shared" si="59"/>
        <v>0</v>
      </c>
      <c r="AO49" s="108">
        <f t="shared" si="59"/>
        <v>0.03</v>
      </c>
      <c r="AP49" s="109">
        <f t="shared" si="59"/>
        <v>0.15</v>
      </c>
      <c r="AQ49" s="109">
        <f t="shared" si="59"/>
        <v>0.3</v>
      </c>
      <c r="AR49" s="109">
        <f t="shared" si="59"/>
        <v>0.5</v>
      </c>
      <c r="AS49" s="109">
        <f t="shared" si="59"/>
        <v>2.0000000000000018E-2</v>
      </c>
      <c r="AT49" s="108">
        <f t="shared" si="59"/>
        <v>0.1</v>
      </c>
      <c r="AU49" s="109">
        <f t="shared" si="59"/>
        <v>0.25</v>
      </c>
      <c r="AV49" s="109">
        <f t="shared" si="59"/>
        <v>0.3</v>
      </c>
      <c r="AW49" s="109">
        <f t="shared" si="59"/>
        <v>0.3</v>
      </c>
      <c r="AX49" s="109">
        <f t="shared" si="60"/>
        <v>5.0000000000000044E-2</v>
      </c>
      <c r="AY49" s="108">
        <f t="shared" si="60"/>
        <v>0</v>
      </c>
      <c r="AZ49" s="109">
        <f t="shared" si="60"/>
        <v>0</v>
      </c>
      <c r="BA49" s="109">
        <f t="shared" si="60"/>
        <v>0</v>
      </c>
      <c r="BB49" s="140">
        <v>0.5</v>
      </c>
      <c r="BC49" s="140">
        <v>0.5</v>
      </c>
      <c r="BD49" s="36">
        <f t="shared" si="2"/>
        <v>0.99999999999999989</v>
      </c>
      <c r="BE49" s="36">
        <f t="shared" si="3"/>
        <v>9.0000000000000018</v>
      </c>
    </row>
    <row r="50" spans="1:57" ht="12.75" x14ac:dyDescent="0.2">
      <c r="A50" s="12">
        <v>2044</v>
      </c>
      <c r="B50" s="100">
        <v>3.1742246602236929E-2</v>
      </c>
      <c r="C50" s="66">
        <v>0.13990611188488661</v>
      </c>
      <c r="D50" s="66">
        <f t="shared" si="51"/>
        <v>0</v>
      </c>
      <c r="E50" s="66">
        <f t="shared" si="51"/>
        <v>0</v>
      </c>
      <c r="F50" s="174">
        <v>0</v>
      </c>
      <c r="G50" s="66">
        <v>4.5596800860496804E-4</v>
      </c>
      <c r="H50" s="66">
        <v>0</v>
      </c>
      <c r="I50" s="66">
        <v>0.82789567350427151</v>
      </c>
      <c r="J50" s="66">
        <f t="shared" si="31"/>
        <v>0</v>
      </c>
      <c r="K50" s="108">
        <f t="shared" si="51"/>
        <v>0.03</v>
      </c>
      <c r="L50" s="109">
        <f t="shared" si="51"/>
        <v>0.1</v>
      </c>
      <c r="M50" s="109">
        <f t="shared" si="51"/>
        <v>0.45</v>
      </c>
      <c r="N50" s="109">
        <f t="shared" si="51"/>
        <v>0.27</v>
      </c>
      <c r="O50" s="109">
        <f t="shared" si="51"/>
        <v>0.15</v>
      </c>
      <c r="P50" s="108">
        <f t="shared" si="61"/>
        <v>0</v>
      </c>
      <c r="Q50" s="109">
        <f t="shared" si="62"/>
        <v>2E-3</v>
      </c>
      <c r="R50" s="109">
        <f t="shared" si="63"/>
        <v>0.15500000000000008</v>
      </c>
      <c r="S50" s="109">
        <f t="shared" si="64"/>
        <v>0.69799999999999995</v>
      </c>
      <c r="T50" s="109">
        <f t="shared" si="65"/>
        <v>0.14499999999999991</v>
      </c>
      <c r="U50" s="108">
        <f t="shared" si="53"/>
        <v>0.125</v>
      </c>
      <c r="V50" s="109">
        <f t="shared" si="53"/>
        <v>0.5</v>
      </c>
      <c r="W50" s="109">
        <f t="shared" si="53"/>
        <v>0.35</v>
      </c>
      <c r="X50" s="109">
        <f t="shared" si="53"/>
        <v>2.5000000000000001E-2</v>
      </c>
      <c r="Y50" s="109">
        <f t="shared" si="53"/>
        <v>0</v>
      </c>
      <c r="Z50" s="171">
        <f t="shared" si="54"/>
        <v>0</v>
      </c>
      <c r="AA50" s="172">
        <f t="shared" si="55"/>
        <v>2E-3</v>
      </c>
      <c r="AB50" s="172">
        <f t="shared" si="56"/>
        <v>0.15500000000000008</v>
      </c>
      <c r="AC50" s="172">
        <f t="shared" si="57"/>
        <v>0.69799999999999995</v>
      </c>
      <c r="AD50" s="172">
        <f t="shared" si="58"/>
        <v>0.14499999999999991</v>
      </c>
      <c r="AE50" s="108">
        <f t="shared" si="53"/>
        <v>0</v>
      </c>
      <c r="AF50" s="109">
        <f t="shared" si="53"/>
        <v>0</v>
      </c>
      <c r="AG50" s="109">
        <f t="shared" si="53"/>
        <v>0</v>
      </c>
      <c r="AH50" s="109">
        <f t="shared" si="59"/>
        <v>0</v>
      </c>
      <c r="AI50" s="109">
        <f t="shared" si="59"/>
        <v>1</v>
      </c>
      <c r="AJ50" s="108">
        <f t="shared" si="59"/>
        <v>0.4</v>
      </c>
      <c r="AK50" s="109">
        <f t="shared" si="59"/>
        <v>0.4</v>
      </c>
      <c r="AL50" s="109">
        <f t="shared" si="59"/>
        <v>0.2</v>
      </c>
      <c r="AM50" s="109">
        <f t="shared" si="59"/>
        <v>0</v>
      </c>
      <c r="AN50" s="109">
        <f t="shared" si="59"/>
        <v>0</v>
      </c>
      <c r="AO50" s="108">
        <f t="shared" si="59"/>
        <v>0.03</v>
      </c>
      <c r="AP50" s="109">
        <f t="shared" si="59"/>
        <v>0.15</v>
      </c>
      <c r="AQ50" s="109">
        <f t="shared" si="59"/>
        <v>0.3</v>
      </c>
      <c r="AR50" s="109">
        <f t="shared" si="59"/>
        <v>0.5</v>
      </c>
      <c r="AS50" s="109">
        <f t="shared" si="59"/>
        <v>2.0000000000000018E-2</v>
      </c>
      <c r="AT50" s="108">
        <f t="shared" si="59"/>
        <v>0.1</v>
      </c>
      <c r="AU50" s="109">
        <f t="shared" si="59"/>
        <v>0.25</v>
      </c>
      <c r="AV50" s="109">
        <f t="shared" si="59"/>
        <v>0.3</v>
      </c>
      <c r="AW50" s="109">
        <f t="shared" si="59"/>
        <v>0.3</v>
      </c>
      <c r="AX50" s="109">
        <f t="shared" si="60"/>
        <v>5.0000000000000044E-2</v>
      </c>
      <c r="AY50" s="108">
        <f t="shared" si="60"/>
        <v>0</v>
      </c>
      <c r="AZ50" s="109">
        <f t="shared" si="60"/>
        <v>0</v>
      </c>
      <c r="BA50" s="109">
        <f t="shared" si="60"/>
        <v>0</v>
      </c>
      <c r="BB50" s="140">
        <v>0.5</v>
      </c>
      <c r="BC50" s="140">
        <v>0.5</v>
      </c>
      <c r="BD50" s="36">
        <f t="shared" si="2"/>
        <v>1</v>
      </c>
      <c r="BE50" s="36">
        <f t="shared" si="3"/>
        <v>9.0000000000000018</v>
      </c>
    </row>
    <row r="51" spans="1:57" ht="12.75" x14ac:dyDescent="0.2">
      <c r="A51" s="51">
        <v>2045</v>
      </c>
      <c r="B51" s="101">
        <v>3.1553549357650312E-2</v>
      </c>
      <c r="C51" s="74">
        <v>0.14073907897634982</v>
      </c>
      <c r="D51" s="74">
        <f t="shared" si="51"/>
        <v>0</v>
      </c>
      <c r="E51" s="74">
        <f t="shared" si="51"/>
        <v>0</v>
      </c>
      <c r="F51" s="65">
        <v>0</v>
      </c>
      <c r="G51" s="74">
        <v>4.9058038930249129E-4</v>
      </c>
      <c r="H51" s="74">
        <v>0</v>
      </c>
      <c r="I51" s="74">
        <v>0.82721679127669723</v>
      </c>
      <c r="J51" s="74">
        <f t="shared" si="31"/>
        <v>0</v>
      </c>
      <c r="K51" s="103">
        <f t="shared" si="51"/>
        <v>0.03</v>
      </c>
      <c r="L51" s="105">
        <f t="shared" si="51"/>
        <v>0.1</v>
      </c>
      <c r="M51" s="105">
        <f t="shared" si="51"/>
        <v>0.45</v>
      </c>
      <c r="N51" s="105">
        <f t="shared" si="51"/>
        <v>0.27</v>
      </c>
      <c r="O51" s="105">
        <f t="shared" si="51"/>
        <v>0.15</v>
      </c>
      <c r="P51" s="117">
        <v>0</v>
      </c>
      <c r="Q51" s="118">
        <v>2E-3</v>
      </c>
      <c r="R51" s="118">
        <v>0.15500000000000008</v>
      </c>
      <c r="S51" s="118">
        <v>0.69799999999999995</v>
      </c>
      <c r="T51" s="118">
        <v>0.14499999999999991</v>
      </c>
      <c r="U51" s="103">
        <f t="shared" si="53"/>
        <v>0.125</v>
      </c>
      <c r="V51" s="105">
        <f t="shared" si="53"/>
        <v>0.5</v>
      </c>
      <c r="W51" s="105">
        <f t="shared" si="53"/>
        <v>0.35</v>
      </c>
      <c r="X51" s="105">
        <f t="shared" si="53"/>
        <v>2.5000000000000001E-2</v>
      </c>
      <c r="Y51" s="105">
        <f t="shared" si="53"/>
        <v>0</v>
      </c>
      <c r="Z51" s="135">
        <f t="shared" si="54"/>
        <v>0</v>
      </c>
      <c r="AA51" s="136">
        <f t="shared" si="55"/>
        <v>2E-3</v>
      </c>
      <c r="AB51" s="136">
        <f t="shared" si="56"/>
        <v>0.15500000000000008</v>
      </c>
      <c r="AC51" s="136">
        <f t="shared" si="57"/>
        <v>0.69799999999999995</v>
      </c>
      <c r="AD51" s="136">
        <f t="shared" si="58"/>
        <v>0.14499999999999991</v>
      </c>
      <c r="AE51" s="103">
        <f t="shared" si="53"/>
        <v>0</v>
      </c>
      <c r="AF51" s="105">
        <f t="shared" si="53"/>
        <v>0</v>
      </c>
      <c r="AG51" s="105">
        <f t="shared" si="53"/>
        <v>0</v>
      </c>
      <c r="AH51" s="105">
        <f t="shared" si="59"/>
        <v>0</v>
      </c>
      <c r="AI51" s="105">
        <f t="shared" si="59"/>
        <v>1</v>
      </c>
      <c r="AJ51" s="103">
        <f t="shared" si="59"/>
        <v>0.4</v>
      </c>
      <c r="AK51" s="105">
        <f t="shared" si="59"/>
        <v>0.4</v>
      </c>
      <c r="AL51" s="105">
        <f t="shared" si="59"/>
        <v>0.2</v>
      </c>
      <c r="AM51" s="105">
        <f t="shared" si="59"/>
        <v>0</v>
      </c>
      <c r="AN51" s="105">
        <f t="shared" si="59"/>
        <v>0</v>
      </c>
      <c r="AO51" s="103">
        <f t="shared" si="59"/>
        <v>0.03</v>
      </c>
      <c r="AP51" s="105">
        <f t="shared" si="59"/>
        <v>0.15</v>
      </c>
      <c r="AQ51" s="105">
        <f t="shared" si="59"/>
        <v>0.3</v>
      </c>
      <c r="AR51" s="105">
        <f t="shared" si="59"/>
        <v>0.5</v>
      </c>
      <c r="AS51" s="105">
        <f t="shared" si="59"/>
        <v>2.0000000000000018E-2</v>
      </c>
      <c r="AT51" s="103">
        <f t="shared" si="59"/>
        <v>0.1</v>
      </c>
      <c r="AU51" s="105">
        <f t="shared" si="59"/>
        <v>0.25</v>
      </c>
      <c r="AV51" s="105">
        <f t="shared" si="59"/>
        <v>0.3</v>
      </c>
      <c r="AW51" s="105">
        <f t="shared" si="59"/>
        <v>0.3</v>
      </c>
      <c r="AX51" s="105">
        <f t="shared" si="60"/>
        <v>5.0000000000000044E-2</v>
      </c>
      <c r="AY51" s="103">
        <f t="shared" si="60"/>
        <v>0</v>
      </c>
      <c r="AZ51" s="105">
        <f t="shared" si="60"/>
        <v>0</v>
      </c>
      <c r="BA51" s="105">
        <f t="shared" si="60"/>
        <v>0</v>
      </c>
      <c r="BB51" s="139">
        <v>0.5</v>
      </c>
      <c r="BC51" s="139">
        <v>0.5</v>
      </c>
      <c r="BD51" s="52">
        <f t="shared" si="2"/>
        <v>0.99999999999999989</v>
      </c>
      <c r="BE51" s="52">
        <f t="shared" si="3"/>
        <v>9.0000000000000018</v>
      </c>
    </row>
    <row r="52" spans="1:57" ht="12.75" x14ac:dyDescent="0.2">
      <c r="A52" s="12">
        <v>2046</v>
      </c>
      <c r="B52" s="100">
        <v>3.2216185621052953E-2</v>
      </c>
      <c r="C52" s="66">
        <v>0.14478256038463233</v>
      </c>
      <c r="D52" s="66">
        <f t="shared" si="51"/>
        <v>0</v>
      </c>
      <c r="E52" s="66">
        <f t="shared" si="51"/>
        <v>0</v>
      </c>
      <c r="F52" s="174">
        <v>0</v>
      </c>
      <c r="G52" s="66">
        <v>5.3469913701775004E-4</v>
      </c>
      <c r="H52" s="66">
        <v>0</v>
      </c>
      <c r="I52" s="66">
        <v>0.82246655485729692</v>
      </c>
      <c r="J52" s="66">
        <f t="shared" si="31"/>
        <v>0</v>
      </c>
      <c r="K52" s="108">
        <f>MAX(K51+(K$46-K$41)*0.2,0)</f>
        <v>0.03</v>
      </c>
      <c r="L52" s="109">
        <f t="shared" si="51"/>
        <v>0.1</v>
      </c>
      <c r="M52" s="109">
        <f t="shared" si="51"/>
        <v>0.45</v>
      </c>
      <c r="N52" s="109">
        <f t="shared" si="51"/>
        <v>0.27</v>
      </c>
      <c r="O52" s="109">
        <f t="shared" si="51"/>
        <v>0.15</v>
      </c>
      <c r="P52" s="108">
        <f>MAX(P51+(P$56-P$51)*0.2,0)</f>
        <v>0</v>
      </c>
      <c r="Q52" s="109">
        <f t="shared" ref="Q52:T52" si="66">MAX(Q51+(Q$56-Q$51)*0.2,0)</f>
        <v>2E-3</v>
      </c>
      <c r="R52" s="109">
        <f t="shared" si="66"/>
        <v>0.15500000000000008</v>
      </c>
      <c r="S52" s="109">
        <f t="shared" si="66"/>
        <v>0.69799999999999995</v>
      </c>
      <c r="T52" s="109">
        <f t="shared" si="66"/>
        <v>0.14499999999999991</v>
      </c>
      <c r="U52" s="108">
        <f t="shared" si="53"/>
        <v>0.125</v>
      </c>
      <c r="V52" s="109">
        <f t="shared" si="53"/>
        <v>0.5</v>
      </c>
      <c r="W52" s="109">
        <f t="shared" si="53"/>
        <v>0.35</v>
      </c>
      <c r="X52" s="109">
        <f t="shared" si="53"/>
        <v>2.5000000000000001E-2</v>
      </c>
      <c r="Y52" s="109">
        <f t="shared" si="53"/>
        <v>0</v>
      </c>
      <c r="Z52" s="171">
        <f t="shared" si="54"/>
        <v>0</v>
      </c>
      <c r="AA52" s="172">
        <f t="shared" si="55"/>
        <v>2E-3</v>
      </c>
      <c r="AB52" s="172">
        <f t="shared" si="56"/>
        <v>0.15500000000000008</v>
      </c>
      <c r="AC52" s="172">
        <f t="shared" si="57"/>
        <v>0.69799999999999995</v>
      </c>
      <c r="AD52" s="172">
        <f t="shared" si="58"/>
        <v>0.14499999999999991</v>
      </c>
      <c r="AE52" s="108">
        <f t="shared" si="53"/>
        <v>0</v>
      </c>
      <c r="AF52" s="109">
        <f t="shared" si="53"/>
        <v>0</v>
      </c>
      <c r="AG52" s="109">
        <f t="shared" si="53"/>
        <v>0</v>
      </c>
      <c r="AH52" s="109">
        <f t="shared" si="59"/>
        <v>0</v>
      </c>
      <c r="AI52" s="109">
        <f t="shared" si="59"/>
        <v>1</v>
      </c>
      <c r="AJ52" s="108">
        <f t="shared" si="59"/>
        <v>0.4</v>
      </c>
      <c r="AK52" s="109">
        <f t="shared" si="59"/>
        <v>0.4</v>
      </c>
      <c r="AL52" s="109">
        <f t="shared" si="59"/>
        <v>0.2</v>
      </c>
      <c r="AM52" s="109">
        <f t="shared" si="59"/>
        <v>0</v>
      </c>
      <c r="AN52" s="109">
        <f t="shared" si="59"/>
        <v>0</v>
      </c>
      <c r="AO52" s="108">
        <f t="shared" si="59"/>
        <v>0.03</v>
      </c>
      <c r="AP52" s="109">
        <f t="shared" si="59"/>
        <v>0.15</v>
      </c>
      <c r="AQ52" s="109">
        <f t="shared" si="59"/>
        <v>0.3</v>
      </c>
      <c r="AR52" s="109">
        <f t="shared" si="59"/>
        <v>0.5</v>
      </c>
      <c r="AS52" s="109">
        <f t="shared" si="59"/>
        <v>2.0000000000000018E-2</v>
      </c>
      <c r="AT52" s="108">
        <f t="shared" si="59"/>
        <v>0.1</v>
      </c>
      <c r="AU52" s="109">
        <f t="shared" si="59"/>
        <v>0.25</v>
      </c>
      <c r="AV52" s="109">
        <f t="shared" si="59"/>
        <v>0.3</v>
      </c>
      <c r="AW52" s="109">
        <f t="shared" si="59"/>
        <v>0.3</v>
      </c>
      <c r="AX52" s="109">
        <f t="shared" si="60"/>
        <v>5.0000000000000044E-2</v>
      </c>
      <c r="AY52" s="108">
        <f t="shared" si="60"/>
        <v>0</v>
      </c>
      <c r="AZ52" s="109">
        <f t="shared" si="60"/>
        <v>0</v>
      </c>
      <c r="BA52" s="109">
        <f t="shared" si="60"/>
        <v>0</v>
      </c>
      <c r="BB52" s="140">
        <v>0.5</v>
      </c>
      <c r="BC52" s="140">
        <v>0.5</v>
      </c>
      <c r="BD52" s="36">
        <f t="shared" si="2"/>
        <v>1</v>
      </c>
      <c r="BE52" s="36">
        <f t="shared" si="3"/>
        <v>9.0000000000000018</v>
      </c>
    </row>
    <row r="53" spans="1:57" ht="12.75" x14ac:dyDescent="0.2">
      <c r="A53" s="12">
        <v>2047</v>
      </c>
      <c r="B53" s="100">
        <v>3.3238836577807358E-2</v>
      </c>
      <c r="C53" s="66">
        <v>0.14998616604850998</v>
      </c>
      <c r="D53" s="66">
        <f t="shared" si="51"/>
        <v>0</v>
      </c>
      <c r="E53" s="66">
        <f t="shared" si="51"/>
        <v>0</v>
      </c>
      <c r="F53" s="174">
        <v>0</v>
      </c>
      <c r="G53" s="66">
        <v>5.8577004603438843E-4</v>
      </c>
      <c r="H53" s="66">
        <v>0</v>
      </c>
      <c r="I53" s="66">
        <v>0.81618922732764831</v>
      </c>
      <c r="J53" s="66">
        <f t="shared" si="31"/>
        <v>0</v>
      </c>
      <c r="K53" s="108">
        <f t="shared" si="51"/>
        <v>0.03</v>
      </c>
      <c r="L53" s="109">
        <f t="shared" si="51"/>
        <v>0.1</v>
      </c>
      <c r="M53" s="109">
        <f t="shared" si="51"/>
        <v>0.45</v>
      </c>
      <c r="N53" s="109">
        <f t="shared" si="51"/>
        <v>0.27</v>
      </c>
      <c r="O53" s="109">
        <f t="shared" si="51"/>
        <v>0.15</v>
      </c>
      <c r="P53" s="108">
        <f t="shared" ref="P53:P55" si="67">MAX(P52+(P$56-P$51)*0.2,0)</f>
        <v>0</v>
      </c>
      <c r="Q53" s="109">
        <f t="shared" ref="Q53:Q55" si="68">MAX(Q52+(Q$56-Q$51)*0.2,0)</f>
        <v>2E-3</v>
      </c>
      <c r="R53" s="109">
        <f t="shared" ref="R53:R55" si="69">MAX(R52+(R$56-R$51)*0.2,0)</f>
        <v>0.15500000000000008</v>
      </c>
      <c r="S53" s="109">
        <f t="shared" ref="S53:S55" si="70">MAX(S52+(S$56-S$51)*0.2,0)</f>
        <v>0.69799999999999995</v>
      </c>
      <c r="T53" s="109">
        <f t="shared" ref="T53:T55" si="71">MAX(T52+(T$56-T$51)*0.2,0)</f>
        <v>0.14499999999999991</v>
      </c>
      <c r="U53" s="108">
        <f t="shared" si="53"/>
        <v>0.125</v>
      </c>
      <c r="V53" s="109">
        <f t="shared" si="53"/>
        <v>0.5</v>
      </c>
      <c r="W53" s="109">
        <f t="shared" si="53"/>
        <v>0.35</v>
      </c>
      <c r="X53" s="109">
        <f t="shared" si="53"/>
        <v>2.5000000000000001E-2</v>
      </c>
      <c r="Y53" s="109">
        <f t="shared" si="53"/>
        <v>0</v>
      </c>
      <c r="Z53" s="171">
        <f t="shared" si="54"/>
        <v>0</v>
      </c>
      <c r="AA53" s="172">
        <f t="shared" si="55"/>
        <v>2E-3</v>
      </c>
      <c r="AB53" s="172">
        <f t="shared" si="56"/>
        <v>0.15500000000000008</v>
      </c>
      <c r="AC53" s="172">
        <f t="shared" si="57"/>
        <v>0.69799999999999995</v>
      </c>
      <c r="AD53" s="172">
        <f t="shared" si="58"/>
        <v>0.14499999999999991</v>
      </c>
      <c r="AE53" s="108">
        <f t="shared" si="53"/>
        <v>0</v>
      </c>
      <c r="AF53" s="109">
        <f t="shared" si="53"/>
        <v>0</v>
      </c>
      <c r="AG53" s="109">
        <f t="shared" si="53"/>
        <v>0</v>
      </c>
      <c r="AH53" s="109">
        <f t="shared" si="59"/>
        <v>0</v>
      </c>
      <c r="AI53" s="109">
        <f t="shared" si="59"/>
        <v>1</v>
      </c>
      <c r="AJ53" s="108">
        <f t="shared" si="59"/>
        <v>0.4</v>
      </c>
      <c r="AK53" s="109">
        <f t="shared" si="59"/>
        <v>0.4</v>
      </c>
      <c r="AL53" s="109">
        <f t="shared" si="59"/>
        <v>0.2</v>
      </c>
      <c r="AM53" s="109">
        <f t="shared" si="59"/>
        <v>0</v>
      </c>
      <c r="AN53" s="109">
        <f t="shared" si="59"/>
        <v>0</v>
      </c>
      <c r="AO53" s="108">
        <f t="shared" si="59"/>
        <v>0.03</v>
      </c>
      <c r="AP53" s="109">
        <f t="shared" si="59"/>
        <v>0.15</v>
      </c>
      <c r="AQ53" s="109">
        <f t="shared" si="59"/>
        <v>0.3</v>
      </c>
      <c r="AR53" s="109">
        <f t="shared" si="59"/>
        <v>0.5</v>
      </c>
      <c r="AS53" s="109">
        <f t="shared" si="59"/>
        <v>2.0000000000000018E-2</v>
      </c>
      <c r="AT53" s="108">
        <f t="shared" si="59"/>
        <v>0.1</v>
      </c>
      <c r="AU53" s="109">
        <f t="shared" si="59"/>
        <v>0.25</v>
      </c>
      <c r="AV53" s="109">
        <f t="shared" si="59"/>
        <v>0.3</v>
      </c>
      <c r="AW53" s="109">
        <f t="shared" si="59"/>
        <v>0.3</v>
      </c>
      <c r="AX53" s="109">
        <f t="shared" si="60"/>
        <v>5.0000000000000044E-2</v>
      </c>
      <c r="AY53" s="108">
        <f t="shared" si="60"/>
        <v>0</v>
      </c>
      <c r="AZ53" s="109">
        <f t="shared" si="60"/>
        <v>0</v>
      </c>
      <c r="BA53" s="109">
        <f t="shared" si="60"/>
        <v>0</v>
      </c>
      <c r="BB53" s="140">
        <v>0.5</v>
      </c>
      <c r="BC53" s="140">
        <v>0.5</v>
      </c>
      <c r="BD53" s="36">
        <f t="shared" si="2"/>
        <v>1</v>
      </c>
      <c r="BE53" s="36">
        <f t="shared" si="3"/>
        <v>9.0000000000000018</v>
      </c>
    </row>
    <row r="54" spans="1:57" ht="12.75" x14ac:dyDescent="0.2">
      <c r="A54" s="12">
        <v>2048</v>
      </c>
      <c r="B54" s="100">
        <v>3.3327914400243436E-2</v>
      </c>
      <c r="C54" s="66">
        <v>0.15100453619013826</v>
      </c>
      <c r="D54" s="66">
        <f t="shared" si="51"/>
        <v>0</v>
      </c>
      <c r="E54" s="66">
        <f t="shared" si="51"/>
        <v>0</v>
      </c>
      <c r="F54" s="174">
        <v>0</v>
      </c>
      <c r="G54" s="66">
        <v>6.3451662087795182E-4</v>
      </c>
      <c r="H54" s="66">
        <v>0</v>
      </c>
      <c r="I54" s="66">
        <v>0.81503303278874029</v>
      </c>
      <c r="J54" s="66">
        <f t="shared" si="31"/>
        <v>0</v>
      </c>
      <c r="K54" s="108">
        <f t="shared" si="51"/>
        <v>0.03</v>
      </c>
      <c r="L54" s="109">
        <f t="shared" si="51"/>
        <v>0.1</v>
      </c>
      <c r="M54" s="109">
        <f t="shared" si="51"/>
        <v>0.45</v>
      </c>
      <c r="N54" s="109">
        <f t="shared" si="51"/>
        <v>0.27</v>
      </c>
      <c r="O54" s="109">
        <f t="shared" si="51"/>
        <v>0.15</v>
      </c>
      <c r="P54" s="108">
        <f t="shared" si="67"/>
        <v>0</v>
      </c>
      <c r="Q54" s="109">
        <f t="shared" si="68"/>
        <v>2E-3</v>
      </c>
      <c r="R54" s="109">
        <f t="shared" si="69"/>
        <v>0.15500000000000008</v>
      </c>
      <c r="S54" s="109">
        <f t="shared" si="70"/>
        <v>0.69799999999999995</v>
      </c>
      <c r="T54" s="109">
        <f t="shared" si="71"/>
        <v>0.14499999999999991</v>
      </c>
      <c r="U54" s="108">
        <f t="shared" si="53"/>
        <v>0.125</v>
      </c>
      <c r="V54" s="109">
        <f t="shared" si="53"/>
        <v>0.5</v>
      </c>
      <c r="W54" s="109">
        <f t="shared" si="53"/>
        <v>0.35</v>
      </c>
      <c r="X54" s="109">
        <f t="shared" si="53"/>
        <v>2.5000000000000001E-2</v>
      </c>
      <c r="Y54" s="109">
        <f t="shared" si="53"/>
        <v>0</v>
      </c>
      <c r="Z54" s="171">
        <f t="shared" si="54"/>
        <v>0</v>
      </c>
      <c r="AA54" s="172">
        <f t="shared" si="55"/>
        <v>2E-3</v>
      </c>
      <c r="AB54" s="172">
        <f t="shared" si="56"/>
        <v>0.15500000000000008</v>
      </c>
      <c r="AC54" s="172">
        <f t="shared" si="57"/>
        <v>0.69799999999999995</v>
      </c>
      <c r="AD54" s="172">
        <f t="shared" si="58"/>
        <v>0.14499999999999991</v>
      </c>
      <c r="AE54" s="108">
        <f t="shared" si="53"/>
        <v>0</v>
      </c>
      <c r="AF54" s="109">
        <f t="shared" si="53"/>
        <v>0</v>
      </c>
      <c r="AG54" s="109">
        <f t="shared" si="53"/>
        <v>0</v>
      </c>
      <c r="AH54" s="109">
        <f t="shared" si="59"/>
        <v>0</v>
      </c>
      <c r="AI54" s="109">
        <f t="shared" si="59"/>
        <v>1</v>
      </c>
      <c r="AJ54" s="108">
        <f t="shared" si="59"/>
        <v>0.4</v>
      </c>
      <c r="AK54" s="109">
        <f t="shared" si="59"/>
        <v>0.4</v>
      </c>
      <c r="AL54" s="109">
        <f t="shared" si="59"/>
        <v>0.2</v>
      </c>
      <c r="AM54" s="109">
        <f t="shared" si="59"/>
        <v>0</v>
      </c>
      <c r="AN54" s="109">
        <f t="shared" si="59"/>
        <v>0</v>
      </c>
      <c r="AO54" s="108">
        <f t="shared" si="59"/>
        <v>0.03</v>
      </c>
      <c r="AP54" s="109">
        <f t="shared" si="59"/>
        <v>0.15</v>
      </c>
      <c r="AQ54" s="109">
        <f t="shared" si="59"/>
        <v>0.3</v>
      </c>
      <c r="AR54" s="109">
        <f t="shared" si="59"/>
        <v>0.5</v>
      </c>
      <c r="AS54" s="109">
        <f t="shared" si="59"/>
        <v>2.0000000000000018E-2</v>
      </c>
      <c r="AT54" s="108">
        <f t="shared" si="59"/>
        <v>0.1</v>
      </c>
      <c r="AU54" s="109">
        <f t="shared" si="59"/>
        <v>0.25</v>
      </c>
      <c r="AV54" s="109">
        <f t="shared" si="59"/>
        <v>0.3</v>
      </c>
      <c r="AW54" s="109">
        <f t="shared" si="59"/>
        <v>0.3</v>
      </c>
      <c r="AX54" s="109">
        <f t="shared" si="60"/>
        <v>5.0000000000000044E-2</v>
      </c>
      <c r="AY54" s="108">
        <f t="shared" si="60"/>
        <v>0</v>
      </c>
      <c r="AZ54" s="109">
        <f t="shared" si="60"/>
        <v>0</v>
      </c>
      <c r="BA54" s="109">
        <f t="shared" si="60"/>
        <v>0</v>
      </c>
      <c r="BB54" s="140">
        <v>0.5</v>
      </c>
      <c r="BC54" s="140">
        <v>0.5</v>
      </c>
      <c r="BD54" s="36">
        <f t="shared" si="2"/>
        <v>1</v>
      </c>
      <c r="BE54" s="36">
        <f t="shared" si="3"/>
        <v>9.0000000000000018</v>
      </c>
    </row>
    <row r="55" spans="1:57" ht="12.75" x14ac:dyDescent="0.2">
      <c r="A55" s="12">
        <v>2049</v>
      </c>
      <c r="B55" s="100">
        <v>3.3512016486896556E-2</v>
      </c>
      <c r="C55" s="66">
        <v>0.15209713389235643</v>
      </c>
      <c r="D55" s="66">
        <f t="shared" si="51"/>
        <v>0</v>
      </c>
      <c r="E55" s="66">
        <f t="shared" si="51"/>
        <v>0</v>
      </c>
      <c r="F55" s="174">
        <v>0</v>
      </c>
      <c r="G55" s="66">
        <v>6.8901208142742884E-4</v>
      </c>
      <c r="H55" s="66">
        <v>0</v>
      </c>
      <c r="I55" s="66">
        <v>0.81370183753931968</v>
      </c>
      <c r="J55" s="66">
        <f t="shared" si="31"/>
        <v>0</v>
      </c>
      <c r="K55" s="108">
        <f t="shared" si="51"/>
        <v>0.03</v>
      </c>
      <c r="L55" s="109">
        <f t="shared" si="51"/>
        <v>0.1</v>
      </c>
      <c r="M55" s="109">
        <f t="shared" si="51"/>
        <v>0.45</v>
      </c>
      <c r="N55" s="109">
        <f t="shared" si="51"/>
        <v>0.27</v>
      </c>
      <c r="O55" s="109">
        <f t="shared" si="51"/>
        <v>0.15</v>
      </c>
      <c r="P55" s="108">
        <f t="shared" si="67"/>
        <v>0</v>
      </c>
      <c r="Q55" s="109">
        <f t="shared" si="68"/>
        <v>2E-3</v>
      </c>
      <c r="R55" s="109">
        <f t="shared" si="69"/>
        <v>0.15500000000000008</v>
      </c>
      <c r="S55" s="109">
        <f t="shared" si="70"/>
        <v>0.69799999999999995</v>
      </c>
      <c r="T55" s="109">
        <f t="shared" si="71"/>
        <v>0.14499999999999991</v>
      </c>
      <c r="U55" s="108">
        <f t="shared" si="53"/>
        <v>0.125</v>
      </c>
      <c r="V55" s="109">
        <f t="shared" si="53"/>
        <v>0.5</v>
      </c>
      <c r="W55" s="109">
        <f t="shared" si="53"/>
        <v>0.35</v>
      </c>
      <c r="X55" s="109">
        <f t="shared" si="53"/>
        <v>2.5000000000000001E-2</v>
      </c>
      <c r="Y55" s="109">
        <f t="shared" si="53"/>
        <v>0</v>
      </c>
      <c r="Z55" s="171">
        <f t="shared" si="54"/>
        <v>0</v>
      </c>
      <c r="AA55" s="172">
        <f t="shared" si="55"/>
        <v>2E-3</v>
      </c>
      <c r="AB55" s="172">
        <f t="shared" si="56"/>
        <v>0.15500000000000008</v>
      </c>
      <c r="AC55" s="172">
        <f t="shared" si="57"/>
        <v>0.69799999999999995</v>
      </c>
      <c r="AD55" s="172">
        <f t="shared" si="58"/>
        <v>0.14499999999999991</v>
      </c>
      <c r="AE55" s="108">
        <f t="shared" si="53"/>
        <v>0</v>
      </c>
      <c r="AF55" s="109">
        <f t="shared" si="53"/>
        <v>0</v>
      </c>
      <c r="AG55" s="109">
        <f t="shared" si="53"/>
        <v>0</v>
      </c>
      <c r="AH55" s="109">
        <f t="shared" si="59"/>
        <v>0</v>
      </c>
      <c r="AI55" s="109">
        <f t="shared" si="59"/>
        <v>1</v>
      </c>
      <c r="AJ55" s="108">
        <f t="shared" si="59"/>
        <v>0.4</v>
      </c>
      <c r="AK55" s="109">
        <f t="shared" si="59"/>
        <v>0.4</v>
      </c>
      <c r="AL55" s="109">
        <f t="shared" si="59"/>
        <v>0.2</v>
      </c>
      <c r="AM55" s="109">
        <f t="shared" si="59"/>
        <v>0</v>
      </c>
      <c r="AN55" s="109">
        <f t="shared" si="59"/>
        <v>0</v>
      </c>
      <c r="AO55" s="108">
        <f t="shared" si="59"/>
        <v>0.03</v>
      </c>
      <c r="AP55" s="109">
        <f t="shared" si="59"/>
        <v>0.15</v>
      </c>
      <c r="AQ55" s="109">
        <f t="shared" si="59"/>
        <v>0.3</v>
      </c>
      <c r="AR55" s="109">
        <f t="shared" si="59"/>
        <v>0.5</v>
      </c>
      <c r="AS55" s="109">
        <f t="shared" si="59"/>
        <v>2.0000000000000018E-2</v>
      </c>
      <c r="AT55" s="108">
        <f t="shared" si="59"/>
        <v>0.1</v>
      </c>
      <c r="AU55" s="109">
        <f t="shared" si="59"/>
        <v>0.25</v>
      </c>
      <c r="AV55" s="109">
        <f t="shared" si="59"/>
        <v>0.3</v>
      </c>
      <c r="AW55" s="109">
        <f t="shared" si="59"/>
        <v>0.3</v>
      </c>
      <c r="AX55" s="109">
        <f t="shared" si="60"/>
        <v>5.0000000000000044E-2</v>
      </c>
      <c r="AY55" s="108">
        <f t="shared" si="60"/>
        <v>0</v>
      </c>
      <c r="AZ55" s="109">
        <f t="shared" si="60"/>
        <v>0</v>
      </c>
      <c r="BA55" s="109">
        <f t="shared" si="60"/>
        <v>0</v>
      </c>
      <c r="BB55" s="140">
        <v>0.5</v>
      </c>
      <c r="BC55" s="140">
        <v>0.5</v>
      </c>
      <c r="BD55" s="36">
        <f t="shared" si="2"/>
        <v>1</v>
      </c>
      <c r="BE55" s="36">
        <f t="shared" si="3"/>
        <v>9.0000000000000018</v>
      </c>
    </row>
    <row r="56" spans="1:57" ht="12.75" x14ac:dyDescent="0.2">
      <c r="A56" s="51">
        <v>2050</v>
      </c>
      <c r="B56" s="101">
        <v>3.3803447139450077E-2</v>
      </c>
      <c r="C56" s="74">
        <v>0.15323710821618589</v>
      </c>
      <c r="D56" s="74">
        <f t="shared" si="51"/>
        <v>0</v>
      </c>
      <c r="E56" s="74">
        <f t="shared" si="51"/>
        <v>0</v>
      </c>
      <c r="F56" s="65">
        <v>0</v>
      </c>
      <c r="G56" s="74">
        <v>7.4976293742923727E-4</v>
      </c>
      <c r="H56" s="74">
        <v>0</v>
      </c>
      <c r="I56" s="74">
        <v>0.81220968170693486</v>
      </c>
      <c r="J56" s="74">
        <f t="shared" si="31"/>
        <v>0</v>
      </c>
      <c r="K56" s="103">
        <f t="shared" si="51"/>
        <v>0.03</v>
      </c>
      <c r="L56" s="105">
        <f t="shared" si="51"/>
        <v>0.1</v>
      </c>
      <c r="M56" s="105">
        <f t="shared" si="51"/>
        <v>0.45</v>
      </c>
      <c r="N56" s="105">
        <f t="shared" si="51"/>
        <v>0.27</v>
      </c>
      <c r="O56" s="105">
        <f t="shared" si="51"/>
        <v>0.15</v>
      </c>
      <c r="P56" s="117">
        <v>0</v>
      </c>
      <c r="Q56" s="118">
        <v>2E-3</v>
      </c>
      <c r="R56" s="118">
        <v>0.15500000000000008</v>
      </c>
      <c r="S56" s="118">
        <v>0.69799999999999995</v>
      </c>
      <c r="T56" s="118">
        <v>0.14499999999999991</v>
      </c>
      <c r="U56" s="103">
        <f t="shared" si="53"/>
        <v>0.125</v>
      </c>
      <c r="V56" s="105">
        <f t="shared" si="53"/>
        <v>0.5</v>
      </c>
      <c r="W56" s="105">
        <f t="shared" si="53"/>
        <v>0.35</v>
      </c>
      <c r="X56" s="105">
        <f t="shared" si="53"/>
        <v>2.5000000000000001E-2</v>
      </c>
      <c r="Y56" s="105">
        <f t="shared" si="53"/>
        <v>0</v>
      </c>
      <c r="Z56" s="135">
        <f t="shared" si="54"/>
        <v>0</v>
      </c>
      <c r="AA56" s="136">
        <f t="shared" si="55"/>
        <v>2E-3</v>
      </c>
      <c r="AB56" s="136">
        <f t="shared" si="56"/>
        <v>0.15500000000000008</v>
      </c>
      <c r="AC56" s="136">
        <f t="shared" si="57"/>
        <v>0.69799999999999995</v>
      </c>
      <c r="AD56" s="136">
        <f t="shared" si="58"/>
        <v>0.14499999999999991</v>
      </c>
      <c r="AE56" s="103">
        <f t="shared" si="53"/>
        <v>0</v>
      </c>
      <c r="AF56" s="105">
        <f t="shared" si="53"/>
        <v>0</v>
      </c>
      <c r="AG56" s="105">
        <f t="shared" si="53"/>
        <v>0</v>
      </c>
      <c r="AH56" s="105">
        <f t="shared" si="59"/>
        <v>0</v>
      </c>
      <c r="AI56" s="105">
        <f t="shared" si="59"/>
        <v>1</v>
      </c>
      <c r="AJ56" s="103">
        <f t="shared" si="59"/>
        <v>0.4</v>
      </c>
      <c r="AK56" s="105">
        <f t="shared" si="59"/>
        <v>0.4</v>
      </c>
      <c r="AL56" s="105">
        <f t="shared" si="59"/>
        <v>0.2</v>
      </c>
      <c r="AM56" s="105">
        <f t="shared" si="59"/>
        <v>0</v>
      </c>
      <c r="AN56" s="105">
        <f t="shared" si="59"/>
        <v>0</v>
      </c>
      <c r="AO56" s="103">
        <f t="shared" si="59"/>
        <v>0.03</v>
      </c>
      <c r="AP56" s="105">
        <f t="shared" si="59"/>
        <v>0.15</v>
      </c>
      <c r="AQ56" s="105">
        <f t="shared" si="59"/>
        <v>0.3</v>
      </c>
      <c r="AR56" s="105">
        <f t="shared" si="59"/>
        <v>0.5</v>
      </c>
      <c r="AS56" s="105">
        <f t="shared" si="59"/>
        <v>2.0000000000000018E-2</v>
      </c>
      <c r="AT56" s="103">
        <f t="shared" si="59"/>
        <v>0.1</v>
      </c>
      <c r="AU56" s="105">
        <f t="shared" si="59"/>
        <v>0.25</v>
      </c>
      <c r="AV56" s="105">
        <f t="shared" si="59"/>
        <v>0.3</v>
      </c>
      <c r="AW56" s="105">
        <f t="shared" si="59"/>
        <v>0.3</v>
      </c>
      <c r="AX56" s="105">
        <f t="shared" si="60"/>
        <v>5.0000000000000044E-2</v>
      </c>
      <c r="AY56" s="103">
        <f t="shared" si="60"/>
        <v>0</v>
      </c>
      <c r="AZ56" s="105">
        <f t="shared" si="60"/>
        <v>0</v>
      </c>
      <c r="BA56" s="105">
        <f t="shared" si="60"/>
        <v>0</v>
      </c>
      <c r="BB56" s="139">
        <v>0.5</v>
      </c>
      <c r="BC56" s="139">
        <v>0.5</v>
      </c>
      <c r="BD56" s="52">
        <f t="shared" si="2"/>
        <v>1</v>
      </c>
      <c r="BE56" s="52">
        <f t="shared" si="3"/>
        <v>9.0000000000000018</v>
      </c>
    </row>
    <row r="57" spans="1:57" ht="12.75" x14ac:dyDescent="0.2">
      <c r="A57" s="12">
        <v>2051</v>
      </c>
      <c r="B57" s="100">
        <v>3.4145024181460128E-2</v>
      </c>
      <c r="C57" s="66">
        <v>0.1542069109224771</v>
      </c>
      <c r="D57" s="66">
        <f t="shared" si="51"/>
        <v>0</v>
      </c>
      <c r="E57" s="66">
        <f t="shared" si="51"/>
        <v>0</v>
      </c>
      <c r="F57" s="174">
        <v>0</v>
      </c>
      <c r="G57" s="66">
        <v>8.1717507201976283E-4</v>
      </c>
      <c r="H57" s="66">
        <v>0</v>
      </c>
      <c r="I57" s="66">
        <v>0.81083088982404294</v>
      </c>
      <c r="J57" s="66">
        <f t="shared" si="31"/>
        <v>0</v>
      </c>
      <c r="K57" s="108">
        <f t="shared" si="51"/>
        <v>0.03</v>
      </c>
      <c r="L57" s="109">
        <f t="shared" si="51"/>
        <v>0.1</v>
      </c>
      <c r="M57" s="109">
        <f t="shared" si="51"/>
        <v>0.45</v>
      </c>
      <c r="N57" s="109">
        <f t="shared" si="51"/>
        <v>0.27</v>
      </c>
      <c r="O57" s="109">
        <f t="shared" si="51"/>
        <v>0.15</v>
      </c>
      <c r="P57" s="108">
        <f>MAX(P56+(P$61-P$56)*0.2,0)</f>
        <v>0</v>
      </c>
      <c r="Q57" s="109">
        <f t="shared" ref="Q57:T57" si="72">MAX(Q56+(Q$61-Q$56)*0.2,0)</f>
        <v>2E-3</v>
      </c>
      <c r="R57" s="109">
        <f t="shared" si="72"/>
        <v>0.15500000000000008</v>
      </c>
      <c r="S57" s="109">
        <f t="shared" si="72"/>
        <v>0.69799999999999995</v>
      </c>
      <c r="T57" s="109">
        <f t="shared" si="72"/>
        <v>0.14499999999999991</v>
      </c>
      <c r="U57" s="108">
        <f t="shared" si="53"/>
        <v>0.125</v>
      </c>
      <c r="V57" s="109">
        <f t="shared" si="53"/>
        <v>0.5</v>
      </c>
      <c r="W57" s="109">
        <f t="shared" si="53"/>
        <v>0.35</v>
      </c>
      <c r="X57" s="109">
        <f t="shared" si="53"/>
        <v>2.5000000000000001E-2</v>
      </c>
      <c r="Y57" s="109">
        <f t="shared" si="53"/>
        <v>0</v>
      </c>
      <c r="Z57" s="171">
        <f t="shared" si="54"/>
        <v>0</v>
      </c>
      <c r="AA57" s="172">
        <f t="shared" si="55"/>
        <v>2E-3</v>
      </c>
      <c r="AB57" s="172">
        <f t="shared" si="56"/>
        <v>0.15500000000000008</v>
      </c>
      <c r="AC57" s="172">
        <f t="shared" si="57"/>
        <v>0.69799999999999995</v>
      </c>
      <c r="AD57" s="172">
        <f t="shared" si="58"/>
        <v>0.14499999999999991</v>
      </c>
      <c r="AE57" s="108">
        <f t="shared" si="53"/>
        <v>0</v>
      </c>
      <c r="AF57" s="109">
        <f t="shared" si="53"/>
        <v>0</v>
      </c>
      <c r="AG57" s="109">
        <f t="shared" si="53"/>
        <v>0</v>
      </c>
      <c r="AH57" s="109">
        <f t="shared" si="59"/>
        <v>0</v>
      </c>
      <c r="AI57" s="109">
        <f t="shared" si="59"/>
        <v>1</v>
      </c>
      <c r="AJ57" s="108">
        <f t="shared" si="59"/>
        <v>0.4</v>
      </c>
      <c r="AK57" s="109">
        <f t="shared" si="59"/>
        <v>0.4</v>
      </c>
      <c r="AL57" s="109">
        <f t="shared" si="59"/>
        <v>0.2</v>
      </c>
      <c r="AM57" s="109">
        <f t="shared" si="59"/>
        <v>0</v>
      </c>
      <c r="AN57" s="109">
        <f t="shared" si="59"/>
        <v>0</v>
      </c>
      <c r="AO57" s="108">
        <f t="shared" si="59"/>
        <v>0.03</v>
      </c>
      <c r="AP57" s="109">
        <f t="shared" si="59"/>
        <v>0.15</v>
      </c>
      <c r="AQ57" s="109">
        <f t="shared" si="59"/>
        <v>0.3</v>
      </c>
      <c r="AR57" s="109">
        <f t="shared" si="59"/>
        <v>0.5</v>
      </c>
      <c r="AS57" s="109">
        <f t="shared" si="59"/>
        <v>2.0000000000000018E-2</v>
      </c>
      <c r="AT57" s="108">
        <f t="shared" si="59"/>
        <v>0.1</v>
      </c>
      <c r="AU57" s="109">
        <f t="shared" si="59"/>
        <v>0.25</v>
      </c>
      <c r="AV57" s="109">
        <f t="shared" si="59"/>
        <v>0.3</v>
      </c>
      <c r="AW57" s="109">
        <f t="shared" si="59"/>
        <v>0.3</v>
      </c>
      <c r="AX57" s="109">
        <f t="shared" si="60"/>
        <v>5.0000000000000044E-2</v>
      </c>
      <c r="AY57" s="108">
        <f t="shared" si="60"/>
        <v>0</v>
      </c>
      <c r="AZ57" s="109">
        <f t="shared" si="60"/>
        <v>0</v>
      </c>
      <c r="BA57" s="109">
        <f t="shared" si="60"/>
        <v>0</v>
      </c>
      <c r="BB57" s="140">
        <v>0.5</v>
      </c>
      <c r="BC57" s="140">
        <v>0.5</v>
      </c>
      <c r="BD57" s="36">
        <f t="shared" si="2"/>
        <v>0.99999999999999989</v>
      </c>
      <c r="BE57" s="36">
        <f t="shared" si="3"/>
        <v>9.0000000000000018</v>
      </c>
    </row>
    <row r="58" spans="1:57" ht="12.75" x14ac:dyDescent="0.2">
      <c r="A58" s="12">
        <v>2052</v>
      </c>
      <c r="B58" s="100">
        <v>3.5133288732695223E-2</v>
      </c>
      <c r="C58" s="66">
        <v>0.15531391561400171</v>
      </c>
      <c r="D58" s="66">
        <f t="shared" si="51"/>
        <v>0</v>
      </c>
      <c r="E58" s="66">
        <f t="shared" si="51"/>
        <v>0</v>
      </c>
      <c r="F58" s="174">
        <v>0</v>
      </c>
      <c r="G58" s="66">
        <v>8.9381138147542134E-4</v>
      </c>
      <c r="H58" s="66">
        <v>0</v>
      </c>
      <c r="I58" s="66">
        <v>0.8086589842718277</v>
      </c>
      <c r="J58" s="66">
        <f t="shared" si="31"/>
        <v>0</v>
      </c>
      <c r="K58" s="108">
        <f t="shared" si="51"/>
        <v>0.03</v>
      </c>
      <c r="L58" s="109">
        <f t="shared" si="51"/>
        <v>0.1</v>
      </c>
      <c r="M58" s="109">
        <f t="shared" si="51"/>
        <v>0.45</v>
      </c>
      <c r="N58" s="109">
        <f t="shared" si="51"/>
        <v>0.27</v>
      </c>
      <c r="O58" s="109">
        <f t="shared" si="51"/>
        <v>0.15</v>
      </c>
      <c r="P58" s="108">
        <f t="shared" ref="P58:P60" si="73">MAX(P57+(P$61-P$56)*0.2,0)</f>
        <v>0</v>
      </c>
      <c r="Q58" s="109">
        <f t="shared" ref="Q58:Q60" si="74">MAX(Q57+(Q$61-Q$56)*0.2,0)</f>
        <v>2E-3</v>
      </c>
      <c r="R58" s="109">
        <f t="shared" ref="R58:R60" si="75">MAX(R57+(R$61-R$56)*0.2,0)</f>
        <v>0.15500000000000008</v>
      </c>
      <c r="S58" s="109">
        <f t="shared" ref="S58:S60" si="76">MAX(S57+(S$61-S$56)*0.2,0)</f>
        <v>0.69799999999999995</v>
      </c>
      <c r="T58" s="109">
        <f t="shared" ref="T58:T60" si="77">MAX(T57+(T$61-T$56)*0.2,0)</f>
        <v>0.14499999999999991</v>
      </c>
      <c r="U58" s="108">
        <f t="shared" si="53"/>
        <v>0.125</v>
      </c>
      <c r="V58" s="109">
        <f t="shared" si="53"/>
        <v>0.5</v>
      </c>
      <c r="W58" s="109">
        <f t="shared" si="53"/>
        <v>0.35</v>
      </c>
      <c r="X58" s="109">
        <f t="shared" si="53"/>
        <v>2.5000000000000001E-2</v>
      </c>
      <c r="Y58" s="109">
        <f t="shared" si="53"/>
        <v>0</v>
      </c>
      <c r="Z58" s="171">
        <f t="shared" si="54"/>
        <v>0</v>
      </c>
      <c r="AA58" s="172">
        <f t="shared" si="55"/>
        <v>2E-3</v>
      </c>
      <c r="AB58" s="172">
        <f t="shared" si="56"/>
        <v>0.15500000000000008</v>
      </c>
      <c r="AC58" s="172">
        <f t="shared" si="57"/>
        <v>0.69799999999999995</v>
      </c>
      <c r="AD58" s="172">
        <f t="shared" si="58"/>
        <v>0.14499999999999991</v>
      </c>
      <c r="AE58" s="108">
        <f t="shared" si="53"/>
        <v>0</v>
      </c>
      <c r="AF58" s="109">
        <f t="shared" si="53"/>
        <v>0</v>
      </c>
      <c r="AG58" s="109">
        <f t="shared" si="53"/>
        <v>0</v>
      </c>
      <c r="AH58" s="109">
        <f t="shared" si="59"/>
        <v>0</v>
      </c>
      <c r="AI58" s="109">
        <f t="shared" si="59"/>
        <v>1</v>
      </c>
      <c r="AJ58" s="108">
        <f t="shared" si="59"/>
        <v>0.4</v>
      </c>
      <c r="AK58" s="109">
        <f t="shared" si="59"/>
        <v>0.4</v>
      </c>
      <c r="AL58" s="109">
        <f t="shared" si="59"/>
        <v>0.2</v>
      </c>
      <c r="AM58" s="109">
        <f t="shared" si="59"/>
        <v>0</v>
      </c>
      <c r="AN58" s="109">
        <f t="shared" si="59"/>
        <v>0</v>
      </c>
      <c r="AO58" s="108">
        <f t="shared" si="59"/>
        <v>0.03</v>
      </c>
      <c r="AP58" s="109">
        <f t="shared" si="59"/>
        <v>0.15</v>
      </c>
      <c r="AQ58" s="109">
        <f t="shared" si="59"/>
        <v>0.3</v>
      </c>
      <c r="AR58" s="109">
        <f t="shared" si="59"/>
        <v>0.5</v>
      </c>
      <c r="AS58" s="109">
        <f t="shared" si="59"/>
        <v>2.0000000000000018E-2</v>
      </c>
      <c r="AT58" s="108">
        <f t="shared" si="59"/>
        <v>0.1</v>
      </c>
      <c r="AU58" s="109">
        <f t="shared" si="59"/>
        <v>0.25</v>
      </c>
      <c r="AV58" s="109">
        <f t="shared" si="59"/>
        <v>0.3</v>
      </c>
      <c r="AW58" s="109">
        <f t="shared" si="59"/>
        <v>0.3</v>
      </c>
      <c r="AX58" s="109">
        <f t="shared" si="60"/>
        <v>5.0000000000000044E-2</v>
      </c>
      <c r="AY58" s="108">
        <f t="shared" si="60"/>
        <v>0</v>
      </c>
      <c r="AZ58" s="109">
        <f t="shared" si="60"/>
        <v>0</v>
      </c>
      <c r="BA58" s="109">
        <f t="shared" si="60"/>
        <v>0</v>
      </c>
      <c r="BB58" s="140">
        <v>0.5</v>
      </c>
      <c r="BC58" s="140">
        <v>0.5</v>
      </c>
      <c r="BD58" s="36">
        <f t="shared" si="2"/>
        <v>1</v>
      </c>
      <c r="BE58" s="36">
        <f t="shared" si="3"/>
        <v>9.0000000000000018</v>
      </c>
    </row>
    <row r="59" spans="1:57" ht="12.75" x14ac:dyDescent="0.2">
      <c r="A59" s="12">
        <v>2053</v>
      </c>
      <c r="B59" s="100">
        <v>3.6316524701275214E-2</v>
      </c>
      <c r="C59" s="66">
        <v>0.15647250069861984</v>
      </c>
      <c r="D59" s="66">
        <f t="shared" si="51"/>
        <v>0</v>
      </c>
      <c r="E59" s="66">
        <f t="shared" si="51"/>
        <v>0</v>
      </c>
      <c r="F59" s="174">
        <v>0</v>
      </c>
      <c r="G59" s="66">
        <v>9.7954236448303308E-4</v>
      </c>
      <c r="H59" s="66">
        <v>0</v>
      </c>
      <c r="I59" s="66">
        <v>0.80623143223562199</v>
      </c>
      <c r="J59" s="66">
        <f t="shared" si="31"/>
        <v>0</v>
      </c>
      <c r="K59" s="108">
        <f t="shared" si="51"/>
        <v>0.03</v>
      </c>
      <c r="L59" s="109">
        <f t="shared" si="51"/>
        <v>0.1</v>
      </c>
      <c r="M59" s="109">
        <f t="shared" si="51"/>
        <v>0.45</v>
      </c>
      <c r="N59" s="109">
        <f t="shared" si="51"/>
        <v>0.27</v>
      </c>
      <c r="O59" s="109">
        <f t="shared" si="51"/>
        <v>0.15</v>
      </c>
      <c r="P59" s="108">
        <f t="shared" si="73"/>
        <v>0</v>
      </c>
      <c r="Q59" s="109">
        <f t="shared" si="74"/>
        <v>2E-3</v>
      </c>
      <c r="R59" s="109">
        <f t="shared" si="75"/>
        <v>0.15500000000000008</v>
      </c>
      <c r="S59" s="109">
        <f t="shared" si="76"/>
        <v>0.69799999999999995</v>
      </c>
      <c r="T59" s="109">
        <f t="shared" si="77"/>
        <v>0.14499999999999991</v>
      </c>
      <c r="U59" s="108">
        <f t="shared" si="53"/>
        <v>0.125</v>
      </c>
      <c r="V59" s="109">
        <f t="shared" si="53"/>
        <v>0.5</v>
      </c>
      <c r="W59" s="109">
        <f t="shared" si="53"/>
        <v>0.35</v>
      </c>
      <c r="X59" s="109">
        <f t="shared" si="53"/>
        <v>2.5000000000000001E-2</v>
      </c>
      <c r="Y59" s="109">
        <f t="shared" si="53"/>
        <v>0</v>
      </c>
      <c r="Z59" s="171">
        <f t="shared" si="54"/>
        <v>0</v>
      </c>
      <c r="AA59" s="172">
        <f t="shared" si="55"/>
        <v>2E-3</v>
      </c>
      <c r="AB59" s="172">
        <f t="shared" si="56"/>
        <v>0.15500000000000008</v>
      </c>
      <c r="AC59" s="172">
        <f t="shared" si="57"/>
        <v>0.69799999999999995</v>
      </c>
      <c r="AD59" s="172">
        <f t="shared" si="58"/>
        <v>0.14499999999999991</v>
      </c>
      <c r="AE59" s="108">
        <f t="shared" si="53"/>
        <v>0</v>
      </c>
      <c r="AF59" s="109">
        <f t="shared" si="53"/>
        <v>0</v>
      </c>
      <c r="AG59" s="109">
        <f t="shared" si="53"/>
        <v>0</v>
      </c>
      <c r="AH59" s="109">
        <f t="shared" si="59"/>
        <v>0</v>
      </c>
      <c r="AI59" s="109">
        <f t="shared" si="59"/>
        <v>1</v>
      </c>
      <c r="AJ59" s="108">
        <f t="shared" si="59"/>
        <v>0.4</v>
      </c>
      <c r="AK59" s="109">
        <f t="shared" si="59"/>
        <v>0.4</v>
      </c>
      <c r="AL59" s="109">
        <f t="shared" si="59"/>
        <v>0.2</v>
      </c>
      <c r="AM59" s="109">
        <f t="shared" si="59"/>
        <v>0</v>
      </c>
      <c r="AN59" s="109">
        <f t="shared" si="59"/>
        <v>0</v>
      </c>
      <c r="AO59" s="108">
        <f t="shared" si="59"/>
        <v>0.03</v>
      </c>
      <c r="AP59" s="109">
        <f t="shared" si="59"/>
        <v>0.15</v>
      </c>
      <c r="AQ59" s="109">
        <f t="shared" si="59"/>
        <v>0.3</v>
      </c>
      <c r="AR59" s="109">
        <f t="shared" si="59"/>
        <v>0.5</v>
      </c>
      <c r="AS59" s="109">
        <f t="shared" si="59"/>
        <v>2.0000000000000018E-2</v>
      </c>
      <c r="AT59" s="108">
        <f t="shared" si="59"/>
        <v>0.1</v>
      </c>
      <c r="AU59" s="109">
        <f t="shared" si="59"/>
        <v>0.25</v>
      </c>
      <c r="AV59" s="109">
        <f t="shared" si="59"/>
        <v>0.3</v>
      </c>
      <c r="AW59" s="109">
        <f t="shared" si="59"/>
        <v>0.3</v>
      </c>
      <c r="AX59" s="109">
        <f t="shared" si="60"/>
        <v>5.0000000000000044E-2</v>
      </c>
      <c r="AY59" s="108">
        <f t="shared" si="60"/>
        <v>0</v>
      </c>
      <c r="AZ59" s="109">
        <f t="shared" si="60"/>
        <v>0</v>
      </c>
      <c r="BA59" s="109">
        <f t="shared" si="60"/>
        <v>0</v>
      </c>
      <c r="BB59" s="140">
        <v>0.5</v>
      </c>
      <c r="BC59" s="140">
        <v>0.5</v>
      </c>
      <c r="BD59" s="36">
        <f t="shared" si="2"/>
        <v>1</v>
      </c>
      <c r="BE59" s="36">
        <f t="shared" si="3"/>
        <v>9.0000000000000018</v>
      </c>
    </row>
    <row r="60" spans="1:57" ht="12.75" x14ac:dyDescent="0.2">
      <c r="A60" s="12">
        <v>2054</v>
      </c>
      <c r="B60" s="100">
        <v>3.7542099611858434E-2</v>
      </c>
      <c r="C60" s="66">
        <v>0.15765381026961808</v>
      </c>
      <c r="D60" s="66">
        <f t="shared" si="51"/>
        <v>0</v>
      </c>
      <c r="E60" s="66">
        <f t="shared" si="51"/>
        <v>0</v>
      </c>
      <c r="F60" s="174">
        <v>0</v>
      </c>
      <c r="G60" s="66">
        <v>1.0751039277721226E-3</v>
      </c>
      <c r="H60" s="66">
        <v>0</v>
      </c>
      <c r="I60" s="66">
        <v>0.80372898619075139</v>
      </c>
      <c r="J60" s="66">
        <f t="shared" si="31"/>
        <v>0</v>
      </c>
      <c r="K60" s="108">
        <f t="shared" si="51"/>
        <v>0.03</v>
      </c>
      <c r="L60" s="109">
        <f t="shared" si="51"/>
        <v>0.1</v>
      </c>
      <c r="M60" s="109">
        <f t="shared" si="51"/>
        <v>0.45</v>
      </c>
      <c r="N60" s="109">
        <f t="shared" si="51"/>
        <v>0.27</v>
      </c>
      <c r="O60" s="109">
        <f t="shared" si="51"/>
        <v>0.15</v>
      </c>
      <c r="P60" s="108">
        <f t="shared" si="73"/>
        <v>0</v>
      </c>
      <c r="Q60" s="109">
        <f t="shared" si="74"/>
        <v>2E-3</v>
      </c>
      <c r="R60" s="109">
        <f t="shared" si="75"/>
        <v>0.15500000000000008</v>
      </c>
      <c r="S60" s="109">
        <f t="shared" si="76"/>
        <v>0.69799999999999995</v>
      </c>
      <c r="T60" s="109">
        <f t="shared" si="77"/>
        <v>0.14499999999999991</v>
      </c>
      <c r="U60" s="108">
        <f t="shared" si="53"/>
        <v>0.125</v>
      </c>
      <c r="V60" s="109">
        <f t="shared" si="53"/>
        <v>0.5</v>
      </c>
      <c r="W60" s="109">
        <f t="shared" si="53"/>
        <v>0.35</v>
      </c>
      <c r="X60" s="109">
        <f t="shared" si="53"/>
        <v>2.5000000000000001E-2</v>
      </c>
      <c r="Y60" s="109">
        <f t="shared" si="53"/>
        <v>0</v>
      </c>
      <c r="Z60" s="171">
        <f t="shared" si="54"/>
        <v>0</v>
      </c>
      <c r="AA60" s="172">
        <f t="shared" si="55"/>
        <v>2E-3</v>
      </c>
      <c r="AB60" s="172">
        <f t="shared" si="56"/>
        <v>0.15500000000000008</v>
      </c>
      <c r="AC60" s="172">
        <f t="shared" si="57"/>
        <v>0.69799999999999995</v>
      </c>
      <c r="AD60" s="172">
        <f t="shared" si="58"/>
        <v>0.14499999999999991</v>
      </c>
      <c r="AE60" s="108">
        <f t="shared" si="53"/>
        <v>0</v>
      </c>
      <c r="AF60" s="109">
        <f t="shared" si="53"/>
        <v>0</v>
      </c>
      <c r="AG60" s="109">
        <f t="shared" si="53"/>
        <v>0</v>
      </c>
      <c r="AH60" s="109">
        <f t="shared" si="59"/>
        <v>0</v>
      </c>
      <c r="AI60" s="109">
        <f t="shared" si="59"/>
        <v>1</v>
      </c>
      <c r="AJ60" s="108">
        <f t="shared" si="59"/>
        <v>0.4</v>
      </c>
      <c r="AK60" s="109">
        <f t="shared" si="59"/>
        <v>0.4</v>
      </c>
      <c r="AL60" s="109">
        <f t="shared" si="59"/>
        <v>0.2</v>
      </c>
      <c r="AM60" s="109">
        <f t="shared" si="59"/>
        <v>0</v>
      </c>
      <c r="AN60" s="109">
        <f t="shared" si="59"/>
        <v>0</v>
      </c>
      <c r="AO60" s="108">
        <f t="shared" si="59"/>
        <v>0.03</v>
      </c>
      <c r="AP60" s="109">
        <f t="shared" si="59"/>
        <v>0.15</v>
      </c>
      <c r="AQ60" s="109">
        <f t="shared" si="59"/>
        <v>0.3</v>
      </c>
      <c r="AR60" s="109">
        <f t="shared" si="59"/>
        <v>0.5</v>
      </c>
      <c r="AS60" s="109">
        <f t="shared" si="59"/>
        <v>2.0000000000000018E-2</v>
      </c>
      <c r="AT60" s="108">
        <f t="shared" si="59"/>
        <v>0.1</v>
      </c>
      <c r="AU60" s="109">
        <f t="shared" si="59"/>
        <v>0.25</v>
      </c>
      <c r="AV60" s="109">
        <f t="shared" si="59"/>
        <v>0.3</v>
      </c>
      <c r="AW60" s="109">
        <f t="shared" si="59"/>
        <v>0.3</v>
      </c>
      <c r="AX60" s="109">
        <f t="shared" si="60"/>
        <v>5.0000000000000044E-2</v>
      </c>
      <c r="AY60" s="108">
        <f t="shared" si="60"/>
        <v>0</v>
      </c>
      <c r="AZ60" s="109">
        <f t="shared" si="60"/>
        <v>0</v>
      </c>
      <c r="BA60" s="109">
        <f t="shared" si="60"/>
        <v>0</v>
      </c>
      <c r="BB60" s="140">
        <v>0.5</v>
      </c>
      <c r="BC60" s="140">
        <v>0.5</v>
      </c>
      <c r="BD60" s="36">
        <f t="shared" si="2"/>
        <v>1</v>
      </c>
      <c r="BE60" s="36">
        <f t="shared" si="3"/>
        <v>9.0000000000000018</v>
      </c>
    </row>
    <row r="61" spans="1:57" ht="12.75" x14ac:dyDescent="0.2">
      <c r="A61" s="51">
        <v>2055</v>
      </c>
      <c r="B61" s="101">
        <v>3.8814713051821242E-2</v>
      </c>
      <c r="C61" s="74">
        <v>0.15885636041615786</v>
      </c>
      <c r="D61" s="74">
        <f t="shared" si="51"/>
        <v>0</v>
      </c>
      <c r="E61" s="74">
        <f t="shared" si="51"/>
        <v>0</v>
      </c>
      <c r="F61" s="65">
        <v>0</v>
      </c>
      <c r="G61" s="74">
        <v>1.1817953059594468E-3</v>
      </c>
      <c r="H61" s="74">
        <v>0</v>
      </c>
      <c r="I61" s="74">
        <v>0.80114713122606163</v>
      </c>
      <c r="J61" s="74">
        <f t="shared" si="31"/>
        <v>0</v>
      </c>
      <c r="K61" s="103">
        <f t="shared" si="51"/>
        <v>0.03</v>
      </c>
      <c r="L61" s="105">
        <f t="shared" si="51"/>
        <v>0.1</v>
      </c>
      <c r="M61" s="105">
        <f t="shared" si="51"/>
        <v>0.45</v>
      </c>
      <c r="N61" s="105">
        <f t="shared" si="51"/>
        <v>0.27</v>
      </c>
      <c r="O61" s="105">
        <f t="shared" si="51"/>
        <v>0.15</v>
      </c>
      <c r="P61" s="117">
        <v>0</v>
      </c>
      <c r="Q61" s="118">
        <v>2E-3</v>
      </c>
      <c r="R61" s="118">
        <v>0.15500000000000008</v>
      </c>
      <c r="S61" s="118">
        <v>0.69799999999999995</v>
      </c>
      <c r="T61" s="118">
        <v>0.14499999999999991</v>
      </c>
      <c r="U61" s="103">
        <f t="shared" si="53"/>
        <v>0.125</v>
      </c>
      <c r="V61" s="105">
        <f t="shared" si="53"/>
        <v>0.5</v>
      </c>
      <c r="W61" s="105">
        <f t="shared" si="53"/>
        <v>0.35</v>
      </c>
      <c r="X61" s="105">
        <f t="shared" si="53"/>
        <v>2.5000000000000001E-2</v>
      </c>
      <c r="Y61" s="105">
        <f t="shared" si="53"/>
        <v>0</v>
      </c>
      <c r="Z61" s="135">
        <f t="shared" si="54"/>
        <v>0</v>
      </c>
      <c r="AA61" s="136">
        <f t="shared" si="55"/>
        <v>2E-3</v>
      </c>
      <c r="AB61" s="136">
        <f t="shared" si="56"/>
        <v>0.15500000000000008</v>
      </c>
      <c r="AC61" s="136">
        <f t="shared" si="57"/>
        <v>0.69799999999999995</v>
      </c>
      <c r="AD61" s="136">
        <f t="shared" si="58"/>
        <v>0.14499999999999991</v>
      </c>
      <c r="AE61" s="103">
        <f t="shared" si="53"/>
        <v>0</v>
      </c>
      <c r="AF61" s="105">
        <f t="shared" si="53"/>
        <v>0</v>
      </c>
      <c r="AG61" s="105">
        <f t="shared" si="53"/>
        <v>0</v>
      </c>
      <c r="AH61" s="105">
        <f t="shared" si="59"/>
        <v>0</v>
      </c>
      <c r="AI61" s="105">
        <f t="shared" si="59"/>
        <v>1</v>
      </c>
      <c r="AJ61" s="103">
        <f t="shared" si="59"/>
        <v>0.4</v>
      </c>
      <c r="AK61" s="105">
        <f t="shared" si="59"/>
        <v>0.4</v>
      </c>
      <c r="AL61" s="105">
        <f t="shared" si="59"/>
        <v>0.2</v>
      </c>
      <c r="AM61" s="105">
        <f t="shared" si="59"/>
        <v>0</v>
      </c>
      <c r="AN61" s="105">
        <f t="shared" si="59"/>
        <v>0</v>
      </c>
      <c r="AO61" s="103">
        <f t="shared" si="59"/>
        <v>0.03</v>
      </c>
      <c r="AP61" s="105">
        <f t="shared" si="59"/>
        <v>0.15</v>
      </c>
      <c r="AQ61" s="105">
        <f t="shared" si="59"/>
        <v>0.3</v>
      </c>
      <c r="AR61" s="105">
        <f t="shared" si="59"/>
        <v>0.5</v>
      </c>
      <c r="AS61" s="105">
        <f t="shared" si="59"/>
        <v>2.0000000000000018E-2</v>
      </c>
      <c r="AT61" s="103">
        <f t="shared" si="59"/>
        <v>0.1</v>
      </c>
      <c r="AU61" s="105">
        <f t="shared" si="59"/>
        <v>0.25</v>
      </c>
      <c r="AV61" s="105">
        <f t="shared" si="59"/>
        <v>0.3</v>
      </c>
      <c r="AW61" s="105">
        <f t="shared" si="59"/>
        <v>0.3</v>
      </c>
      <c r="AX61" s="105">
        <f t="shared" si="60"/>
        <v>5.0000000000000044E-2</v>
      </c>
      <c r="AY61" s="103">
        <f t="shared" si="60"/>
        <v>0</v>
      </c>
      <c r="AZ61" s="105">
        <f t="shared" si="60"/>
        <v>0</v>
      </c>
      <c r="BA61" s="105">
        <f t="shared" si="60"/>
        <v>0</v>
      </c>
      <c r="BB61" s="139">
        <v>0.5</v>
      </c>
      <c r="BC61" s="139">
        <v>0.5</v>
      </c>
      <c r="BD61" s="52">
        <f t="shared" si="2"/>
        <v>1.0000000000000002</v>
      </c>
      <c r="BE61" s="52">
        <f t="shared" si="3"/>
        <v>9.0000000000000018</v>
      </c>
    </row>
    <row r="62" spans="1:57" ht="12.75" x14ac:dyDescent="0.2">
      <c r="A62" s="51"/>
      <c r="B62" s="83"/>
      <c r="C62" s="83"/>
      <c r="D62" s="83"/>
      <c r="E62" s="83"/>
      <c r="F62" s="83"/>
      <c r="G62" s="83"/>
      <c r="H62" s="83"/>
      <c r="I62" s="83"/>
      <c r="J62" s="67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52"/>
      <c r="BE62" s="52"/>
    </row>
    <row r="63" spans="1:57" s="90" customFormat="1" ht="11.25" x14ac:dyDescent="0.2">
      <c r="A63" s="89"/>
      <c r="I63" s="90">
        <f>A6</f>
        <v>2000</v>
      </c>
      <c r="J63" s="91">
        <f>SUM(B6:J6)</f>
        <v>1</v>
      </c>
      <c r="O63" s="92">
        <f>SUM(K61:O61)</f>
        <v>1</v>
      </c>
      <c r="T63" s="91">
        <f>SUM(P61:T61)</f>
        <v>0.99999999999999989</v>
      </c>
      <c r="Y63" s="92">
        <f>SUM(U61:Y61)</f>
        <v>1</v>
      </c>
      <c r="AD63" s="92">
        <f>SUM(Z61:AD61)</f>
        <v>0.99999999999999989</v>
      </c>
      <c r="AI63" s="91">
        <f>SUM(AE61:AI61)</f>
        <v>1</v>
      </c>
      <c r="AN63" s="92">
        <f>SUM(AJ61:AN61)</f>
        <v>1</v>
      </c>
      <c r="AS63" s="92">
        <f>SUM(AO61:AS61)</f>
        <v>1</v>
      </c>
      <c r="AX63" s="91">
        <f>SUM(AT61:AX61)</f>
        <v>1</v>
      </c>
      <c r="BC63" s="91">
        <f>SUM(AY61:BC61)</f>
        <v>1</v>
      </c>
    </row>
    <row r="64" spans="1:57" ht="12.75" x14ac:dyDescent="0.2">
      <c r="A64" s="1"/>
      <c r="B64" s="1"/>
      <c r="C64" s="1"/>
      <c r="D64" s="1"/>
      <c r="E64" s="1"/>
      <c r="F64" s="1"/>
      <c r="G64" s="1"/>
      <c r="H64" s="1"/>
      <c r="I64" s="90">
        <f t="shared" ref="I64:I118" si="78">A7</f>
        <v>2001</v>
      </c>
      <c r="J64" s="91">
        <f t="shared" ref="J64:J118" si="79">SUM(B7:J7)</f>
        <v>1.0000000001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5"/>
      <c r="AV64" s="5"/>
      <c r="AW64" s="5"/>
      <c r="AX64" s="5"/>
      <c r="AY64" s="1"/>
      <c r="AZ64" s="1"/>
      <c r="BA64" s="1"/>
      <c r="BB64" s="1"/>
      <c r="BC64" s="1"/>
      <c r="BD64" s="1"/>
      <c r="BE64" s="1"/>
    </row>
    <row r="65" spans="1:57" ht="12.75" x14ac:dyDescent="0.2">
      <c r="A65" s="1"/>
      <c r="B65" s="1"/>
      <c r="C65" s="1"/>
      <c r="D65" s="1"/>
      <c r="E65" s="1"/>
      <c r="F65" s="1"/>
      <c r="G65" s="1"/>
      <c r="H65" s="1"/>
      <c r="I65" s="90">
        <f t="shared" si="78"/>
        <v>2002</v>
      </c>
      <c r="J65" s="91">
        <f t="shared" si="79"/>
        <v>1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5"/>
      <c r="AV65" s="5"/>
      <c r="AW65" s="5"/>
      <c r="AX65" s="5"/>
      <c r="AY65" s="1"/>
      <c r="AZ65" s="1"/>
      <c r="BA65" s="1"/>
      <c r="BB65" s="1"/>
      <c r="BC65" s="1"/>
      <c r="BD65" s="1"/>
      <c r="BE65" s="1"/>
    </row>
    <row r="66" spans="1:57" ht="12.75" x14ac:dyDescent="0.2">
      <c r="A66" s="1"/>
      <c r="B66" s="1"/>
      <c r="C66" s="1"/>
      <c r="D66" s="1"/>
      <c r="E66" s="1"/>
      <c r="F66" s="1"/>
      <c r="G66" s="1"/>
      <c r="H66" s="1"/>
      <c r="I66" s="90">
        <f t="shared" si="78"/>
        <v>2003</v>
      </c>
      <c r="J66" s="91">
        <f t="shared" si="79"/>
        <v>1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5"/>
      <c r="AV66" s="5"/>
      <c r="AW66" s="5"/>
      <c r="AX66" s="5"/>
      <c r="AY66" s="1"/>
      <c r="AZ66" s="1"/>
      <c r="BA66" s="1"/>
      <c r="BB66" s="1"/>
      <c r="BC66" s="1"/>
      <c r="BD66" s="1"/>
      <c r="BE66" s="1"/>
    </row>
    <row r="67" spans="1:57" ht="12.75" x14ac:dyDescent="0.2">
      <c r="A67" s="1"/>
      <c r="B67" s="1"/>
      <c r="C67" s="1"/>
      <c r="D67" s="1"/>
      <c r="E67" s="1"/>
      <c r="F67" s="1"/>
      <c r="G67" s="1"/>
      <c r="H67" s="1"/>
      <c r="I67" s="90">
        <f t="shared" si="78"/>
        <v>2004</v>
      </c>
      <c r="J67" s="91">
        <f t="shared" si="79"/>
        <v>0.99999999999999989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5"/>
      <c r="AV67" s="5"/>
      <c r="AW67" s="5"/>
      <c r="AX67" s="5"/>
      <c r="AY67" s="1"/>
      <c r="AZ67" s="1"/>
      <c r="BA67" s="1"/>
      <c r="BB67" s="1"/>
      <c r="BC67" s="1"/>
      <c r="BD67" s="1"/>
      <c r="BE67" s="1"/>
    </row>
    <row r="68" spans="1:57" ht="12.75" x14ac:dyDescent="0.2">
      <c r="A68" s="1"/>
      <c r="B68" s="1"/>
      <c r="C68" s="1"/>
      <c r="D68" s="1"/>
      <c r="E68" s="1"/>
      <c r="F68" s="1"/>
      <c r="G68" s="1"/>
      <c r="H68" s="1"/>
      <c r="I68" s="90">
        <f t="shared" si="78"/>
        <v>2005</v>
      </c>
      <c r="J68" s="91">
        <f t="shared" si="79"/>
        <v>1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5"/>
      <c r="AV68" s="5"/>
      <c r="AW68" s="5"/>
      <c r="AX68" s="5"/>
      <c r="AY68" s="1"/>
      <c r="AZ68" s="1"/>
      <c r="BA68" s="1"/>
      <c r="BB68" s="1"/>
      <c r="BC68" s="1"/>
      <c r="BD68" s="1"/>
      <c r="BE68" s="1"/>
    </row>
    <row r="69" spans="1:57" ht="12.75" x14ac:dyDescent="0.2">
      <c r="A69" s="1"/>
      <c r="B69" s="1"/>
      <c r="C69" s="1"/>
      <c r="D69" s="1"/>
      <c r="E69" s="1"/>
      <c r="F69" s="1"/>
      <c r="G69" s="1"/>
      <c r="H69" s="1"/>
      <c r="I69" s="90">
        <f t="shared" si="78"/>
        <v>2006</v>
      </c>
      <c r="J69" s="91">
        <f t="shared" si="79"/>
        <v>1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5"/>
      <c r="AV69" s="5"/>
      <c r="AW69" s="5"/>
      <c r="AX69" s="5"/>
      <c r="AY69" s="1"/>
      <c r="AZ69" s="1"/>
      <c r="BA69" s="1"/>
      <c r="BB69" s="1"/>
      <c r="BC69" s="1"/>
      <c r="BD69" s="1"/>
      <c r="BE69" s="1"/>
    </row>
    <row r="70" spans="1:57" ht="12.75" x14ac:dyDescent="0.2">
      <c r="A70" s="1"/>
      <c r="B70" s="1"/>
      <c r="C70" s="1"/>
      <c r="D70" s="1"/>
      <c r="E70" s="1"/>
      <c r="F70" s="1"/>
      <c r="G70" s="1"/>
      <c r="H70" s="1"/>
      <c r="I70" s="90">
        <f t="shared" si="78"/>
        <v>2007</v>
      </c>
      <c r="J70" s="91">
        <f t="shared" si="79"/>
        <v>1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5"/>
      <c r="AV70" s="5"/>
      <c r="AW70" s="5"/>
      <c r="AX70" s="5"/>
      <c r="AY70" s="1"/>
      <c r="AZ70" s="1"/>
      <c r="BA70" s="1"/>
      <c r="BB70" s="1"/>
      <c r="BC70" s="1"/>
      <c r="BD70" s="1"/>
      <c r="BE70" s="1"/>
    </row>
    <row r="71" spans="1:57" ht="12.75" x14ac:dyDescent="0.2">
      <c r="A71" s="1"/>
      <c r="B71" s="1"/>
      <c r="C71" s="1"/>
      <c r="D71" s="1"/>
      <c r="E71" s="1"/>
      <c r="F71" s="1"/>
      <c r="G71" s="1"/>
      <c r="H71" s="1"/>
      <c r="I71" s="90">
        <f t="shared" si="78"/>
        <v>2008</v>
      </c>
      <c r="J71" s="91">
        <f t="shared" si="79"/>
        <v>1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5"/>
      <c r="AV71" s="5"/>
      <c r="AW71" s="5"/>
      <c r="AX71" s="5"/>
      <c r="AY71" s="1"/>
      <c r="AZ71" s="1"/>
      <c r="BA71" s="1"/>
      <c r="BB71" s="1"/>
      <c r="BC71" s="1"/>
      <c r="BD71" s="1"/>
      <c r="BE71" s="1"/>
    </row>
    <row r="72" spans="1:57" ht="12.75" x14ac:dyDescent="0.2">
      <c r="A72" s="1"/>
      <c r="B72" s="1"/>
      <c r="C72" s="1"/>
      <c r="D72" s="1"/>
      <c r="E72" s="1"/>
      <c r="F72" s="1"/>
      <c r="G72" s="1"/>
      <c r="H72" s="1"/>
      <c r="I72" s="90">
        <f t="shared" si="78"/>
        <v>2009</v>
      </c>
      <c r="J72" s="91">
        <f t="shared" si="79"/>
        <v>1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5"/>
      <c r="AV72" s="5"/>
      <c r="AW72" s="5"/>
      <c r="AX72" s="5"/>
      <c r="AY72" s="1"/>
      <c r="AZ72" s="1"/>
      <c r="BA72" s="1"/>
      <c r="BB72" s="1"/>
      <c r="BC72" s="1"/>
      <c r="BD72" s="1"/>
      <c r="BE72" s="1"/>
    </row>
    <row r="73" spans="1:57" ht="12.75" x14ac:dyDescent="0.2">
      <c r="A73" s="1"/>
      <c r="B73" s="1"/>
      <c r="C73" s="1"/>
      <c r="D73" s="1"/>
      <c r="E73" s="1"/>
      <c r="F73" s="1"/>
      <c r="G73" s="1"/>
      <c r="H73" s="1"/>
      <c r="I73" s="90">
        <f t="shared" si="78"/>
        <v>2010</v>
      </c>
      <c r="J73" s="91">
        <f t="shared" si="79"/>
        <v>1.0000000001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5"/>
      <c r="AV73" s="5"/>
      <c r="AW73" s="5"/>
      <c r="AX73" s="5"/>
      <c r="AY73" s="1"/>
      <c r="AZ73" s="1"/>
      <c r="BA73" s="1"/>
      <c r="BB73" s="1"/>
      <c r="BC73" s="1"/>
      <c r="BD73" s="1"/>
      <c r="BE73" s="1"/>
    </row>
    <row r="74" spans="1:57" ht="12.75" x14ac:dyDescent="0.2">
      <c r="A74" s="1"/>
      <c r="B74" s="1"/>
      <c r="C74" s="1"/>
      <c r="D74" s="1"/>
      <c r="E74" s="1"/>
      <c r="F74" s="1"/>
      <c r="G74" s="1"/>
      <c r="H74" s="1"/>
      <c r="I74" s="90">
        <f t="shared" si="78"/>
        <v>2011</v>
      </c>
      <c r="J74" s="91">
        <f t="shared" si="79"/>
        <v>1.0000000000999998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5"/>
      <c r="AV74" s="5"/>
      <c r="AW74" s="5"/>
      <c r="AX74" s="5"/>
      <c r="AY74" s="1"/>
      <c r="AZ74" s="1"/>
      <c r="BA74" s="1"/>
      <c r="BB74" s="1"/>
      <c r="BC74" s="1"/>
      <c r="BD74" s="1"/>
      <c r="BE74" s="1"/>
    </row>
    <row r="75" spans="1:57" ht="12.75" x14ac:dyDescent="0.2">
      <c r="A75" s="1"/>
      <c r="B75" s="1"/>
      <c r="C75" s="1"/>
      <c r="D75" s="1"/>
      <c r="E75" s="1"/>
      <c r="F75" s="1"/>
      <c r="G75" s="1"/>
      <c r="H75" s="1"/>
      <c r="I75" s="90">
        <f t="shared" si="78"/>
        <v>2012</v>
      </c>
      <c r="J75" s="91">
        <f t="shared" si="79"/>
        <v>1.0000000001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5"/>
      <c r="AV75" s="5"/>
      <c r="AW75" s="5"/>
      <c r="AX75" s="5"/>
      <c r="AY75" s="1"/>
      <c r="AZ75" s="1"/>
      <c r="BA75" s="1"/>
      <c r="BB75" s="1"/>
      <c r="BC75" s="1"/>
      <c r="BD75" s="1"/>
      <c r="BE75" s="1"/>
    </row>
    <row r="76" spans="1:57" ht="12.75" x14ac:dyDescent="0.2">
      <c r="A76" s="1"/>
      <c r="B76" s="1"/>
      <c r="C76" s="1"/>
      <c r="D76" s="1"/>
      <c r="E76" s="1"/>
      <c r="F76" s="1"/>
      <c r="G76" s="1"/>
      <c r="H76" s="1"/>
      <c r="I76" s="90">
        <f t="shared" si="78"/>
        <v>2013</v>
      </c>
      <c r="J76" s="91">
        <f t="shared" si="79"/>
        <v>1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5"/>
      <c r="AV76" s="5"/>
      <c r="AW76" s="5"/>
      <c r="AX76" s="5"/>
      <c r="AY76" s="1"/>
      <c r="AZ76" s="1"/>
      <c r="BA76" s="1"/>
      <c r="BB76" s="1"/>
      <c r="BC76" s="1"/>
      <c r="BD76" s="1"/>
      <c r="BE76" s="1"/>
    </row>
    <row r="77" spans="1:57" ht="12.75" x14ac:dyDescent="0.2">
      <c r="A77" s="1"/>
      <c r="B77" s="1"/>
      <c r="C77" s="1"/>
      <c r="D77" s="1"/>
      <c r="E77" s="1"/>
      <c r="F77" s="1"/>
      <c r="G77" s="1"/>
      <c r="H77" s="1"/>
      <c r="I77" s="90">
        <f t="shared" si="78"/>
        <v>2014</v>
      </c>
      <c r="J77" s="91">
        <f t="shared" si="79"/>
        <v>1.0000000001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5"/>
      <c r="AV77" s="5"/>
      <c r="AW77" s="5"/>
      <c r="AX77" s="5"/>
      <c r="AY77" s="1"/>
      <c r="AZ77" s="1"/>
      <c r="BA77" s="1"/>
      <c r="BB77" s="1"/>
      <c r="BC77" s="1"/>
      <c r="BD77" s="1"/>
      <c r="BE77" s="1"/>
    </row>
    <row r="78" spans="1:57" ht="12.75" x14ac:dyDescent="0.2">
      <c r="A78" s="1"/>
      <c r="B78" s="1"/>
      <c r="C78" s="1"/>
      <c r="D78" s="1"/>
      <c r="E78" s="1"/>
      <c r="F78" s="1"/>
      <c r="G78" s="1"/>
      <c r="H78" s="1"/>
      <c r="I78" s="90">
        <f t="shared" si="78"/>
        <v>2015</v>
      </c>
      <c r="J78" s="91">
        <f t="shared" si="79"/>
        <v>1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5"/>
      <c r="AV78" s="5"/>
      <c r="AW78" s="5"/>
      <c r="AX78" s="5"/>
      <c r="AY78" s="1"/>
      <c r="AZ78" s="1"/>
      <c r="BA78" s="1"/>
      <c r="BB78" s="1"/>
      <c r="BC78" s="1"/>
      <c r="BD78" s="1"/>
      <c r="BE78" s="1"/>
    </row>
    <row r="79" spans="1:57" ht="12.75" x14ac:dyDescent="0.2">
      <c r="A79" s="1"/>
      <c r="B79" s="1"/>
      <c r="C79" s="1"/>
      <c r="D79" s="1"/>
      <c r="E79" s="1"/>
      <c r="F79" s="1"/>
      <c r="G79" s="1"/>
      <c r="H79" s="1"/>
      <c r="I79" s="90">
        <f t="shared" si="78"/>
        <v>2016</v>
      </c>
      <c r="J79" s="91">
        <f t="shared" si="79"/>
        <v>1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5"/>
      <c r="AV79" s="5"/>
      <c r="AW79" s="5"/>
      <c r="AX79" s="5"/>
      <c r="AY79" s="1"/>
      <c r="AZ79" s="1"/>
      <c r="BA79" s="1"/>
      <c r="BB79" s="1"/>
      <c r="BC79" s="1"/>
      <c r="BD79" s="1"/>
      <c r="BE79" s="1"/>
    </row>
    <row r="80" spans="1:57" ht="12.75" x14ac:dyDescent="0.2">
      <c r="A80" s="1"/>
      <c r="B80" s="1"/>
      <c r="C80" s="1"/>
      <c r="D80" s="1"/>
      <c r="E80" s="1"/>
      <c r="F80" s="1"/>
      <c r="G80" s="1"/>
      <c r="H80" s="1"/>
      <c r="I80" s="90">
        <f t="shared" si="78"/>
        <v>2017</v>
      </c>
      <c r="J80" s="91">
        <f t="shared" si="79"/>
        <v>1.0000000001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5"/>
      <c r="AV80" s="5"/>
      <c r="AW80" s="5"/>
      <c r="AX80" s="5"/>
      <c r="AY80" s="1"/>
      <c r="AZ80" s="1"/>
      <c r="BA80" s="1"/>
      <c r="BB80" s="1"/>
      <c r="BC80" s="1"/>
      <c r="BD80" s="1"/>
      <c r="BE80" s="1"/>
    </row>
    <row r="81" spans="1:57" ht="12.75" x14ac:dyDescent="0.2">
      <c r="A81" s="1"/>
      <c r="B81" s="1"/>
      <c r="C81" s="1"/>
      <c r="D81" s="1"/>
      <c r="E81" s="1"/>
      <c r="F81" s="1"/>
      <c r="G81" s="1"/>
      <c r="H81" s="1"/>
      <c r="I81" s="90">
        <f t="shared" si="78"/>
        <v>2018</v>
      </c>
      <c r="J81" s="91">
        <f t="shared" si="79"/>
        <v>1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5"/>
      <c r="AV81" s="5"/>
      <c r="AW81" s="5"/>
      <c r="AX81" s="5"/>
      <c r="AY81" s="1"/>
      <c r="AZ81" s="1"/>
      <c r="BA81" s="1"/>
      <c r="BB81" s="1"/>
      <c r="BC81" s="1"/>
      <c r="BD81" s="1"/>
      <c r="BE81" s="1"/>
    </row>
    <row r="82" spans="1:57" ht="12.75" x14ac:dyDescent="0.2">
      <c r="A82" s="1"/>
      <c r="B82" s="1"/>
      <c r="C82" s="1"/>
      <c r="D82" s="1"/>
      <c r="E82" s="1"/>
      <c r="F82" s="1"/>
      <c r="G82" s="1"/>
      <c r="H82" s="1"/>
      <c r="I82" s="90">
        <f t="shared" si="78"/>
        <v>2019</v>
      </c>
      <c r="J82" s="91">
        <f t="shared" si="79"/>
        <v>1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5"/>
      <c r="AV82" s="5"/>
      <c r="AW82" s="5"/>
      <c r="AX82" s="5"/>
      <c r="AY82" s="1"/>
      <c r="AZ82" s="1"/>
      <c r="BA82" s="1"/>
      <c r="BB82" s="1"/>
      <c r="BC82" s="1"/>
      <c r="BD82" s="1"/>
      <c r="BE82" s="1"/>
    </row>
    <row r="83" spans="1:57" ht="12.75" x14ac:dyDescent="0.2">
      <c r="A83" s="1"/>
      <c r="B83" s="1"/>
      <c r="C83" s="1"/>
      <c r="D83" s="1"/>
      <c r="E83" s="1"/>
      <c r="F83" s="1"/>
      <c r="G83" s="1"/>
      <c r="H83" s="1"/>
      <c r="I83" s="90">
        <f t="shared" si="78"/>
        <v>2020</v>
      </c>
      <c r="J83" s="91">
        <f t="shared" si="79"/>
        <v>1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5"/>
      <c r="AV83" s="5"/>
      <c r="AW83" s="5"/>
      <c r="AX83" s="5"/>
      <c r="AY83" s="1"/>
      <c r="AZ83" s="1"/>
      <c r="BA83" s="1"/>
      <c r="BB83" s="1"/>
      <c r="BC83" s="1"/>
      <c r="BD83" s="1"/>
      <c r="BE83" s="1"/>
    </row>
    <row r="84" spans="1:57" ht="12.75" x14ac:dyDescent="0.2">
      <c r="A84" s="1"/>
      <c r="B84" s="1"/>
      <c r="C84" s="1"/>
      <c r="D84" s="1"/>
      <c r="E84" s="1"/>
      <c r="F84" s="1"/>
      <c r="G84" s="1"/>
      <c r="H84" s="1"/>
      <c r="I84" s="90">
        <f t="shared" si="78"/>
        <v>2021</v>
      </c>
      <c r="J84" s="91">
        <f t="shared" si="79"/>
        <v>1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5"/>
      <c r="AV84" s="5"/>
      <c r="AW84" s="5"/>
      <c r="AX84" s="5"/>
      <c r="AY84" s="1"/>
      <c r="AZ84" s="1"/>
      <c r="BA84" s="1"/>
      <c r="BB84" s="1"/>
      <c r="BC84" s="1"/>
      <c r="BD84" s="1"/>
      <c r="BE84" s="1"/>
    </row>
    <row r="85" spans="1:57" ht="12.75" x14ac:dyDescent="0.2">
      <c r="A85" s="1"/>
      <c r="B85" s="1"/>
      <c r="C85" s="1"/>
      <c r="D85" s="1"/>
      <c r="E85" s="1"/>
      <c r="F85" s="1"/>
      <c r="G85" s="1"/>
      <c r="H85" s="1"/>
      <c r="I85" s="90">
        <f t="shared" si="78"/>
        <v>2022</v>
      </c>
      <c r="J85" s="91">
        <f t="shared" si="79"/>
        <v>1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5"/>
      <c r="AV85" s="5"/>
      <c r="AW85" s="5"/>
      <c r="AX85" s="5"/>
      <c r="AY85" s="1"/>
      <c r="AZ85" s="1"/>
      <c r="BA85" s="1"/>
      <c r="BB85" s="1"/>
      <c r="BC85" s="1"/>
      <c r="BD85" s="1"/>
      <c r="BE85" s="1"/>
    </row>
    <row r="86" spans="1:57" ht="12.75" x14ac:dyDescent="0.2">
      <c r="A86" s="1"/>
      <c r="B86" s="1"/>
      <c r="C86" s="1"/>
      <c r="D86" s="1"/>
      <c r="E86" s="1"/>
      <c r="F86" s="1"/>
      <c r="G86" s="1"/>
      <c r="H86" s="1"/>
      <c r="I86" s="90">
        <f t="shared" si="78"/>
        <v>2023</v>
      </c>
      <c r="J86" s="91">
        <f t="shared" si="79"/>
        <v>1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5"/>
      <c r="AV86" s="5"/>
      <c r="AW86" s="5"/>
      <c r="AX86" s="5"/>
      <c r="AY86" s="1"/>
      <c r="AZ86" s="1"/>
      <c r="BA86" s="1"/>
      <c r="BB86" s="1"/>
      <c r="BC86" s="1"/>
      <c r="BD86" s="1"/>
      <c r="BE86" s="1"/>
    </row>
    <row r="87" spans="1:57" ht="12.75" x14ac:dyDescent="0.2">
      <c r="A87" s="1"/>
      <c r="B87" s="1"/>
      <c r="C87" s="1"/>
      <c r="D87" s="1"/>
      <c r="E87" s="1"/>
      <c r="F87" s="1"/>
      <c r="G87" s="1"/>
      <c r="H87" s="1"/>
      <c r="I87" s="90">
        <f t="shared" si="78"/>
        <v>2024</v>
      </c>
      <c r="J87" s="91">
        <f t="shared" si="79"/>
        <v>1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5"/>
      <c r="AV87" s="5"/>
      <c r="AW87" s="5"/>
      <c r="AX87" s="5"/>
      <c r="AY87" s="1"/>
      <c r="AZ87" s="1"/>
      <c r="BA87" s="1"/>
      <c r="BB87" s="1"/>
      <c r="BC87" s="1"/>
      <c r="BD87" s="1"/>
      <c r="BE87" s="1"/>
    </row>
    <row r="88" spans="1:57" ht="12.75" x14ac:dyDescent="0.2">
      <c r="A88" s="1"/>
      <c r="B88" s="1"/>
      <c r="C88" s="1"/>
      <c r="D88" s="1"/>
      <c r="E88" s="1"/>
      <c r="F88" s="1"/>
      <c r="G88" s="1"/>
      <c r="H88" s="1"/>
      <c r="I88" s="90">
        <f t="shared" si="78"/>
        <v>2025</v>
      </c>
      <c r="J88" s="91">
        <f t="shared" si="79"/>
        <v>0.99999999999999978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5"/>
      <c r="AV88" s="5"/>
      <c r="AW88" s="5"/>
      <c r="AX88" s="5"/>
      <c r="AY88" s="1"/>
      <c r="AZ88" s="1"/>
      <c r="BA88" s="1"/>
      <c r="BB88" s="1"/>
      <c r="BC88" s="1"/>
      <c r="BD88" s="1"/>
      <c r="BE88" s="1"/>
    </row>
    <row r="89" spans="1:57" ht="12.75" x14ac:dyDescent="0.2">
      <c r="A89" s="1"/>
      <c r="B89" s="1"/>
      <c r="C89" s="1"/>
      <c r="D89" s="1"/>
      <c r="E89" s="1"/>
      <c r="F89" s="1"/>
      <c r="G89" s="1"/>
      <c r="H89" s="1"/>
      <c r="I89" s="90">
        <f t="shared" si="78"/>
        <v>2026</v>
      </c>
      <c r="J89" s="91">
        <f t="shared" si="79"/>
        <v>1.0000000000000002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5"/>
      <c r="AV89" s="5"/>
      <c r="AW89" s="5"/>
      <c r="AX89" s="5"/>
      <c r="AY89" s="1"/>
      <c r="AZ89" s="1"/>
      <c r="BA89" s="1"/>
      <c r="BB89" s="1"/>
      <c r="BC89" s="1"/>
      <c r="BD89" s="1"/>
      <c r="BE89" s="1"/>
    </row>
    <row r="90" spans="1:57" ht="12.75" x14ac:dyDescent="0.2">
      <c r="A90" s="1"/>
      <c r="B90" s="1"/>
      <c r="C90" s="1"/>
      <c r="D90" s="1"/>
      <c r="E90" s="1"/>
      <c r="F90" s="1"/>
      <c r="G90" s="1"/>
      <c r="H90" s="1"/>
      <c r="I90" s="90">
        <f t="shared" si="78"/>
        <v>2027</v>
      </c>
      <c r="J90" s="91">
        <f t="shared" si="79"/>
        <v>1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5"/>
      <c r="AV90" s="5"/>
      <c r="AW90" s="5"/>
      <c r="AX90" s="5"/>
      <c r="AY90" s="1"/>
      <c r="AZ90" s="1"/>
      <c r="BA90" s="1"/>
      <c r="BB90" s="1"/>
      <c r="BC90" s="1"/>
      <c r="BD90" s="1"/>
      <c r="BE90" s="1"/>
    </row>
    <row r="91" spans="1:57" ht="12.75" x14ac:dyDescent="0.2">
      <c r="A91" s="1"/>
      <c r="B91" s="1"/>
      <c r="C91" s="1"/>
      <c r="D91" s="1"/>
      <c r="E91" s="1"/>
      <c r="F91" s="1"/>
      <c r="G91" s="1"/>
      <c r="H91" s="1"/>
      <c r="I91" s="90">
        <f t="shared" si="78"/>
        <v>2028</v>
      </c>
      <c r="J91" s="91">
        <f t="shared" si="79"/>
        <v>1.0000000000000002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5"/>
      <c r="AV91" s="5"/>
      <c r="AW91" s="5"/>
      <c r="AX91" s="5"/>
      <c r="AY91" s="1"/>
      <c r="AZ91" s="1"/>
      <c r="BA91" s="1"/>
      <c r="BB91" s="1"/>
      <c r="BC91" s="1"/>
      <c r="BD91" s="1"/>
      <c r="BE91" s="1"/>
    </row>
    <row r="92" spans="1:57" ht="12.75" x14ac:dyDescent="0.2">
      <c r="A92" s="1"/>
      <c r="B92" s="1"/>
      <c r="C92" s="1"/>
      <c r="D92" s="1"/>
      <c r="E92" s="1"/>
      <c r="F92" s="1"/>
      <c r="G92" s="1"/>
      <c r="H92" s="1"/>
      <c r="I92" s="90">
        <f t="shared" si="78"/>
        <v>2029</v>
      </c>
      <c r="J92" s="91">
        <f t="shared" si="79"/>
        <v>1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5"/>
      <c r="AV92" s="5"/>
      <c r="AW92" s="5"/>
      <c r="AX92" s="5"/>
      <c r="AY92" s="1"/>
      <c r="AZ92" s="1"/>
      <c r="BA92" s="1"/>
      <c r="BB92" s="1"/>
      <c r="BC92" s="1"/>
      <c r="BD92" s="1"/>
      <c r="BE92" s="1"/>
    </row>
    <row r="93" spans="1:57" ht="12.75" x14ac:dyDescent="0.2">
      <c r="A93" s="1"/>
      <c r="B93" s="1"/>
      <c r="C93" s="1"/>
      <c r="D93" s="1"/>
      <c r="E93" s="1"/>
      <c r="F93" s="1"/>
      <c r="G93" s="1"/>
      <c r="H93" s="1"/>
      <c r="I93" s="90">
        <f t="shared" si="78"/>
        <v>2030</v>
      </c>
      <c r="J93" s="91">
        <f t="shared" si="79"/>
        <v>1.0000000000000002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5"/>
      <c r="AV93" s="5"/>
      <c r="AW93" s="5"/>
      <c r="AX93" s="5"/>
      <c r="AY93" s="1"/>
      <c r="AZ93" s="1"/>
      <c r="BA93" s="1"/>
      <c r="BB93" s="1"/>
      <c r="BC93" s="1"/>
      <c r="BD93" s="1"/>
      <c r="BE93" s="1"/>
    </row>
    <row r="94" spans="1:57" ht="12.75" x14ac:dyDescent="0.2">
      <c r="A94" s="1"/>
      <c r="B94" s="1"/>
      <c r="C94" s="1"/>
      <c r="D94" s="1"/>
      <c r="E94" s="1"/>
      <c r="F94" s="1"/>
      <c r="G94" s="1"/>
      <c r="H94" s="1"/>
      <c r="I94" s="90">
        <f t="shared" si="78"/>
        <v>2031</v>
      </c>
      <c r="J94" s="91">
        <f t="shared" si="79"/>
        <v>1.0000000000000002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5"/>
      <c r="AV94" s="5"/>
      <c r="AW94" s="5"/>
      <c r="AX94" s="5"/>
      <c r="AY94" s="1"/>
      <c r="AZ94" s="1"/>
      <c r="BA94" s="1"/>
      <c r="BB94" s="1"/>
      <c r="BC94" s="1"/>
      <c r="BD94" s="1"/>
      <c r="BE94" s="1"/>
    </row>
    <row r="95" spans="1:57" ht="12.75" x14ac:dyDescent="0.2">
      <c r="A95" s="1"/>
      <c r="B95" s="1"/>
      <c r="C95" s="1"/>
      <c r="D95" s="1"/>
      <c r="E95" s="1"/>
      <c r="F95" s="1"/>
      <c r="G95" s="1"/>
      <c r="H95" s="1"/>
      <c r="I95" s="90">
        <f t="shared" si="78"/>
        <v>2032</v>
      </c>
      <c r="J95" s="91">
        <f t="shared" si="79"/>
        <v>1.0000000000000002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5"/>
      <c r="AV95" s="5"/>
      <c r="AW95" s="5"/>
      <c r="AX95" s="5"/>
      <c r="AY95" s="1"/>
      <c r="AZ95" s="1"/>
      <c r="BA95" s="1"/>
      <c r="BB95" s="1"/>
      <c r="BC95" s="1"/>
      <c r="BD95" s="1"/>
      <c r="BE95" s="1"/>
    </row>
    <row r="96" spans="1:57" ht="12.75" x14ac:dyDescent="0.2">
      <c r="A96" s="1"/>
      <c r="B96" s="1"/>
      <c r="C96" s="1"/>
      <c r="D96" s="1"/>
      <c r="E96" s="1"/>
      <c r="F96" s="1"/>
      <c r="G96" s="1"/>
      <c r="H96" s="1"/>
      <c r="I96" s="90">
        <f t="shared" si="78"/>
        <v>2033</v>
      </c>
      <c r="J96" s="91">
        <f t="shared" si="79"/>
        <v>1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5"/>
      <c r="AV96" s="5"/>
      <c r="AW96" s="5"/>
      <c r="AX96" s="5"/>
      <c r="AY96" s="1"/>
      <c r="AZ96" s="1"/>
      <c r="BA96" s="1"/>
      <c r="BB96" s="1"/>
      <c r="BC96" s="1"/>
      <c r="BD96" s="1"/>
      <c r="BE96" s="1"/>
    </row>
    <row r="97" spans="1:57" ht="12.75" x14ac:dyDescent="0.2">
      <c r="A97" s="1"/>
      <c r="B97" s="1"/>
      <c r="C97" s="1"/>
      <c r="D97" s="1"/>
      <c r="E97" s="1"/>
      <c r="F97" s="1"/>
      <c r="G97" s="1"/>
      <c r="H97" s="1"/>
      <c r="I97" s="90">
        <f t="shared" si="78"/>
        <v>2034</v>
      </c>
      <c r="J97" s="91">
        <f t="shared" si="79"/>
        <v>1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5"/>
      <c r="AV97" s="5"/>
      <c r="AW97" s="5"/>
      <c r="AX97" s="5"/>
      <c r="AY97" s="1"/>
      <c r="AZ97" s="1"/>
      <c r="BA97" s="1"/>
      <c r="BB97" s="1"/>
      <c r="BC97" s="1"/>
      <c r="BD97" s="1"/>
      <c r="BE97" s="1"/>
    </row>
    <row r="98" spans="1:57" ht="12.75" x14ac:dyDescent="0.2">
      <c r="A98" s="1"/>
      <c r="B98" s="1"/>
      <c r="C98" s="1"/>
      <c r="D98" s="1"/>
      <c r="E98" s="1"/>
      <c r="F98" s="1"/>
      <c r="G98" s="1"/>
      <c r="H98" s="1"/>
      <c r="I98" s="90">
        <f t="shared" si="78"/>
        <v>2035</v>
      </c>
      <c r="J98" s="91">
        <f t="shared" si="79"/>
        <v>1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5"/>
      <c r="AV98" s="5"/>
      <c r="AW98" s="5"/>
      <c r="AX98" s="5"/>
      <c r="AY98" s="1"/>
      <c r="AZ98" s="1"/>
      <c r="BA98" s="1"/>
      <c r="BB98" s="1"/>
      <c r="BC98" s="1"/>
      <c r="BD98" s="1"/>
      <c r="BE98" s="1"/>
    </row>
    <row r="99" spans="1:57" ht="12.75" x14ac:dyDescent="0.2">
      <c r="A99" s="1"/>
      <c r="B99" s="1"/>
      <c r="C99" s="1"/>
      <c r="D99" s="1"/>
      <c r="E99" s="1"/>
      <c r="F99" s="1"/>
      <c r="G99" s="1"/>
      <c r="H99" s="1"/>
      <c r="I99" s="90">
        <f t="shared" si="78"/>
        <v>2036</v>
      </c>
      <c r="J99" s="91">
        <f t="shared" si="79"/>
        <v>1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5"/>
      <c r="AV99" s="5"/>
      <c r="AW99" s="5"/>
      <c r="AX99" s="5"/>
      <c r="AY99" s="1"/>
      <c r="AZ99" s="1"/>
      <c r="BA99" s="1"/>
      <c r="BB99" s="1"/>
      <c r="BC99" s="1"/>
      <c r="BD99" s="1"/>
      <c r="BE99" s="1"/>
    </row>
    <row r="100" spans="1:57" ht="12.75" x14ac:dyDescent="0.2">
      <c r="I100" s="90">
        <f t="shared" si="78"/>
        <v>2037</v>
      </c>
      <c r="J100" s="91">
        <f t="shared" si="79"/>
        <v>1</v>
      </c>
    </row>
    <row r="101" spans="1:57" ht="12.75" x14ac:dyDescent="0.2">
      <c r="I101" s="90">
        <f t="shared" si="78"/>
        <v>2038</v>
      </c>
      <c r="J101" s="91">
        <f t="shared" si="79"/>
        <v>1</v>
      </c>
    </row>
    <row r="102" spans="1:57" ht="12.75" x14ac:dyDescent="0.2">
      <c r="I102" s="90">
        <f t="shared" si="78"/>
        <v>2039</v>
      </c>
      <c r="J102" s="91">
        <f t="shared" si="79"/>
        <v>1</v>
      </c>
    </row>
    <row r="103" spans="1:57" ht="12.75" x14ac:dyDescent="0.2">
      <c r="I103" s="90">
        <f t="shared" si="78"/>
        <v>2040</v>
      </c>
      <c r="J103" s="91">
        <f t="shared" si="79"/>
        <v>0.99999999999999989</v>
      </c>
    </row>
    <row r="104" spans="1:57" ht="12.75" x14ac:dyDescent="0.2">
      <c r="I104" s="90">
        <f t="shared" si="78"/>
        <v>2041</v>
      </c>
      <c r="J104" s="91">
        <f t="shared" si="79"/>
        <v>1</v>
      </c>
    </row>
    <row r="105" spans="1:57" ht="12.75" x14ac:dyDescent="0.2">
      <c r="I105" s="90">
        <f t="shared" si="78"/>
        <v>2042</v>
      </c>
      <c r="J105" s="91">
        <f t="shared" si="79"/>
        <v>1</v>
      </c>
    </row>
    <row r="106" spans="1:57" ht="12.75" x14ac:dyDescent="0.2">
      <c r="I106" s="90">
        <f t="shared" si="78"/>
        <v>2043</v>
      </c>
      <c r="J106" s="91">
        <f t="shared" si="79"/>
        <v>0.99999999999999989</v>
      </c>
    </row>
    <row r="107" spans="1:57" ht="12.75" x14ac:dyDescent="0.2">
      <c r="I107" s="90">
        <f t="shared" si="78"/>
        <v>2044</v>
      </c>
      <c r="J107" s="91">
        <f t="shared" si="79"/>
        <v>1</v>
      </c>
    </row>
    <row r="108" spans="1:57" ht="12.75" x14ac:dyDescent="0.2">
      <c r="I108" s="90">
        <f t="shared" si="78"/>
        <v>2045</v>
      </c>
      <c r="J108" s="91">
        <f t="shared" si="79"/>
        <v>0.99999999999999989</v>
      </c>
    </row>
    <row r="109" spans="1:57" ht="12.75" x14ac:dyDescent="0.2">
      <c r="I109" s="90">
        <f t="shared" si="78"/>
        <v>2046</v>
      </c>
      <c r="J109" s="91">
        <f t="shared" si="79"/>
        <v>1</v>
      </c>
    </row>
    <row r="110" spans="1:57" ht="12.75" x14ac:dyDescent="0.2">
      <c r="I110" s="90">
        <f t="shared" si="78"/>
        <v>2047</v>
      </c>
      <c r="J110" s="91">
        <f t="shared" si="79"/>
        <v>1</v>
      </c>
    </row>
    <row r="111" spans="1:57" ht="12.75" x14ac:dyDescent="0.2">
      <c r="I111" s="90">
        <f t="shared" si="78"/>
        <v>2048</v>
      </c>
      <c r="J111" s="91">
        <f t="shared" si="79"/>
        <v>1</v>
      </c>
    </row>
    <row r="112" spans="1:57" ht="12.75" x14ac:dyDescent="0.2">
      <c r="I112" s="90">
        <f t="shared" si="78"/>
        <v>2049</v>
      </c>
      <c r="J112" s="91">
        <f t="shared" si="79"/>
        <v>1</v>
      </c>
    </row>
    <row r="113" spans="9:10" ht="12.75" x14ac:dyDescent="0.2">
      <c r="I113" s="90">
        <f t="shared" si="78"/>
        <v>2050</v>
      </c>
      <c r="J113" s="91">
        <f t="shared" si="79"/>
        <v>1</v>
      </c>
    </row>
    <row r="114" spans="9:10" ht="12.75" x14ac:dyDescent="0.2">
      <c r="I114" s="90">
        <f t="shared" si="78"/>
        <v>2051</v>
      </c>
      <c r="J114" s="91">
        <f t="shared" si="79"/>
        <v>0.99999999999999989</v>
      </c>
    </row>
    <row r="115" spans="9:10" ht="12.75" x14ac:dyDescent="0.2">
      <c r="I115" s="90">
        <f t="shared" si="78"/>
        <v>2052</v>
      </c>
      <c r="J115" s="91">
        <f t="shared" si="79"/>
        <v>1</v>
      </c>
    </row>
    <row r="116" spans="9:10" ht="12.75" x14ac:dyDescent="0.2">
      <c r="I116" s="90">
        <f t="shared" si="78"/>
        <v>2053</v>
      </c>
      <c r="J116" s="91">
        <f t="shared" si="79"/>
        <v>1</v>
      </c>
    </row>
    <row r="117" spans="9:10" ht="12.75" x14ac:dyDescent="0.2">
      <c r="I117" s="90">
        <f t="shared" si="78"/>
        <v>2054</v>
      </c>
      <c r="J117" s="91">
        <f t="shared" si="79"/>
        <v>1</v>
      </c>
    </row>
    <row r="118" spans="9:10" ht="12.75" x14ac:dyDescent="0.2">
      <c r="I118" s="90">
        <f t="shared" si="78"/>
        <v>2055</v>
      </c>
      <c r="J118" s="91">
        <f t="shared" si="79"/>
        <v>1.0000000000000002</v>
      </c>
    </row>
    <row r="119" spans="9:10" ht="12.75" x14ac:dyDescent="0.2"/>
    <row r="120" spans="9:10" ht="12.75" x14ac:dyDescent="0.2"/>
    <row r="121" spans="9:10" ht="12.75" x14ac:dyDescent="0.2"/>
    <row r="122" spans="9:10" ht="12.75" x14ac:dyDescent="0.2"/>
    <row r="123" spans="9:10" ht="12.75" x14ac:dyDescent="0.2"/>
    <row r="124" spans="9:10" ht="12.75" x14ac:dyDescent="0.2"/>
    <row r="125" spans="9:10" ht="12.75" x14ac:dyDescent="0.2"/>
    <row r="126" spans="9:10" ht="12.75" x14ac:dyDescent="0.2"/>
    <row r="127" spans="9:10" ht="12.75" x14ac:dyDescent="0.2"/>
    <row r="128" spans="9:10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</sheetData>
  <conditionalFormatting sqref="BE63">
    <cfRule type="cellIs" dxfId="54" priority="1" operator="greaterThan">
      <formula>0</formula>
    </cfRule>
    <cfRule type="cellIs" dxfId="53" priority="2" operator="lessThan">
      <formula>0</formula>
    </cfRule>
    <cfRule type="cellIs" dxfId="52" priority="3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BL118"/>
  <sheetViews>
    <sheetView workbookViewId="0">
      <selection activeCell="I28" sqref="I28"/>
    </sheetView>
  </sheetViews>
  <sheetFormatPr defaultRowHeight="12.75" x14ac:dyDescent="0.2"/>
  <cols>
    <col min="2" max="2" width="9" customWidth="1"/>
  </cols>
  <sheetData>
    <row r="1" spans="1:64" x14ac:dyDescent="0.2">
      <c r="A1" s="18" t="s">
        <v>245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20"/>
      <c r="AV1" s="20"/>
      <c r="AW1" s="20"/>
      <c r="AX1" s="20"/>
      <c r="AY1" s="19"/>
      <c r="AZ1" s="19"/>
      <c r="BA1" s="19"/>
      <c r="BB1" s="19"/>
      <c r="BC1" s="19"/>
      <c r="BD1" s="31"/>
      <c r="BE1" s="31"/>
    </row>
    <row r="2" spans="1:64" x14ac:dyDescent="0.2">
      <c r="A2" s="6"/>
      <c r="B2" s="29" t="s">
        <v>11</v>
      </c>
      <c r="C2" s="3"/>
      <c r="D2" s="3"/>
      <c r="E2" s="3"/>
      <c r="F2" s="3"/>
      <c r="G2" s="3"/>
      <c r="H2" s="3"/>
      <c r="I2" s="3"/>
      <c r="J2" s="3"/>
      <c r="K2" s="30" t="s">
        <v>10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8"/>
      <c r="AV2" s="8"/>
      <c r="AW2" s="8"/>
      <c r="AX2" s="8"/>
      <c r="AY2" s="7"/>
      <c r="AZ2" s="7"/>
      <c r="BA2" s="7"/>
      <c r="BB2" s="7"/>
      <c r="BC2" s="7"/>
      <c r="BD2" s="21"/>
      <c r="BE2" s="21"/>
    </row>
    <row r="3" spans="1:64" x14ac:dyDescent="0.2">
      <c r="A3" s="1"/>
      <c r="B3" s="17"/>
      <c r="C3" s="16"/>
      <c r="D3" s="16"/>
      <c r="E3" s="16"/>
      <c r="F3" s="16"/>
      <c r="G3" s="16"/>
      <c r="H3" s="16"/>
      <c r="I3" s="16"/>
      <c r="J3" s="16"/>
      <c r="K3" s="9" t="s">
        <v>0</v>
      </c>
      <c r="L3" s="10"/>
      <c r="M3" s="10"/>
      <c r="N3" s="10"/>
      <c r="O3" s="10"/>
      <c r="P3" s="9" t="s">
        <v>1</v>
      </c>
      <c r="Q3" s="10"/>
      <c r="R3" s="10"/>
      <c r="S3" s="10"/>
      <c r="T3" s="10"/>
      <c r="U3" s="9" t="s">
        <v>3</v>
      </c>
      <c r="V3" s="10"/>
      <c r="W3" s="10"/>
      <c r="X3" s="10"/>
      <c r="Y3" s="10"/>
      <c r="Z3" s="9" t="s">
        <v>4</v>
      </c>
      <c r="AA3" s="10"/>
      <c r="AB3" s="10"/>
      <c r="AC3" s="10"/>
      <c r="AD3" s="10"/>
      <c r="AE3" s="9" t="s">
        <v>5</v>
      </c>
      <c r="AF3" s="10"/>
      <c r="AG3" s="10"/>
      <c r="AH3" s="10"/>
      <c r="AI3" s="10"/>
      <c r="AJ3" s="9" t="s">
        <v>6</v>
      </c>
      <c r="AK3" s="10"/>
      <c r="AL3" s="10"/>
      <c r="AM3" s="10"/>
      <c r="AN3" s="10"/>
      <c r="AO3" s="9" t="s">
        <v>7</v>
      </c>
      <c r="AP3" s="10"/>
      <c r="AQ3" s="10"/>
      <c r="AR3" s="10"/>
      <c r="AS3" s="10"/>
      <c r="AT3" s="9" t="s">
        <v>2</v>
      </c>
      <c r="AU3" s="11"/>
      <c r="AV3" s="11"/>
      <c r="AW3" s="11"/>
      <c r="AX3" s="11"/>
      <c r="AY3" s="9" t="s">
        <v>8</v>
      </c>
      <c r="AZ3" s="10"/>
      <c r="BA3" s="10"/>
      <c r="BB3" s="10"/>
      <c r="BC3" s="10"/>
      <c r="BD3" s="22"/>
      <c r="BE3" s="22"/>
    </row>
    <row r="4" spans="1:64" ht="87.75" x14ac:dyDescent="0.2">
      <c r="A4" s="24" t="s">
        <v>60</v>
      </c>
      <c r="B4" s="25" t="s">
        <v>0</v>
      </c>
      <c r="C4" s="26" t="s">
        <v>1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2</v>
      </c>
      <c r="J4" s="26" t="s">
        <v>8</v>
      </c>
      <c r="K4" s="27" t="s">
        <v>17</v>
      </c>
      <c r="L4" s="28" t="s">
        <v>18</v>
      </c>
      <c r="M4" s="28" t="s">
        <v>19</v>
      </c>
      <c r="N4" s="28" t="s">
        <v>20</v>
      </c>
      <c r="O4" s="28" t="s">
        <v>21</v>
      </c>
      <c r="P4" s="27" t="s">
        <v>22</v>
      </c>
      <c r="Q4" s="28" t="s">
        <v>23</v>
      </c>
      <c r="R4" s="28" t="s">
        <v>24</v>
      </c>
      <c r="S4" s="28" t="s">
        <v>25</v>
      </c>
      <c r="T4" s="28" t="s">
        <v>26</v>
      </c>
      <c r="U4" s="27" t="s">
        <v>27</v>
      </c>
      <c r="V4" s="28" t="s">
        <v>28</v>
      </c>
      <c r="W4" s="28" t="s">
        <v>29</v>
      </c>
      <c r="X4" s="28" t="s">
        <v>30</v>
      </c>
      <c r="Y4" s="28" t="s">
        <v>31</v>
      </c>
      <c r="Z4" s="27" t="s">
        <v>32</v>
      </c>
      <c r="AA4" s="28" t="s">
        <v>33</v>
      </c>
      <c r="AB4" s="28" t="s">
        <v>34</v>
      </c>
      <c r="AC4" s="28" t="s">
        <v>35</v>
      </c>
      <c r="AD4" s="28" t="s">
        <v>36</v>
      </c>
      <c r="AE4" s="27" t="s">
        <v>37</v>
      </c>
      <c r="AF4" s="28" t="s">
        <v>38</v>
      </c>
      <c r="AG4" s="28" t="s">
        <v>39</v>
      </c>
      <c r="AH4" s="28" t="s">
        <v>40</v>
      </c>
      <c r="AI4" s="28" t="s">
        <v>41</v>
      </c>
      <c r="AJ4" s="27" t="s">
        <v>42</v>
      </c>
      <c r="AK4" s="28" t="s">
        <v>43</v>
      </c>
      <c r="AL4" s="28" t="s">
        <v>44</v>
      </c>
      <c r="AM4" s="28" t="s">
        <v>45</v>
      </c>
      <c r="AN4" s="28" t="s">
        <v>46</v>
      </c>
      <c r="AO4" s="27" t="s">
        <v>47</v>
      </c>
      <c r="AP4" s="28" t="s">
        <v>48</v>
      </c>
      <c r="AQ4" s="28" t="s">
        <v>49</v>
      </c>
      <c r="AR4" s="28" t="s">
        <v>50</v>
      </c>
      <c r="AS4" s="28" t="s">
        <v>51</v>
      </c>
      <c r="AT4" s="27" t="s">
        <v>52</v>
      </c>
      <c r="AU4" s="28" t="s">
        <v>53</v>
      </c>
      <c r="AV4" s="28" t="s">
        <v>54</v>
      </c>
      <c r="AW4" s="28" t="s">
        <v>55</v>
      </c>
      <c r="AX4" s="28" t="s">
        <v>160</v>
      </c>
      <c r="AY4" s="27" t="s">
        <v>161</v>
      </c>
      <c r="AZ4" s="28" t="s">
        <v>57</v>
      </c>
      <c r="BA4" s="28" t="s">
        <v>58</v>
      </c>
      <c r="BB4" s="28" t="s">
        <v>59</v>
      </c>
      <c r="BC4" s="28" t="s">
        <v>56</v>
      </c>
      <c r="BD4" s="35" t="s">
        <v>15</v>
      </c>
      <c r="BE4" s="35" t="s">
        <v>16</v>
      </c>
      <c r="BG4" s="27" t="s">
        <v>224</v>
      </c>
      <c r="BH4" s="28" t="s">
        <v>225</v>
      </c>
      <c r="BI4" s="28" t="s">
        <v>226</v>
      </c>
      <c r="BJ4" s="28" t="s">
        <v>227</v>
      </c>
      <c r="BK4" s="28" t="s">
        <v>228</v>
      </c>
    </row>
    <row r="5" spans="1:64" x14ac:dyDescent="0.2">
      <c r="A5" s="49" t="s">
        <v>60</v>
      </c>
      <c r="B5" s="43" t="s">
        <v>163</v>
      </c>
      <c r="C5" s="44" t="s">
        <v>164</v>
      </c>
      <c r="D5" s="44" t="s">
        <v>165</v>
      </c>
      <c r="E5" s="44" t="s">
        <v>166</v>
      </c>
      <c r="F5" s="44" t="s">
        <v>167</v>
      </c>
      <c r="G5" s="44" t="s">
        <v>168</v>
      </c>
      <c r="H5" s="44" t="s">
        <v>169</v>
      </c>
      <c r="I5" s="44" t="s">
        <v>170</v>
      </c>
      <c r="J5" s="44" t="s">
        <v>171</v>
      </c>
      <c r="K5" s="45" t="s">
        <v>172</v>
      </c>
      <c r="L5" s="46" t="s">
        <v>173</v>
      </c>
      <c r="M5" s="46" t="s">
        <v>174</v>
      </c>
      <c r="N5" s="46" t="s">
        <v>175</v>
      </c>
      <c r="O5" s="46" t="s">
        <v>176</v>
      </c>
      <c r="P5" s="45" t="s">
        <v>177</v>
      </c>
      <c r="Q5" s="46" t="s">
        <v>178</v>
      </c>
      <c r="R5" s="46" t="s">
        <v>179</v>
      </c>
      <c r="S5" s="46" t="s">
        <v>180</v>
      </c>
      <c r="T5" s="46" t="s">
        <v>181</v>
      </c>
      <c r="U5" s="45" t="s">
        <v>182</v>
      </c>
      <c r="V5" s="46" t="s">
        <v>183</v>
      </c>
      <c r="W5" s="46" t="s">
        <v>184</v>
      </c>
      <c r="X5" s="46" t="s">
        <v>185</v>
      </c>
      <c r="Y5" s="46" t="s">
        <v>186</v>
      </c>
      <c r="Z5" s="45" t="s">
        <v>187</v>
      </c>
      <c r="AA5" s="46" t="s">
        <v>188</v>
      </c>
      <c r="AB5" s="46" t="s">
        <v>189</v>
      </c>
      <c r="AC5" s="46" t="s">
        <v>190</v>
      </c>
      <c r="AD5" s="46" t="s">
        <v>191</v>
      </c>
      <c r="AE5" s="45" t="s">
        <v>192</v>
      </c>
      <c r="AF5" s="46" t="s">
        <v>193</v>
      </c>
      <c r="AG5" s="46" t="s">
        <v>194</v>
      </c>
      <c r="AH5" s="46" t="s">
        <v>195</v>
      </c>
      <c r="AI5" s="46" t="s">
        <v>196</v>
      </c>
      <c r="AJ5" s="45" t="s">
        <v>197</v>
      </c>
      <c r="AK5" s="46" t="s">
        <v>198</v>
      </c>
      <c r="AL5" s="46" t="s">
        <v>199</v>
      </c>
      <c r="AM5" s="46" t="s">
        <v>200</v>
      </c>
      <c r="AN5" s="46" t="s">
        <v>201</v>
      </c>
      <c r="AO5" s="45" t="s">
        <v>202</v>
      </c>
      <c r="AP5" s="46" t="s">
        <v>203</v>
      </c>
      <c r="AQ5" s="46" t="s">
        <v>204</v>
      </c>
      <c r="AR5" s="46" t="s">
        <v>205</v>
      </c>
      <c r="AS5" s="46" t="s">
        <v>206</v>
      </c>
      <c r="AT5" s="45" t="s">
        <v>207</v>
      </c>
      <c r="AU5" s="46" t="s">
        <v>208</v>
      </c>
      <c r="AV5" s="46" t="s">
        <v>209</v>
      </c>
      <c r="AW5" s="46" t="s">
        <v>210</v>
      </c>
      <c r="AX5" s="46" t="s">
        <v>211</v>
      </c>
      <c r="AY5" s="45" t="s">
        <v>212</v>
      </c>
      <c r="AZ5" s="46" t="s">
        <v>213</v>
      </c>
      <c r="BA5" s="46" t="s">
        <v>214</v>
      </c>
      <c r="BB5" s="46" t="s">
        <v>215</v>
      </c>
      <c r="BC5" s="46" t="s">
        <v>216</v>
      </c>
      <c r="BD5" s="47"/>
      <c r="BE5" s="47"/>
      <c r="BF5" s="48"/>
      <c r="BG5" s="48"/>
      <c r="BH5" s="48"/>
      <c r="BI5" s="48"/>
      <c r="BJ5" s="48"/>
      <c r="BK5" s="48"/>
      <c r="BL5" s="48"/>
    </row>
    <row r="6" spans="1:64" x14ac:dyDescent="0.2">
      <c r="A6" s="2">
        <v>2000</v>
      </c>
      <c r="B6" s="56">
        <f>feedin_vanute!B6</f>
        <v>0.24293353710000001</v>
      </c>
      <c r="C6" s="76">
        <f>feedin_vanute!C6</f>
        <v>0.75684819380000001</v>
      </c>
      <c r="D6" s="76">
        <f>feedin_vanute!D6</f>
        <v>0</v>
      </c>
      <c r="E6" s="76">
        <f>feedin_vanute!E6</f>
        <v>0</v>
      </c>
      <c r="F6" s="76">
        <f>feedin_vanute!F6</f>
        <v>2.182691E-4</v>
      </c>
      <c r="G6" s="76">
        <f>feedin_vanute!G6</f>
        <v>0</v>
      </c>
      <c r="H6" s="76">
        <f>feedin_vanute!H6</f>
        <v>0</v>
      </c>
      <c r="I6" s="76">
        <f>feedin_vanute!I6</f>
        <v>0</v>
      </c>
      <c r="J6" s="76">
        <f>feedin_vanute!J6</f>
        <v>0</v>
      </c>
      <c r="K6" s="99">
        <f>feedin_vanute!K6</f>
        <v>3.1221922700000002E-2</v>
      </c>
      <c r="L6" s="102">
        <f>feedin_vanute!L6</f>
        <v>7.5920934400000001E-2</v>
      </c>
      <c r="M6" s="102">
        <f>feedin_vanute!M6</f>
        <v>0.28256963159999998</v>
      </c>
      <c r="N6" s="102">
        <f>feedin_vanute!N6</f>
        <v>0.3623090746</v>
      </c>
      <c r="O6" s="102">
        <f>feedin_vanute!O6</f>
        <v>0.2479784367</v>
      </c>
      <c r="P6" s="99">
        <f>feedin_vanute!P6</f>
        <v>1.4419610000000001E-4</v>
      </c>
      <c r="Q6" s="102">
        <f>feedin_vanute!Q6</f>
        <v>1.4419610000000001E-4</v>
      </c>
      <c r="R6" s="102">
        <f>feedin_vanute!R6</f>
        <v>4.0302811799999998E-2</v>
      </c>
      <c r="S6" s="102">
        <f>feedin_vanute!S6</f>
        <v>0.89877433309999999</v>
      </c>
      <c r="T6" s="102">
        <f>feedin_vanute!T6</f>
        <v>6.0634462899999998E-2</v>
      </c>
      <c r="U6" s="99">
        <f>feedin_vanute!U6</f>
        <v>0</v>
      </c>
      <c r="V6" s="102">
        <f>feedin_vanute!V6</f>
        <v>0</v>
      </c>
      <c r="W6" s="102">
        <f>feedin_vanute!W6</f>
        <v>0</v>
      </c>
      <c r="X6" s="102">
        <f>feedin_vanute!X6</f>
        <v>0</v>
      </c>
      <c r="Y6" s="102">
        <f>feedin_vanute!Y6</f>
        <v>0</v>
      </c>
      <c r="Z6" s="99">
        <f>feedin_vanute!Z6</f>
        <v>0</v>
      </c>
      <c r="AA6" s="102">
        <f>feedin_vanute!AA6</f>
        <v>0</v>
      </c>
      <c r="AB6" s="102">
        <f>feedin_vanute!AB6</f>
        <v>0</v>
      </c>
      <c r="AC6" s="102">
        <f>feedin_vanute!AC6</f>
        <v>0</v>
      </c>
      <c r="AD6" s="102">
        <f>feedin_vanute!AD6</f>
        <v>0</v>
      </c>
      <c r="AE6" s="99">
        <f>feedin_vanute!AE6</f>
        <v>0</v>
      </c>
      <c r="AF6" s="102">
        <f>feedin_vanute!AF6</f>
        <v>0.25</v>
      </c>
      <c r="AG6" s="102">
        <f>feedin_vanute!AG6</f>
        <v>0.25</v>
      </c>
      <c r="AH6" s="102">
        <f>feedin_vanute!AH6</f>
        <v>0.25</v>
      </c>
      <c r="AI6" s="102">
        <f>feedin_vanute!AI6</f>
        <v>0.25</v>
      </c>
      <c r="AJ6" s="99">
        <f>feedin_vanute!AJ6</f>
        <v>0</v>
      </c>
      <c r="AK6" s="102">
        <f>feedin_vanute!AK6</f>
        <v>0</v>
      </c>
      <c r="AL6" s="102">
        <f>feedin_vanute!AL6</f>
        <v>0</v>
      </c>
      <c r="AM6" s="102">
        <f>feedin_vanute!AM6</f>
        <v>0</v>
      </c>
      <c r="AN6" s="102">
        <f>feedin_vanute!AN6</f>
        <v>0</v>
      </c>
      <c r="AO6" s="99">
        <f>feedin_vanute!AO6</f>
        <v>0</v>
      </c>
      <c r="AP6" s="102">
        <f>feedin_vanute!AP6</f>
        <v>0</v>
      </c>
      <c r="AQ6" s="102">
        <f>feedin_vanute!AQ6</f>
        <v>0</v>
      </c>
      <c r="AR6" s="102">
        <f>feedin_vanute!AR6</f>
        <v>0</v>
      </c>
      <c r="AS6" s="102">
        <f>feedin_vanute!AS6</f>
        <v>0</v>
      </c>
      <c r="AT6" s="99">
        <f>feedin_vanute!AT6</f>
        <v>0</v>
      </c>
      <c r="AU6" s="102">
        <f>feedin_vanute!AU6</f>
        <v>0</v>
      </c>
      <c r="AV6" s="102">
        <f>feedin_vanute!AV6</f>
        <v>0</v>
      </c>
      <c r="AW6" s="102">
        <f>feedin_vanute!AW6</f>
        <v>0</v>
      </c>
      <c r="AX6" s="102">
        <f>feedin_vanute!AX6</f>
        <v>0</v>
      </c>
      <c r="AY6" s="99">
        <f>feedin_vanute!AY6</f>
        <v>0</v>
      </c>
      <c r="AZ6" s="102">
        <f>feedin_vanute!AZ6</f>
        <v>0</v>
      </c>
      <c r="BA6" s="102">
        <f>feedin_vanute!BA6</f>
        <v>0</v>
      </c>
      <c r="BB6" s="102">
        <f>feedin_vanute!BB6</f>
        <v>0</v>
      </c>
      <c r="BC6" s="102">
        <f>feedin_vanute!BC6</f>
        <v>0</v>
      </c>
      <c r="BD6" s="36">
        <f>SUM(B6:J6)</f>
        <v>1</v>
      </c>
      <c r="BE6" s="36">
        <f>SUM(K6:BC6)</f>
        <v>3</v>
      </c>
      <c r="BG6" s="60">
        <f>$B6*K6+$C6*P6+$D6*U6+$E6*Z6+$F6*AE6+$G6*AJ6+$H6*AO6+$I6*AT6+$J6*AY6</f>
        <v>7.6939866744117876E-3</v>
      </c>
      <c r="BH6" s="60">
        <f t="shared" ref="BH6:BK46" si="0">$B6*L6+$C6*Q6+$D6*V6+$E6*AA6+$F6*AF6+$G6*AK6+$H6*AP6+$I6*AU6+$J6*AZ6</f>
        <v>1.8607442966567075E-2</v>
      </c>
      <c r="BI6" s="60">
        <f t="shared" si="0"/>
        <v>9.9203317672523258E-2</v>
      </c>
      <c r="BJ6" s="60">
        <f t="shared" si="0"/>
        <v>0.76830732293154036</v>
      </c>
      <c r="BK6" s="60">
        <f t="shared" si="0"/>
        <v>0.10618792975495756</v>
      </c>
      <c r="BL6" s="57">
        <f t="shared" ref="BL6:BL46" si="1">SUM(BG6:BK6)</f>
        <v>1</v>
      </c>
    </row>
    <row r="7" spans="1:64" x14ac:dyDescent="0.2">
      <c r="A7" s="2">
        <v>2001</v>
      </c>
      <c r="B7" s="56">
        <f>feedin_vanute!B7</f>
        <v>0.26993930360000001</v>
      </c>
      <c r="C7" s="76">
        <f>feedin_vanute!C7</f>
        <v>0.72947502929999997</v>
      </c>
      <c r="D7" s="76">
        <f>feedin_vanute!D7</f>
        <v>0</v>
      </c>
      <c r="E7" s="76">
        <f>feedin_vanute!E7</f>
        <v>0</v>
      </c>
      <c r="F7" s="76">
        <f>feedin_vanute!F7</f>
        <v>5.3242470000000001E-4</v>
      </c>
      <c r="G7" s="76">
        <f>feedin_vanute!G7</f>
        <v>0</v>
      </c>
      <c r="H7" s="76">
        <f>feedin_vanute!H7</f>
        <v>0</v>
      </c>
      <c r="I7" s="76">
        <f>feedin_vanute!I7</f>
        <v>5.3242499999999997E-5</v>
      </c>
      <c r="J7" s="76">
        <f>feedin_vanute!J7</f>
        <v>0</v>
      </c>
      <c r="K7" s="99">
        <f>feedin_vanute!K7</f>
        <v>2.2682445799999999E-2</v>
      </c>
      <c r="L7" s="102">
        <f>feedin_vanute!L7</f>
        <v>6.17357002E-2</v>
      </c>
      <c r="M7" s="102">
        <f>feedin_vanute!M7</f>
        <v>0.2719921105</v>
      </c>
      <c r="N7" s="102">
        <f>feedin_vanute!N7</f>
        <v>0.34891518739999999</v>
      </c>
      <c r="O7" s="102">
        <f>feedin_vanute!O7</f>
        <v>0.29467455619999999</v>
      </c>
      <c r="P7" s="99">
        <f>feedin_vanute!P7</f>
        <v>7.2987399999999999E-5</v>
      </c>
      <c r="Q7" s="102">
        <f>feedin_vanute!Q7</f>
        <v>0</v>
      </c>
      <c r="R7" s="102">
        <f>feedin_vanute!R7</f>
        <v>2.8246113400000002E-2</v>
      </c>
      <c r="S7" s="102">
        <f>feedin_vanute!S7</f>
        <v>0.91270710170000002</v>
      </c>
      <c r="T7" s="102">
        <f>feedin_vanute!T7</f>
        <v>5.8973797500000001E-2</v>
      </c>
      <c r="U7" s="99">
        <f>feedin_vanute!U7</f>
        <v>0</v>
      </c>
      <c r="V7" s="102">
        <f>feedin_vanute!V7</f>
        <v>0</v>
      </c>
      <c r="W7" s="102">
        <f>feedin_vanute!W7</f>
        <v>0</v>
      </c>
      <c r="X7" s="102">
        <f>feedin_vanute!X7</f>
        <v>0</v>
      </c>
      <c r="Y7" s="102">
        <f>feedin_vanute!Y7</f>
        <v>0</v>
      </c>
      <c r="Z7" s="99">
        <f>feedin_vanute!Z7</f>
        <v>0</v>
      </c>
      <c r="AA7" s="102">
        <f>feedin_vanute!AA7</f>
        <v>0</v>
      </c>
      <c r="AB7" s="102">
        <f>feedin_vanute!AB7</f>
        <v>0</v>
      </c>
      <c r="AC7" s="102">
        <f>feedin_vanute!AC7</f>
        <v>0</v>
      </c>
      <c r="AD7" s="102">
        <f>feedin_vanute!AD7</f>
        <v>0</v>
      </c>
      <c r="AE7" s="99">
        <f>feedin_vanute!AE7</f>
        <v>0</v>
      </c>
      <c r="AF7" s="102">
        <f>feedin_vanute!AF7</f>
        <v>0</v>
      </c>
      <c r="AG7" s="102">
        <f>feedin_vanute!AG7</f>
        <v>0.2</v>
      </c>
      <c r="AH7" s="102">
        <f>feedin_vanute!AH7</f>
        <v>0</v>
      </c>
      <c r="AI7" s="102">
        <f>feedin_vanute!AI7</f>
        <v>0.8</v>
      </c>
      <c r="AJ7" s="99">
        <f>feedin_vanute!AJ7</f>
        <v>0</v>
      </c>
      <c r="AK7" s="102">
        <f>feedin_vanute!AK7</f>
        <v>0</v>
      </c>
      <c r="AL7" s="102">
        <f>feedin_vanute!AL7</f>
        <v>0</v>
      </c>
      <c r="AM7" s="102">
        <f>feedin_vanute!AM7</f>
        <v>0</v>
      </c>
      <c r="AN7" s="102">
        <f>feedin_vanute!AN7</f>
        <v>0</v>
      </c>
      <c r="AO7" s="99">
        <f>feedin_vanute!AO7</f>
        <v>0</v>
      </c>
      <c r="AP7" s="102">
        <f>feedin_vanute!AP7</f>
        <v>0</v>
      </c>
      <c r="AQ7" s="102">
        <f>feedin_vanute!AQ7</f>
        <v>0</v>
      </c>
      <c r="AR7" s="102">
        <f>feedin_vanute!AR7</f>
        <v>0</v>
      </c>
      <c r="AS7" s="102">
        <f>feedin_vanute!AS7</f>
        <v>0</v>
      </c>
      <c r="AT7" s="99">
        <f>feedin_vanute!AT7</f>
        <v>1</v>
      </c>
      <c r="AU7" s="102">
        <f>feedin_vanute!AU7</f>
        <v>0</v>
      </c>
      <c r="AV7" s="102">
        <f>feedin_vanute!AV7</f>
        <v>0</v>
      </c>
      <c r="AW7" s="102">
        <f>feedin_vanute!AW7</f>
        <v>0</v>
      </c>
      <c r="AX7" s="102">
        <f>feedin_vanute!AX7</f>
        <v>0</v>
      </c>
      <c r="AY7" s="99">
        <f>feedin_vanute!AY7</f>
        <v>0</v>
      </c>
      <c r="AZ7" s="102">
        <f>feedin_vanute!AZ7</f>
        <v>0</v>
      </c>
      <c r="BA7" s="102">
        <f>feedin_vanute!BA7</f>
        <v>0</v>
      </c>
      <c r="BB7" s="102">
        <f>feedin_vanute!BB7</f>
        <v>0</v>
      </c>
      <c r="BC7" s="102">
        <f>feedin_vanute!BC7</f>
        <v>0</v>
      </c>
      <c r="BD7" s="36">
        <f t="shared" ref="BD7:BD61" si="2">SUM(B7:J7)</f>
        <v>1.0000000001</v>
      </c>
      <c r="BE7" s="36">
        <f t="shared" ref="BE7:BE61" si="3">SUM(K7:BC7)</f>
        <v>4.0000000001000009</v>
      </c>
      <c r="BG7" s="60">
        <f t="shared" ref="BG7:BG46" si="4">$B7*K7+$C7*P7+$D7*U7+$E7*Z7+$F7*AE7+$G7*AJ7+$H7*AO7+$I7*AT7+$J7*AY7</f>
        <v>6.2293686089502755E-3</v>
      </c>
      <c r="BH7" s="60">
        <f t="shared" si="0"/>
        <v>1.6664891919246382E-2</v>
      </c>
      <c r="BI7" s="60">
        <f t="shared" si="0"/>
        <v>9.4132680233140378E-2</v>
      </c>
      <c r="BJ7" s="60">
        <f t="shared" si="0"/>
        <v>0.75998296245714503</v>
      </c>
      <c r="BK7" s="60">
        <f t="shared" si="0"/>
        <v>0.12299009690851181</v>
      </c>
      <c r="BL7" s="57">
        <f t="shared" si="1"/>
        <v>1.000000000126994</v>
      </c>
    </row>
    <row r="8" spans="1:64" x14ac:dyDescent="0.2">
      <c r="A8" s="2">
        <v>2002</v>
      </c>
      <c r="B8" s="56">
        <f>feedin_vanute!B8</f>
        <v>0.28948297160000003</v>
      </c>
      <c r="C8" s="76">
        <f>feedin_vanute!C8</f>
        <v>0.709325922</v>
      </c>
      <c r="D8" s="76">
        <f>feedin_vanute!D8</f>
        <v>0</v>
      </c>
      <c r="E8" s="76">
        <f>feedin_vanute!E8</f>
        <v>0</v>
      </c>
      <c r="F8" s="76">
        <f>feedin_vanute!F8</f>
        <v>1.1911064000000001E-3</v>
      </c>
      <c r="G8" s="76">
        <f>feedin_vanute!G8</f>
        <v>0</v>
      </c>
      <c r="H8" s="76">
        <f>feedin_vanute!H8</f>
        <v>0</v>
      </c>
      <c r="I8" s="76">
        <f>feedin_vanute!I8</f>
        <v>0</v>
      </c>
      <c r="J8" s="76">
        <f>feedin_vanute!J8</f>
        <v>0</v>
      </c>
      <c r="K8" s="99">
        <f>feedin_vanute!K8</f>
        <v>1.84395002E-2</v>
      </c>
      <c r="L8" s="102">
        <f>feedin_vanute!L8</f>
        <v>6.32429137E-2</v>
      </c>
      <c r="M8" s="102">
        <f>feedin_vanute!M8</f>
        <v>0.27003962209999999</v>
      </c>
      <c r="N8" s="102">
        <f>feedin_vanute!N8</f>
        <v>0.3476074368</v>
      </c>
      <c r="O8" s="102">
        <f>feedin_vanute!O8</f>
        <v>0.30067052729999999</v>
      </c>
      <c r="P8" s="99">
        <f>feedin_vanute!P8</f>
        <v>0</v>
      </c>
      <c r="Q8" s="102">
        <f>feedin_vanute!Q8</f>
        <v>1.243858E-4</v>
      </c>
      <c r="R8" s="102">
        <f>feedin_vanute!R8</f>
        <v>1.8160333399999999E-2</v>
      </c>
      <c r="S8" s="102">
        <f>feedin_vanute!S8</f>
        <v>0.94782013809999999</v>
      </c>
      <c r="T8" s="102">
        <f>feedin_vanute!T8</f>
        <v>3.3895142699999999E-2</v>
      </c>
      <c r="U8" s="99">
        <f>feedin_vanute!U8</f>
        <v>0</v>
      </c>
      <c r="V8" s="102">
        <f>feedin_vanute!V8</f>
        <v>0</v>
      </c>
      <c r="W8" s="102">
        <f>feedin_vanute!W8</f>
        <v>0</v>
      </c>
      <c r="X8" s="102">
        <f>feedin_vanute!X8</f>
        <v>0</v>
      </c>
      <c r="Y8" s="102">
        <f>feedin_vanute!Y8</f>
        <v>0</v>
      </c>
      <c r="Z8" s="99">
        <f>feedin_vanute!Z8</f>
        <v>0</v>
      </c>
      <c r="AA8" s="102">
        <f>feedin_vanute!AA8</f>
        <v>0</v>
      </c>
      <c r="AB8" s="102">
        <f>feedin_vanute!AB8</f>
        <v>0</v>
      </c>
      <c r="AC8" s="102">
        <f>feedin_vanute!AC8</f>
        <v>0</v>
      </c>
      <c r="AD8" s="102">
        <f>feedin_vanute!AD8</f>
        <v>0</v>
      </c>
      <c r="AE8" s="99">
        <f>feedin_vanute!AE8</f>
        <v>0</v>
      </c>
      <c r="AF8" s="102">
        <f>feedin_vanute!AF8</f>
        <v>0</v>
      </c>
      <c r="AG8" s="102">
        <f>feedin_vanute!AG8</f>
        <v>0.18518518519999999</v>
      </c>
      <c r="AH8" s="102">
        <f>feedin_vanute!AH8</f>
        <v>3.7037037000000002E-2</v>
      </c>
      <c r="AI8" s="102">
        <f>feedin_vanute!AI8</f>
        <v>0.77777777780000001</v>
      </c>
      <c r="AJ8" s="99">
        <f>feedin_vanute!AJ8</f>
        <v>0</v>
      </c>
      <c r="AK8" s="102">
        <f>feedin_vanute!AK8</f>
        <v>0</v>
      </c>
      <c r="AL8" s="102">
        <f>feedin_vanute!AL8</f>
        <v>0</v>
      </c>
      <c r="AM8" s="102">
        <f>feedin_vanute!AM8</f>
        <v>0</v>
      </c>
      <c r="AN8" s="102">
        <f>feedin_vanute!AN8</f>
        <v>0</v>
      </c>
      <c r="AO8" s="99">
        <f>feedin_vanute!AO8</f>
        <v>0</v>
      </c>
      <c r="AP8" s="102">
        <f>feedin_vanute!AP8</f>
        <v>0</v>
      </c>
      <c r="AQ8" s="102">
        <f>feedin_vanute!AQ8</f>
        <v>0</v>
      </c>
      <c r="AR8" s="102">
        <f>feedin_vanute!AR8</f>
        <v>0</v>
      </c>
      <c r="AS8" s="102">
        <f>feedin_vanute!AS8</f>
        <v>0</v>
      </c>
      <c r="AT8" s="99">
        <f>feedin_vanute!AT8</f>
        <v>0</v>
      </c>
      <c r="AU8" s="102">
        <f>feedin_vanute!AU8</f>
        <v>0</v>
      </c>
      <c r="AV8" s="102">
        <f>feedin_vanute!AV8</f>
        <v>0</v>
      </c>
      <c r="AW8" s="102">
        <f>feedin_vanute!AW8</f>
        <v>0</v>
      </c>
      <c r="AX8" s="102">
        <f>feedin_vanute!AX8</f>
        <v>0</v>
      </c>
      <c r="AY8" s="99">
        <f>feedin_vanute!AY8</f>
        <v>0</v>
      </c>
      <c r="AZ8" s="102">
        <f>feedin_vanute!AZ8</f>
        <v>0</v>
      </c>
      <c r="BA8" s="102">
        <f>feedin_vanute!BA8</f>
        <v>0</v>
      </c>
      <c r="BB8" s="102">
        <f>feedin_vanute!BB8</f>
        <v>0</v>
      </c>
      <c r="BC8" s="102">
        <f>feedin_vanute!BC8</f>
        <v>0</v>
      </c>
      <c r="BD8" s="36">
        <f t="shared" si="2"/>
        <v>1</v>
      </c>
      <c r="BE8" s="36">
        <f t="shared" si="3"/>
        <v>3.0000000001</v>
      </c>
      <c r="BG8" s="60">
        <f t="shared" si="4"/>
        <v>5.3379213127147948E-3</v>
      </c>
      <c r="BH8" s="60">
        <f t="shared" si="0"/>
        <v>1.8395976662787059E-2</v>
      </c>
      <c r="BI8" s="60">
        <f t="shared" si="0"/>
        <v>9.127404274730834E-2</v>
      </c>
      <c r="BJ8" s="60">
        <f t="shared" si="0"/>
        <v>0.77298394215488075</v>
      </c>
      <c r="BK8" s="60">
        <f t="shared" si="0"/>
        <v>0.11200811715125736</v>
      </c>
      <c r="BL8" s="57">
        <f t="shared" si="1"/>
        <v>1.0000000000289484</v>
      </c>
    </row>
    <row r="9" spans="1:64" x14ac:dyDescent="0.2">
      <c r="A9" s="2">
        <v>2003</v>
      </c>
      <c r="B9" s="56">
        <f>feedin_vanute!B9</f>
        <v>0.26361313149999999</v>
      </c>
      <c r="C9" s="76">
        <f>feedin_vanute!C9</f>
        <v>0.73607234129999999</v>
      </c>
      <c r="D9" s="76">
        <f>feedin_vanute!D9</f>
        <v>0</v>
      </c>
      <c r="E9" s="76">
        <f>feedin_vanute!E9</f>
        <v>0</v>
      </c>
      <c r="F9" s="76">
        <f>feedin_vanute!F9</f>
        <v>3.1452720000000001E-4</v>
      </c>
      <c r="G9" s="76">
        <f>feedin_vanute!G9</f>
        <v>0</v>
      </c>
      <c r="H9" s="76">
        <f>feedin_vanute!H9</f>
        <v>0</v>
      </c>
      <c r="I9" s="76">
        <f>feedin_vanute!I9</f>
        <v>0</v>
      </c>
      <c r="J9" s="76">
        <f>feedin_vanute!J9</f>
        <v>0</v>
      </c>
      <c r="K9" s="99">
        <f>feedin_vanute!K9</f>
        <v>2.26696495E-2</v>
      </c>
      <c r="L9" s="102">
        <f>feedin_vanute!L9</f>
        <v>6.5473527200000006E-2</v>
      </c>
      <c r="M9" s="102">
        <f>feedin_vanute!M9</f>
        <v>0.19194630870000001</v>
      </c>
      <c r="N9" s="102">
        <f>feedin_vanute!N9</f>
        <v>0.32885906040000001</v>
      </c>
      <c r="O9" s="102">
        <f>feedin_vanute!O9</f>
        <v>0.39105145409999997</v>
      </c>
      <c r="P9" s="99">
        <f>feedin_vanute!P9</f>
        <v>1.068262E-4</v>
      </c>
      <c r="Q9" s="102">
        <f>feedin_vanute!Q9</f>
        <v>1.068262E-4</v>
      </c>
      <c r="R9" s="102">
        <f>feedin_vanute!R9</f>
        <v>1.5863689800000001E-2</v>
      </c>
      <c r="S9" s="102">
        <f>feedin_vanute!S9</f>
        <v>0.94599935899999998</v>
      </c>
      <c r="T9" s="102">
        <f>feedin_vanute!T9</f>
        <v>3.7923298799999998E-2</v>
      </c>
      <c r="U9" s="99">
        <f>feedin_vanute!U9</f>
        <v>0</v>
      </c>
      <c r="V9" s="102">
        <f>feedin_vanute!V9</f>
        <v>0</v>
      </c>
      <c r="W9" s="102">
        <f>feedin_vanute!W9</f>
        <v>0</v>
      </c>
      <c r="X9" s="102">
        <f>feedin_vanute!X9</f>
        <v>0</v>
      </c>
      <c r="Y9" s="102">
        <f>feedin_vanute!Y9</f>
        <v>0</v>
      </c>
      <c r="Z9" s="99">
        <f>feedin_vanute!Z9</f>
        <v>0</v>
      </c>
      <c r="AA9" s="102">
        <f>feedin_vanute!AA9</f>
        <v>0</v>
      </c>
      <c r="AB9" s="102">
        <f>feedin_vanute!AB9</f>
        <v>0</v>
      </c>
      <c r="AC9" s="102">
        <f>feedin_vanute!AC9</f>
        <v>0</v>
      </c>
      <c r="AD9" s="102">
        <f>feedin_vanute!AD9</f>
        <v>0</v>
      </c>
      <c r="AE9" s="99">
        <f>feedin_vanute!AE9</f>
        <v>0</v>
      </c>
      <c r="AF9" s="102">
        <f>feedin_vanute!AF9</f>
        <v>0</v>
      </c>
      <c r="AG9" s="102">
        <f>feedin_vanute!AG9</f>
        <v>0.25</v>
      </c>
      <c r="AH9" s="102">
        <f>feedin_vanute!AH9</f>
        <v>0</v>
      </c>
      <c r="AI9" s="102">
        <f>feedin_vanute!AI9</f>
        <v>0.75</v>
      </c>
      <c r="AJ9" s="99">
        <f>feedin_vanute!AJ9</f>
        <v>0</v>
      </c>
      <c r="AK9" s="102">
        <f>feedin_vanute!AK9</f>
        <v>0</v>
      </c>
      <c r="AL9" s="102">
        <f>feedin_vanute!AL9</f>
        <v>0</v>
      </c>
      <c r="AM9" s="102">
        <f>feedin_vanute!AM9</f>
        <v>0</v>
      </c>
      <c r="AN9" s="102">
        <f>feedin_vanute!AN9</f>
        <v>0</v>
      </c>
      <c r="AO9" s="99">
        <f>feedin_vanute!AO9</f>
        <v>0</v>
      </c>
      <c r="AP9" s="102">
        <f>feedin_vanute!AP9</f>
        <v>0</v>
      </c>
      <c r="AQ9" s="102">
        <f>feedin_vanute!AQ9</f>
        <v>0</v>
      </c>
      <c r="AR9" s="102">
        <f>feedin_vanute!AR9</f>
        <v>0</v>
      </c>
      <c r="AS9" s="102">
        <f>feedin_vanute!AS9</f>
        <v>0</v>
      </c>
      <c r="AT9" s="99">
        <f>feedin_vanute!AT9</f>
        <v>0</v>
      </c>
      <c r="AU9" s="102">
        <f>feedin_vanute!AU9</f>
        <v>0</v>
      </c>
      <c r="AV9" s="102">
        <f>feedin_vanute!AV9</f>
        <v>0</v>
      </c>
      <c r="AW9" s="102">
        <f>feedin_vanute!AW9</f>
        <v>0</v>
      </c>
      <c r="AX9" s="102">
        <f>feedin_vanute!AX9</f>
        <v>0</v>
      </c>
      <c r="AY9" s="99">
        <f>feedin_vanute!AY9</f>
        <v>0</v>
      </c>
      <c r="AZ9" s="102">
        <f>feedin_vanute!AZ9</f>
        <v>0</v>
      </c>
      <c r="BA9" s="102">
        <f>feedin_vanute!BA9</f>
        <v>0</v>
      </c>
      <c r="BB9" s="102">
        <f>feedin_vanute!BB9</f>
        <v>0</v>
      </c>
      <c r="BC9" s="102">
        <f>feedin_vanute!BC9</f>
        <v>0</v>
      </c>
      <c r="BD9" s="36">
        <f t="shared" si="2"/>
        <v>1</v>
      </c>
      <c r="BE9" s="36">
        <f t="shared" si="3"/>
        <v>2.9999999999</v>
      </c>
      <c r="BG9" s="60">
        <f t="shared" si="4"/>
        <v>6.0546491058485917E-3</v>
      </c>
      <c r="BH9" s="60">
        <f t="shared" si="0"/>
        <v>1.7338313346688609E-2</v>
      </c>
      <c r="BI9" s="60">
        <f t="shared" si="0"/>
        <v>6.2355022609015626E-2</v>
      </c>
      <c r="BJ9" s="60">
        <f t="shared" si="0"/>
        <v>0.78301552978162081</v>
      </c>
      <c r="BK9" s="60">
        <f t="shared" si="0"/>
        <v>0.13123648513046496</v>
      </c>
      <c r="BL9" s="57">
        <f t="shared" si="1"/>
        <v>0.99999999997363853</v>
      </c>
    </row>
    <row r="10" spans="1:64" x14ac:dyDescent="0.2">
      <c r="A10" s="2">
        <v>2004</v>
      </c>
      <c r="B10" s="56">
        <f>feedin_vanute!B10</f>
        <v>0.24882938499999999</v>
      </c>
      <c r="C10" s="76">
        <f>feedin_vanute!C10</f>
        <v>0.75061565679999998</v>
      </c>
      <c r="D10" s="76">
        <f>feedin_vanute!D10</f>
        <v>0</v>
      </c>
      <c r="E10" s="76">
        <f>feedin_vanute!E10</f>
        <v>0</v>
      </c>
      <c r="F10" s="76">
        <f>feedin_vanute!F10</f>
        <v>5.549582E-4</v>
      </c>
      <c r="G10" s="76">
        <f>feedin_vanute!G10</f>
        <v>0</v>
      </c>
      <c r="H10" s="76">
        <f>feedin_vanute!H10</f>
        <v>0</v>
      </c>
      <c r="I10" s="76">
        <f>feedin_vanute!I10</f>
        <v>0</v>
      </c>
      <c r="J10" s="76">
        <f>feedin_vanute!J10</f>
        <v>0</v>
      </c>
      <c r="K10" s="99">
        <f>feedin_vanute!K10</f>
        <v>2.7042096500000001E-2</v>
      </c>
      <c r="L10" s="102">
        <f>feedin_vanute!L10</f>
        <v>4.2096459400000001E-2</v>
      </c>
      <c r="M10" s="102">
        <f>feedin_vanute!M10</f>
        <v>0.16336771680000001</v>
      </c>
      <c r="N10" s="102">
        <f>feedin_vanute!N10</f>
        <v>0.33398383050000002</v>
      </c>
      <c r="O10" s="102">
        <f>feedin_vanute!O10</f>
        <v>0.43350989680000002</v>
      </c>
      <c r="P10" s="99">
        <f>feedin_vanute!P10</f>
        <v>9.2417199999999993E-5</v>
      </c>
      <c r="Q10" s="102">
        <f>feedin_vanute!Q10</f>
        <v>9.2417199999999993E-5</v>
      </c>
      <c r="R10" s="102">
        <f>feedin_vanute!R10</f>
        <v>1.6080587800000001E-2</v>
      </c>
      <c r="S10" s="102">
        <f>feedin_vanute!S10</f>
        <v>0.93553902320000004</v>
      </c>
      <c r="T10" s="102">
        <f>feedin_vanute!T10</f>
        <v>4.8195554699999997E-2</v>
      </c>
      <c r="U10" s="99">
        <f>feedin_vanute!U10</f>
        <v>0</v>
      </c>
      <c r="V10" s="102">
        <f>feedin_vanute!V10</f>
        <v>0</v>
      </c>
      <c r="W10" s="102">
        <f>feedin_vanute!W10</f>
        <v>0</v>
      </c>
      <c r="X10" s="102">
        <f>feedin_vanute!X10</f>
        <v>0</v>
      </c>
      <c r="Y10" s="102">
        <f>feedin_vanute!Y10</f>
        <v>0</v>
      </c>
      <c r="Z10" s="99">
        <f>feedin_vanute!Z10</f>
        <v>0</v>
      </c>
      <c r="AA10" s="102">
        <f>feedin_vanute!AA10</f>
        <v>0</v>
      </c>
      <c r="AB10" s="102">
        <f>feedin_vanute!AB10</f>
        <v>0</v>
      </c>
      <c r="AC10" s="102">
        <f>feedin_vanute!AC10</f>
        <v>0</v>
      </c>
      <c r="AD10" s="102">
        <f>feedin_vanute!AD10</f>
        <v>0</v>
      </c>
      <c r="AE10" s="99">
        <f>feedin_vanute!AE10</f>
        <v>0</v>
      </c>
      <c r="AF10" s="102">
        <f>feedin_vanute!AF10</f>
        <v>0</v>
      </c>
      <c r="AG10" s="102">
        <f>feedin_vanute!AG10</f>
        <v>0</v>
      </c>
      <c r="AH10" s="102">
        <f>feedin_vanute!AH10</f>
        <v>6.25E-2</v>
      </c>
      <c r="AI10" s="102">
        <f>feedin_vanute!AI10</f>
        <v>0.9375</v>
      </c>
      <c r="AJ10" s="99">
        <f>feedin_vanute!AJ10</f>
        <v>0</v>
      </c>
      <c r="AK10" s="102">
        <f>feedin_vanute!AK10</f>
        <v>0</v>
      </c>
      <c r="AL10" s="102">
        <f>feedin_vanute!AL10</f>
        <v>0</v>
      </c>
      <c r="AM10" s="102">
        <f>feedin_vanute!AM10</f>
        <v>0</v>
      </c>
      <c r="AN10" s="102">
        <f>feedin_vanute!AN10</f>
        <v>0</v>
      </c>
      <c r="AO10" s="99">
        <f>feedin_vanute!AO10</f>
        <v>0</v>
      </c>
      <c r="AP10" s="102">
        <f>feedin_vanute!AP10</f>
        <v>0</v>
      </c>
      <c r="AQ10" s="102">
        <f>feedin_vanute!AQ10</f>
        <v>0</v>
      </c>
      <c r="AR10" s="102">
        <f>feedin_vanute!AR10</f>
        <v>0</v>
      </c>
      <c r="AS10" s="102">
        <f>feedin_vanute!AS10</f>
        <v>0</v>
      </c>
      <c r="AT10" s="99">
        <f>feedin_vanute!AT10</f>
        <v>0</v>
      </c>
      <c r="AU10" s="102">
        <f>feedin_vanute!AU10</f>
        <v>0</v>
      </c>
      <c r="AV10" s="102">
        <f>feedin_vanute!AV10</f>
        <v>0</v>
      </c>
      <c r="AW10" s="102">
        <f>feedin_vanute!AW10</f>
        <v>0</v>
      </c>
      <c r="AX10" s="102">
        <f>feedin_vanute!AX10</f>
        <v>0</v>
      </c>
      <c r="AY10" s="99">
        <f>feedin_vanute!AY10</f>
        <v>0</v>
      </c>
      <c r="AZ10" s="102">
        <f>feedin_vanute!AZ10</f>
        <v>0</v>
      </c>
      <c r="BA10" s="102">
        <f>feedin_vanute!BA10</f>
        <v>0</v>
      </c>
      <c r="BB10" s="102">
        <f>feedin_vanute!BB10</f>
        <v>0</v>
      </c>
      <c r="BC10" s="102">
        <f>feedin_vanute!BC10</f>
        <v>0</v>
      </c>
      <c r="BD10" s="36">
        <f t="shared" si="2"/>
        <v>0.99999999999999989</v>
      </c>
      <c r="BE10" s="36">
        <f t="shared" si="3"/>
        <v>3.0000000001000005</v>
      </c>
      <c r="BG10" s="60">
        <f t="shared" si="4"/>
        <v>6.7982380384832694E-3</v>
      </c>
      <c r="BH10" s="60">
        <f t="shared" si="0"/>
        <v>1.0544205900457085E-2</v>
      </c>
      <c r="BI10" s="60">
        <f t="shared" si="0"/>
        <v>5.2721029473425232E-2</v>
      </c>
      <c r="BJ10" s="60">
        <f t="shared" si="0"/>
        <v>0.78536991439205772</v>
      </c>
      <c r="BK10" s="60">
        <f t="shared" si="0"/>
        <v>0.1445666122706383</v>
      </c>
      <c r="BL10" s="57">
        <f t="shared" si="1"/>
        <v>1.0000000000750617</v>
      </c>
    </row>
    <row r="11" spans="1:64" x14ac:dyDescent="0.2">
      <c r="A11" s="2">
        <v>2005</v>
      </c>
      <c r="B11" s="56">
        <f>feedin_vanute!B11</f>
        <v>0.24117273</v>
      </c>
      <c r="C11" s="76">
        <f>feedin_vanute!C11</f>
        <v>0.75805749860000005</v>
      </c>
      <c r="D11" s="76">
        <f>feedin_vanute!D11</f>
        <v>0</v>
      </c>
      <c r="E11" s="76">
        <f>feedin_vanute!E11</f>
        <v>0</v>
      </c>
      <c r="F11" s="76">
        <f>feedin_vanute!F11</f>
        <v>7.3630310000000003E-4</v>
      </c>
      <c r="G11" s="76">
        <f>feedin_vanute!G11</f>
        <v>0</v>
      </c>
      <c r="H11" s="76">
        <f>feedin_vanute!H11</f>
        <v>0</v>
      </c>
      <c r="I11" s="76">
        <f>feedin_vanute!I11</f>
        <v>3.3468299999999999E-5</v>
      </c>
      <c r="J11" s="76">
        <f>feedin_vanute!J11</f>
        <v>0</v>
      </c>
      <c r="K11" s="99">
        <f>feedin_vanute!K11</f>
        <v>2.8170968599999999E-2</v>
      </c>
      <c r="L11" s="102">
        <f>feedin_vanute!L11</f>
        <v>4.0521787400000002E-2</v>
      </c>
      <c r="M11" s="102">
        <f>feedin_vanute!M11</f>
        <v>0.21190674440000001</v>
      </c>
      <c r="N11" s="102">
        <f>feedin_vanute!N11</f>
        <v>0.25756314180000001</v>
      </c>
      <c r="O11" s="102">
        <f>feedin_vanute!O11</f>
        <v>0.46183735780000001</v>
      </c>
      <c r="P11" s="99">
        <f>feedin_vanute!P11</f>
        <v>4.4150100000000003E-5</v>
      </c>
      <c r="Q11" s="102">
        <f>feedin_vanute!Q11</f>
        <v>8.8300200000000005E-5</v>
      </c>
      <c r="R11" s="102">
        <f>feedin_vanute!R11</f>
        <v>1.31125828E-2</v>
      </c>
      <c r="S11" s="102">
        <f>feedin_vanute!S11</f>
        <v>0.94035320089999996</v>
      </c>
      <c r="T11" s="102">
        <f>feedin_vanute!T11</f>
        <v>4.6401765999999997E-2</v>
      </c>
      <c r="U11" s="99">
        <f>feedin_vanute!U11</f>
        <v>0</v>
      </c>
      <c r="V11" s="102">
        <f>feedin_vanute!V11</f>
        <v>0</v>
      </c>
      <c r="W11" s="102">
        <f>feedin_vanute!W11</f>
        <v>0</v>
      </c>
      <c r="X11" s="102">
        <f>feedin_vanute!X11</f>
        <v>0</v>
      </c>
      <c r="Y11" s="102">
        <f>feedin_vanute!Y11</f>
        <v>0</v>
      </c>
      <c r="Z11" s="99">
        <f>feedin_vanute!Z11</f>
        <v>0</v>
      </c>
      <c r="AA11" s="102">
        <f>feedin_vanute!AA11</f>
        <v>0</v>
      </c>
      <c r="AB11" s="102">
        <f>feedin_vanute!AB11</f>
        <v>0</v>
      </c>
      <c r="AC11" s="102">
        <f>feedin_vanute!AC11</f>
        <v>0</v>
      </c>
      <c r="AD11" s="102">
        <f>feedin_vanute!AD11</f>
        <v>0</v>
      </c>
      <c r="AE11" s="99">
        <f>feedin_vanute!AE11</f>
        <v>0</v>
      </c>
      <c r="AF11" s="102">
        <f>feedin_vanute!AF11</f>
        <v>0</v>
      </c>
      <c r="AG11" s="102">
        <f>feedin_vanute!AG11</f>
        <v>9.0909090900000003E-2</v>
      </c>
      <c r="AH11" s="102">
        <f>feedin_vanute!AH11</f>
        <v>9.0909090900000003E-2</v>
      </c>
      <c r="AI11" s="102">
        <f>feedin_vanute!AI11</f>
        <v>0.81818181820000002</v>
      </c>
      <c r="AJ11" s="99">
        <f>feedin_vanute!AJ11</f>
        <v>0</v>
      </c>
      <c r="AK11" s="102">
        <f>feedin_vanute!AK11</f>
        <v>0</v>
      </c>
      <c r="AL11" s="102">
        <f>feedin_vanute!AL11</f>
        <v>0</v>
      </c>
      <c r="AM11" s="102">
        <f>feedin_vanute!AM11</f>
        <v>0</v>
      </c>
      <c r="AN11" s="102">
        <f>feedin_vanute!AN11</f>
        <v>0</v>
      </c>
      <c r="AO11" s="99">
        <f>feedin_vanute!AO11</f>
        <v>0</v>
      </c>
      <c r="AP11" s="102">
        <f>feedin_vanute!AP11</f>
        <v>0</v>
      </c>
      <c r="AQ11" s="102">
        <f>feedin_vanute!AQ11</f>
        <v>0</v>
      </c>
      <c r="AR11" s="102">
        <f>feedin_vanute!AR11</f>
        <v>0</v>
      </c>
      <c r="AS11" s="102">
        <f>feedin_vanute!AS11</f>
        <v>0</v>
      </c>
      <c r="AT11" s="99">
        <f>feedin_vanute!AT11</f>
        <v>1</v>
      </c>
      <c r="AU11" s="102">
        <f>feedin_vanute!AU11</f>
        <v>0</v>
      </c>
      <c r="AV11" s="102">
        <f>feedin_vanute!AV11</f>
        <v>0</v>
      </c>
      <c r="AW11" s="102">
        <f>feedin_vanute!AW11</f>
        <v>0</v>
      </c>
      <c r="AX11" s="102">
        <f>feedin_vanute!AX11</f>
        <v>0</v>
      </c>
      <c r="AY11" s="99">
        <f>feedin_vanute!AY11</f>
        <v>0</v>
      </c>
      <c r="AZ11" s="102">
        <f>feedin_vanute!AZ11</f>
        <v>0</v>
      </c>
      <c r="BA11" s="102">
        <f>feedin_vanute!BA11</f>
        <v>0</v>
      </c>
      <c r="BB11" s="102">
        <f>feedin_vanute!BB11</f>
        <v>0</v>
      </c>
      <c r="BC11" s="102">
        <f>feedin_vanute!BC11</f>
        <v>0</v>
      </c>
      <c r="BD11" s="36">
        <f t="shared" si="2"/>
        <v>1</v>
      </c>
      <c r="BE11" s="36">
        <f t="shared" si="3"/>
        <v>4</v>
      </c>
      <c r="BG11" s="60">
        <f t="shared" si="4"/>
        <v>6.8610060183752174E-3</v>
      </c>
      <c r="BH11" s="60">
        <f t="shared" si="0"/>
        <v>9.8396867204754816E-3</v>
      </c>
      <c r="BI11" s="60">
        <f t="shared" si="0"/>
        <v>6.1113156415361448E-2</v>
      </c>
      <c r="BJ11" s="60">
        <f t="shared" si="0"/>
        <v>0.77502593797548835</v>
      </c>
      <c r="BK11" s="60">
        <f t="shared" si="0"/>
        <v>0.14716021287029962</v>
      </c>
      <c r="BL11" s="57">
        <f t="shared" si="1"/>
        <v>1.0000000000000002</v>
      </c>
    </row>
    <row r="12" spans="1:64" x14ac:dyDescent="0.2">
      <c r="A12" s="2">
        <v>2006</v>
      </c>
      <c r="B12" s="56">
        <f>feedin_vanute!B12</f>
        <v>0.21612962620000001</v>
      </c>
      <c r="C12" s="76">
        <f>feedin_vanute!C12</f>
        <v>0.78184496410000004</v>
      </c>
      <c r="D12" s="76">
        <f>feedin_vanute!D12</f>
        <v>0</v>
      </c>
      <c r="E12" s="76">
        <f>feedin_vanute!E12</f>
        <v>0</v>
      </c>
      <c r="F12" s="76">
        <f>feedin_vanute!F12</f>
        <v>2.0254097E-3</v>
      </c>
      <c r="G12" s="76">
        <f>feedin_vanute!G12</f>
        <v>0</v>
      </c>
      <c r="H12" s="76">
        <f>feedin_vanute!H12</f>
        <v>0</v>
      </c>
      <c r="I12" s="76">
        <f>feedin_vanute!I12</f>
        <v>0</v>
      </c>
      <c r="J12" s="76">
        <f>feedin_vanute!J12</f>
        <v>0</v>
      </c>
      <c r="K12" s="99">
        <f>feedin_vanute!K12</f>
        <v>2.8454591899999999E-2</v>
      </c>
      <c r="L12" s="102">
        <f>feedin_vanute!L12</f>
        <v>4.8219458200000002E-2</v>
      </c>
      <c r="M12" s="102">
        <f>feedin_vanute!M12</f>
        <v>0.23479298009999999</v>
      </c>
      <c r="N12" s="102">
        <f>feedin_vanute!N12</f>
        <v>0.272448458</v>
      </c>
      <c r="O12" s="102">
        <f>feedin_vanute!O12</f>
        <v>0.4160845118</v>
      </c>
      <c r="P12" s="99">
        <f>feedin_vanute!P12</f>
        <v>9.4201899999999997E-5</v>
      </c>
      <c r="Q12" s="102">
        <f>feedin_vanute!Q12</f>
        <v>4.7100900000000002E-5</v>
      </c>
      <c r="R12" s="102">
        <f>feedin_vanute!R12</f>
        <v>1.29056568E-2</v>
      </c>
      <c r="S12" s="102">
        <f>feedin_vanute!S12</f>
        <v>0.92751165749999998</v>
      </c>
      <c r="T12" s="102">
        <f>feedin_vanute!T12</f>
        <v>5.9441382899999999E-2</v>
      </c>
      <c r="U12" s="99">
        <f>feedin_vanute!U12</f>
        <v>0</v>
      </c>
      <c r="V12" s="102">
        <f>feedin_vanute!V12</f>
        <v>0</v>
      </c>
      <c r="W12" s="102">
        <f>feedin_vanute!W12</f>
        <v>0</v>
      </c>
      <c r="X12" s="102">
        <f>feedin_vanute!X12</f>
        <v>0</v>
      </c>
      <c r="Y12" s="102">
        <f>feedin_vanute!Y12</f>
        <v>0</v>
      </c>
      <c r="Z12" s="99">
        <f>feedin_vanute!Z12</f>
        <v>0</v>
      </c>
      <c r="AA12" s="102">
        <f>feedin_vanute!AA12</f>
        <v>0</v>
      </c>
      <c r="AB12" s="102">
        <f>feedin_vanute!AB12</f>
        <v>0</v>
      </c>
      <c r="AC12" s="102">
        <f>feedin_vanute!AC12</f>
        <v>0</v>
      </c>
      <c r="AD12" s="102">
        <f>feedin_vanute!AD12</f>
        <v>0</v>
      </c>
      <c r="AE12" s="99">
        <f>feedin_vanute!AE12</f>
        <v>0</v>
      </c>
      <c r="AF12" s="102">
        <f>feedin_vanute!AF12</f>
        <v>0</v>
      </c>
      <c r="AG12" s="102">
        <f>feedin_vanute!AG12</f>
        <v>7.2727272699999998E-2</v>
      </c>
      <c r="AH12" s="102">
        <f>feedin_vanute!AH12</f>
        <v>1.8181818200000002E-2</v>
      </c>
      <c r="AI12" s="102">
        <f>feedin_vanute!AI12</f>
        <v>0.90909090910000001</v>
      </c>
      <c r="AJ12" s="99">
        <f>feedin_vanute!AJ12</f>
        <v>0</v>
      </c>
      <c r="AK12" s="102">
        <f>feedin_vanute!AK12</f>
        <v>0</v>
      </c>
      <c r="AL12" s="102">
        <f>feedin_vanute!AL12</f>
        <v>0</v>
      </c>
      <c r="AM12" s="102">
        <f>feedin_vanute!AM12</f>
        <v>0</v>
      </c>
      <c r="AN12" s="102">
        <f>feedin_vanute!AN12</f>
        <v>0</v>
      </c>
      <c r="AO12" s="99">
        <f>feedin_vanute!AO12</f>
        <v>0</v>
      </c>
      <c r="AP12" s="102">
        <f>feedin_vanute!AP12</f>
        <v>0</v>
      </c>
      <c r="AQ12" s="102">
        <f>feedin_vanute!AQ12</f>
        <v>0</v>
      </c>
      <c r="AR12" s="102">
        <f>feedin_vanute!AR12</f>
        <v>0</v>
      </c>
      <c r="AS12" s="102">
        <f>feedin_vanute!AS12</f>
        <v>0</v>
      </c>
      <c r="AT12" s="99">
        <f>feedin_vanute!AT12</f>
        <v>0</v>
      </c>
      <c r="AU12" s="102">
        <f>feedin_vanute!AU12</f>
        <v>0</v>
      </c>
      <c r="AV12" s="102">
        <f>feedin_vanute!AV12</f>
        <v>0</v>
      </c>
      <c r="AW12" s="102">
        <f>feedin_vanute!AW12</f>
        <v>0</v>
      </c>
      <c r="AX12" s="102">
        <f>feedin_vanute!AX12</f>
        <v>0</v>
      </c>
      <c r="AY12" s="99">
        <f>feedin_vanute!AY12</f>
        <v>0</v>
      </c>
      <c r="AZ12" s="102">
        <f>feedin_vanute!AZ12</f>
        <v>0</v>
      </c>
      <c r="BA12" s="102">
        <f>feedin_vanute!BA12</f>
        <v>0</v>
      </c>
      <c r="BB12" s="102">
        <f>feedin_vanute!BB12</f>
        <v>0</v>
      </c>
      <c r="BC12" s="102">
        <f>feedin_vanute!BC12</f>
        <v>0</v>
      </c>
      <c r="BD12" s="36">
        <f t="shared" si="2"/>
        <v>1</v>
      </c>
      <c r="BE12" s="36">
        <f t="shared" si="3"/>
        <v>3</v>
      </c>
      <c r="BG12" s="60">
        <f t="shared" si="4"/>
        <v>6.2235315921441992E-3</v>
      </c>
      <c r="BH12" s="60">
        <f t="shared" si="0"/>
        <v>1.0458479077802103E-2</v>
      </c>
      <c r="BI12" s="60">
        <f t="shared" si="0"/>
        <v>6.0983244324461082E-2</v>
      </c>
      <c r="BJ12" s="60">
        <f t="shared" si="0"/>
        <v>0.7840913275776713</v>
      </c>
      <c r="BK12" s="60">
        <f t="shared" si="0"/>
        <v>0.13824341742792129</v>
      </c>
      <c r="BL12" s="57">
        <f t="shared" si="1"/>
        <v>1</v>
      </c>
    </row>
    <row r="13" spans="1:64" x14ac:dyDescent="0.2">
      <c r="A13" s="2">
        <v>2007</v>
      </c>
      <c r="B13" s="56">
        <f>feedin_vanute!B13</f>
        <v>0.2059654631</v>
      </c>
      <c r="C13" s="76">
        <f>feedin_vanute!C13</f>
        <v>0.79319727890000002</v>
      </c>
      <c r="D13" s="76">
        <f>feedin_vanute!D13</f>
        <v>0</v>
      </c>
      <c r="E13" s="76">
        <f>feedin_vanute!E13</f>
        <v>0</v>
      </c>
      <c r="F13" s="76">
        <f>feedin_vanute!F13</f>
        <v>8.3725800000000001E-4</v>
      </c>
      <c r="G13" s="76">
        <f>feedin_vanute!G13</f>
        <v>0</v>
      </c>
      <c r="H13" s="76">
        <f>feedin_vanute!H13</f>
        <v>0</v>
      </c>
      <c r="I13" s="76">
        <f>feedin_vanute!I13</f>
        <v>0</v>
      </c>
      <c r="J13" s="76">
        <f>feedin_vanute!J13</f>
        <v>0</v>
      </c>
      <c r="K13" s="99">
        <f>feedin_vanute!K13</f>
        <v>3.6415989199999999E-2</v>
      </c>
      <c r="L13" s="102">
        <f>feedin_vanute!L13</f>
        <v>5.3353658499999998E-2</v>
      </c>
      <c r="M13" s="102">
        <f>feedin_vanute!M13</f>
        <v>0.31995257449999998</v>
      </c>
      <c r="N13" s="102">
        <f>feedin_vanute!N13</f>
        <v>0.27693089430000001</v>
      </c>
      <c r="O13" s="102">
        <f>feedin_vanute!O13</f>
        <v>0.31334688350000001</v>
      </c>
      <c r="P13" s="99">
        <f>feedin_vanute!P13</f>
        <v>8.7962399999999997E-5</v>
      </c>
      <c r="Q13" s="102">
        <f>feedin_vanute!Q13</f>
        <v>0</v>
      </c>
      <c r="R13" s="102">
        <f>feedin_vanute!R13</f>
        <v>1.9835510399999999E-2</v>
      </c>
      <c r="S13" s="102">
        <f>feedin_vanute!S13</f>
        <v>0.89114658930000001</v>
      </c>
      <c r="T13" s="102">
        <f>feedin_vanute!T13</f>
        <v>8.8929938E-2</v>
      </c>
      <c r="U13" s="99">
        <f>feedin_vanute!U13</f>
        <v>0</v>
      </c>
      <c r="V13" s="102">
        <f>feedin_vanute!V13</f>
        <v>0</v>
      </c>
      <c r="W13" s="102">
        <f>feedin_vanute!W13</f>
        <v>0</v>
      </c>
      <c r="X13" s="102">
        <f>feedin_vanute!X13</f>
        <v>0</v>
      </c>
      <c r="Y13" s="102">
        <f>feedin_vanute!Y13</f>
        <v>0</v>
      </c>
      <c r="Z13" s="99">
        <f>feedin_vanute!Z13</f>
        <v>0</v>
      </c>
      <c r="AA13" s="102">
        <f>feedin_vanute!AA13</f>
        <v>0</v>
      </c>
      <c r="AB13" s="102">
        <f>feedin_vanute!AB13</f>
        <v>0</v>
      </c>
      <c r="AC13" s="102">
        <f>feedin_vanute!AC13</f>
        <v>0</v>
      </c>
      <c r="AD13" s="102">
        <f>feedin_vanute!AD13</f>
        <v>0</v>
      </c>
      <c r="AE13" s="99">
        <f>feedin_vanute!AE13</f>
        <v>0</v>
      </c>
      <c r="AF13" s="102">
        <f>feedin_vanute!AF13</f>
        <v>0</v>
      </c>
      <c r="AG13" s="102">
        <f>feedin_vanute!AG13</f>
        <v>0.125</v>
      </c>
      <c r="AH13" s="102">
        <f>feedin_vanute!AH13</f>
        <v>0</v>
      </c>
      <c r="AI13" s="102">
        <f>feedin_vanute!AI13</f>
        <v>0.875</v>
      </c>
      <c r="AJ13" s="99">
        <f>feedin_vanute!AJ13</f>
        <v>0</v>
      </c>
      <c r="AK13" s="102">
        <f>feedin_vanute!AK13</f>
        <v>0</v>
      </c>
      <c r="AL13" s="102">
        <f>feedin_vanute!AL13</f>
        <v>0</v>
      </c>
      <c r="AM13" s="102">
        <f>feedin_vanute!AM13</f>
        <v>0</v>
      </c>
      <c r="AN13" s="102">
        <f>feedin_vanute!AN13</f>
        <v>0</v>
      </c>
      <c r="AO13" s="99">
        <f>feedin_vanute!AO13</f>
        <v>0</v>
      </c>
      <c r="AP13" s="102">
        <f>feedin_vanute!AP13</f>
        <v>0</v>
      </c>
      <c r="AQ13" s="102">
        <f>feedin_vanute!AQ13</f>
        <v>0</v>
      </c>
      <c r="AR13" s="102">
        <f>feedin_vanute!AR13</f>
        <v>0</v>
      </c>
      <c r="AS13" s="102">
        <f>feedin_vanute!AS13</f>
        <v>0</v>
      </c>
      <c r="AT13" s="99">
        <f>feedin_vanute!AT13</f>
        <v>0</v>
      </c>
      <c r="AU13" s="102">
        <f>feedin_vanute!AU13</f>
        <v>0</v>
      </c>
      <c r="AV13" s="102">
        <f>feedin_vanute!AV13</f>
        <v>0</v>
      </c>
      <c r="AW13" s="102">
        <f>feedin_vanute!AW13</f>
        <v>0</v>
      </c>
      <c r="AX13" s="102">
        <f>feedin_vanute!AX13</f>
        <v>0</v>
      </c>
      <c r="AY13" s="99">
        <f>feedin_vanute!AY13</f>
        <v>0</v>
      </c>
      <c r="AZ13" s="102">
        <f>feedin_vanute!AZ13</f>
        <v>0</v>
      </c>
      <c r="BA13" s="102">
        <f>feedin_vanute!BA13</f>
        <v>0</v>
      </c>
      <c r="BB13" s="102">
        <f>feedin_vanute!BB13</f>
        <v>0</v>
      </c>
      <c r="BC13" s="102">
        <f>feedin_vanute!BC13</f>
        <v>0</v>
      </c>
      <c r="BD13" s="36">
        <f t="shared" si="2"/>
        <v>1</v>
      </c>
      <c r="BE13" s="36">
        <f t="shared" si="3"/>
        <v>3.0000000001000005</v>
      </c>
      <c r="BG13" s="60">
        <f t="shared" si="4"/>
        <v>7.5702076161481115E-3</v>
      </c>
      <c r="BH13" s="60">
        <f t="shared" si="0"/>
        <v>1.0989010981031751E-2</v>
      </c>
      <c r="BI13" s="60">
        <f t="shared" si="0"/>
        <v>8.1737310301802396E-2</v>
      </c>
      <c r="BJ13" s="60">
        <f t="shared" si="0"/>
        <v>0.76389324962497251</v>
      </c>
      <c r="BK13" s="60">
        <f t="shared" si="0"/>
        <v>0.13581022155536496</v>
      </c>
      <c r="BL13" s="57">
        <f t="shared" si="1"/>
        <v>1.0000000000793197</v>
      </c>
    </row>
    <row r="14" spans="1:64" x14ac:dyDescent="0.2">
      <c r="A14" s="2">
        <v>2008</v>
      </c>
      <c r="B14" s="56">
        <f>feedin_vanute!B14</f>
        <v>0.2190868997</v>
      </c>
      <c r="C14" s="76">
        <f>feedin_vanute!C14</f>
        <v>0.78021888269999995</v>
      </c>
      <c r="D14" s="76">
        <f>feedin_vanute!D14</f>
        <v>8.1672699999999995E-5</v>
      </c>
      <c r="E14" s="76">
        <f>feedin_vanute!E14</f>
        <v>0</v>
      </c>
      <c r="F14" s="76">
        <f>feedin_vanute!F14</f>
        <v>6.125449E-4</v>
      </c>
      <c r="G14" s="76">
        <f>feedin_vanute!G14</f>
        <v>0</v>
      </c>
      <c r="H14" s="76">
        <f>feedin_vanute!H14</f>
        <v>0</v>
      </c>
      <c r="I14" s="76">
        <f>feedin_vanute!I14</f>
        <v>0</v>
      </c>
      <c r="J14" s="76">
        <f>feedin_vanute!J14</f>
        <v>0</v>
      </c>
      <c r="K14" s="99">
        <f>feedin_vanute!K14</f>
        <v>3.7092264700000002E-2</v>
      </c>
      <c r="L14" s="102">
        <f>feedin_vanute!L14</f>
        <v>3.9515377400000003E-2</v>
      </c>
      <c r="M14" s="102">
        <f>feedin_vanute!M14</f>
        <v>0.34035414730000002</v>
      </c>
      <c r="N14" s="102">
        <f>feedin_vanute!N14</f>
        <v>0.31873252559999998</v>
      </c>
      <c r="O14" s="102">
        <f>feedin_vanute!O14</f>
        <v>0.26430568500000001</v>
      </c>
      <c r="P14" s="99">
        <f>feedin_vanute!P14</f>
        <v>0</v>
      </c>
      <c r="Q14" s="102">
        <f>feedin_vanute!Q14</f>
        <v>1.570187E-4</v>
      </c>
      <c r="R14" s="102">
        <f>feedin_vanute!R14</f>
        <v>1.43410447E-2</v>
      </c>
      <c r="S14" s="102">
        <f>feedin_vanute!S14</f>
        <v>0.91065633830000003</v>
      </c>
      <c r="T14" s="102">
        <f>feedin_vanute!T14</f>
        <v>7.4845598200000002E-2</v>
      </c>
      <c r="U14" s="99">
        <f>feedin_vanute!U14</f>
        <v>0</v>
      </c>
      <c r="V14" s="102">
        <f>feedin_vanute!V14</f>
        <v>0</v>
      </c>
      <c r="W14" s="102">
        <f>feedin_vanute!W14</f>
        <v>0</v>
      </c>
      <c r="X14" s="102">
        <f>feedin_vanute!X14</f>
        <v>1</v>
      </c>
      <c r="Y14" s="102">
        <f>feedin_vanute!Y14</f>
        <v>0</v>
      </c>
      <c r="Z14" s="99">
        <f>feedin_vanute!Z14</f>
        <v>0</v>
      </c>
      <c r="AA14" s="102">
        <f>feedin_vanute!AA14</f>
        <v>0</v>
      </c>
      <c r="AB14" s="102">
        <f>feedin_vanute!AB14</f>
        <v>0</v>
      </c>
      <c r="AC14" s="102">
        <f>feedin_vanute!AC14</f>
        <v>0</v>
      </c>
      <c r="AD14" s="102">
        <f>feedin_vanute!AD14</f>
        <v>0</v>
      </c>
      <c r="AE14" s="99">
        <f>feedin_vanute!AE14</f>
        <v>0</v>
      </c>
      <c r="AF14" s="102">
        <f>feedin_vanute!AF14</f>
        <v>0</v>
      </c>
      <c r="AG14" s="102">
        <f>feedin_vanute!AG14</f>
        <v>0.1333333333</v>
      </c>
      <c r="AH14" s="102">
        <f>feedin_vanute!AH14</f>
        <v>6.6666666700000002E-2</v>
      </c>
      <c r="AI14" s="102">
        <f>feedin_vanute!AI14</f>
        <v>0.8</v>
      </c>
      <c r="AJ14" s="99">
        <f>feedin_vanute!AJ14</f>
        <v>0</v>
      </c>
      <c r="AK14" s="102">
        <f>feedin_vanute!AK14</f>
        <v>0</v>
      </c>
      <c r="AL14" s="102">
        <f>feedin_vanute!AL14</f>
        <v>0</v>
      </c>
      <c r="AM14" s="102">
        <f>feedin_vanute!AM14</f>
        <v>0</v>
      </c>
      <c r="AN14" s="102">
        <f>feedin_vanute!AN14</f>
        <v>0</v>
      </c>
      <c r="AO14" s="99">
        <f>feedin_vanute!AO14</f>
        <v>0</v>
      </c>
      <c r="AP14" s="102">
        <f>feedin_vanute!AP14</f>
        <v>0</v>
      </c>
      <c r="AQ14" s="102">
        <f>feedin_vanute!AQ14</f>
        <v>0</v>
      </c>
      <c r="AR14" s="102">
        <f>feedin_vanute!AR14</f>
        <v>0</v>
      </c>
      <c r="AS14" s="102">
        <f>feedin_vanute!AS14</f>
        <v>0</v>
      </c>
      <c r="AT14" s="99">
        <f>feedin_vanute!AT14</f>
        <v>0</v>
      </c>
      <c r="AU14" s="102">
        <f>feedin_vanute!AU14</f>
        <v>0</v>
      </c>
      <c r="AV14" s="102">
        <f>feedin_vanute!AV14</f>
        <v>0</v>
      </c>
      <c r="AW14" s="102">
        <f>feedin_vanute!AW14</f>
        <v>0</v>
      </c>
      <c r="AX14" s="102">
        <f>feedin_vanute!AX14</f>
        <v>0</v>
      </c>
      <c r="AY14" s="99">
        <f>feedin_vanute!AY14</f>
        <v>0</v>
      </c>
      <c r="AZ14" s="102">
        <f>feedin_vanute!AZ14</f>
        <v>0</v>
      </c>
      <c r="BA14" s="102">
        <f>feedin_vanute!BA14</f>
        <v>0</v>
      </c>
      <c r="BB14" s="102">
        <f>feedin_vanute!BB14</f>
        <v>0</v>
      </c>
      <c r="BC14" s="102">
        <f>feedin_vanute!BC14</f>
        <v>0</v>
      </c>
      <c r="BD14" s="36">
        <f t="shared" si="2"/>
        <v>1</v>
      </c>
      <c r="BE14" s="36">
        <f t="shared" si="3"/>
        <v>3.9999999999</v>
      </c>
      <c r="BG14" s="60">
        <f t="shared" si="4"/>
        <v>8.126429275974751E-3</v>
      </c>
      <c r="BH14" s="60">
        <f t="shared" si="0"/>
        <v>8.7798104797184532E-3</v>
      </c>
      <c r="BI14" s="60">
        <f t="shared" si="0"/>
        <v>8.5837961457891798E-2</v>
      </c>
      <c r="BJ14" s="60">
        <f t="shared" si="0"/>
        <v>0.7804639006860411</v>
      </c>
      <c r="BK14" s="60">
        <f t="shared" si="0"/>
        <v>0.11679189802235194</v>
      </c>
      <c r="BL14" s="57">
        <f t="shared" si="1"/>
        <v>0.99999999992197797</v>
      </c>
    </row>
    <row r="15" spans="1:64" x14ac:dyDescent="0.2">
      <c r="A15" s="2">
        <v>2009</v>
      </c>
      <c r="B15" s="56">
        <f>feedin_vanute!B15</f>
        <v>0.19726868789999999</v>
      </c>
      <c r="C15" s="76">
        <f>feedin_vanute!C15</f>
        <v>0.80207788810000002</v>
      </c>
      <c r="D15" s="76">
        <f>feedin_vanute!D15</f>
        <v>0</v>
      </c>
      <c r="E15" s="76">
        <f>feedin_vanute!E15</f>
        <v>0</v>
      </c>
      <c r="F15" s="76">
        <f>feedin_vanute!F15</f>
        <v>3.920544E-4</v>
      </c>
      <c r="G15" s="76">
        <f>feedin_vanute!G15</f>
        <v>0</v>
      </c>
      <c r="H15" s="76">
        <f>feedin_vanute!H15</f>
        <v>0</v>
      </c>
      <c r="I15" s="76">
        <f>feedin_vanute!I15</f>
        <v>2.613696E-4</v>
      </c>
      <c r="J15" s="76">
        <f>feedin_vanute!J15</f>
        <v>0</v>
      </c>
      <c r="K15" s="99">
        <f>feedin_vanute!K15</f>
        <v>2.81550182E-2</v>
      </c>
      <c r="L15" s="102">
        <f>feedin_vanute!L15</f>
        <v>5.3660152400000001E-2</v>
      </c>
      <c r="M15" s="102">
        <f>feedin_vanute!M15</f>
        <v>0.36833388540000001</v>
      </c>
      <c r="N15" s="102">
        <f>feedin_vanute!N15</f>
        <v>0.32295462069999997</v>
      </c>
      <c r="O15" s="102">
        <f>feedin_vanute!O15</f>
        <v>0.22689632330000001</v>
      </c>
      <c r="P15" s="99">
        <f>feedin_vanute!P15</f>
        <v>8.1466399999999996E-5</v>
      </c>
      <c r="Q15" s="102">
        <f>feedin_vanute!Q15</f>
        <v>8.1466399999999999E-4</v>
      </c>
      <c r="R15" s="102">
        <f>feedin_vanute!R15</f>
        <v>1.32790224E-2</v>
      </c>
      <c r="S15" s="102">
        <f>feedin_vanute!S15</f>
        <v>0.9277393075</v>
      </c>
      <c r="T15" s="102">
        <f>feedin_vanute!T15</f>
        <v>5.8085539700000001E-2</v>
      </c>
      <c r="U15" s="99">
        <f>feedin_vanute!U15</f>
        <v>0</v>
      </c>
      <c r="V15" s="102">
        <f>feedin_vanute!V15</f>
        <v>0</v>
      </c>
      <c r="W15" s="102">
        <f>feedin_vanute!W15</f>
        <v>0</v>
      </c>
      <c r="X15" s="102">
        <f>feedin_vanute!X15</f>
        <v>0</v>
      </c>
      <c r="Y15" s="102">
        <f>feedin_vanute!Y15</f>
        <v>0</v>
      </c>
      <c r="Z15" s="99">
        <f>feedin_vanute!Z15</f>
        <v>0</v>
      </c>
      <c r="AA15" s="102">
        <f>feedin_vanute!AA15</f>
        <v>0</v>
      </c>
      <c r="AB15" s="102">
        <f>feedin_vanute!AB15</f>
        <v>0</v>
      </c>
      <c r="AC15" s="102">
        <f>feedin_vanute!AC15</f>
        <v>0</v>
      </c>
      <c r="AD15" s="102">
        <f>feedin_vanute!AD15</f>
        <v>0</v>
      </c>
      <c r="AE15" s="99">
        <f>feedin_vanute!AE15</f>
        <v>0</v>
      </c>
      <c r="AF15" s="102">
        <f>feedin_vanute!AF15</f>
        <v>0</v>
      </c>
      <c r="AG15" s="102">
        <f>feedin_vanute!AG15</f>
        <v>0</v>
      </c>
      <c r="AH15" s="102">
        <f>feedin_vanute!AH15</f>
        <v>0</v>
      </c>
      <c r="AI15" s="102">
        <f>feedin_vanute!AI15</f>
        <v>1</v>
      </c>
      <c r="AJ15" s="99">
        <f>feedin_vanute!AJ15</f>
        <v>0</v>
      </c>
      <c r="AK15" s="102">
        <f>feedin_vanute!AK15</f>
        <v>0</v>
      </c>
      <c r="AL15" s="102">
        <f>feedin_vanute!AL15</f>
        <v>0</v>
      </c>
      <c r="AM15" s="102">
        <f>feedin_vanute!AM15</f>
        <v>0</v>
      </c>
      <c r="AN15" s="102">
        <f>feedin_vanute!AN15</f>
        <v>0</v>
      </c>
      <c r="AO15" s="99">
        <f>feedin_vanute!AO15</f>
        <v>0</v>
      </c>
      <c r="AP15" s="102">
        <f>feedin_vanute!AP15</f>
        <v>0</v>
      </c>
      <c r="AQ15" s="102">
        <f>feedin_vanute!AQ15</f>
        <v>0</v>
      </c>
      <c r="AR15" s="102">
        <f>feedin_vanute!AR15</f>
        <v>0</v>
      </c>
      <c r="AS15" s="102">
        <f>feedin_vanute!AS15</f>
        <v>0</v>
      </c>
      <c r="AT15" s="99">
        <f>feedin_vanute!AT15</f>
        <v>1</v>
      </c>
      <c r="AU15" s="102">
        <f>feedin_vanute!AU15</f>
        <v>0</v>
      </c>
      <c r="AV15" s="102">
        <f>feedin_vanute!AV15</f>
        <v>0</v>
      </c>
      <c r="AW15" s="102">
        <f>feedin_vanute!AW15</f>
        <v>0</v>
      </c>
      <c r="AX15" s="102">
        <f>feedin_vanute!AX15</f>
        <v>0</v>
      </c>
      <c r="AY15" s="99">
        <f>feedin_vanute!AY15</f>
        <v>0</v>
      </c>
      <c r="AZ15" s="102">
        <f>feedin_vanute!AZ15</f>
        <v>0</v>
      </c>
      <c r="BA15" s="102">
        <f>feedin_vanute!BA15</f>
        <v>0</v>
      </c>
      <c r="BB15" s="102">
        <f>feedin_vanute!BB15</f>
        <v>0</v>
      </c>
      <c r="BC15" s="102">
        <f>feedin_vanute!BC15</f>
        <v>0</v>
      </c>
      <c r="BD15" s="36">
        <f t="shared" si="2"/>
        <v>1</v>
      </c>
      <c r="BE15" s="36">
        <f t="shared" si="3"/>
        <v>4</v>
      </c>
      <c r="BG15" s="60">
        <f t="shared" si="4"/>
        <v>5.8808154961777293E-3</v>
      </c>
      <c r="BH15" s="60">
        <f t="shared" si="0"/>
        <v>1.1238891837093135E-2</v>
      </c>
      <c r="BI15" s="60">
        <f t="shared" si="0"/>
        <v>8.3311552524591562E-2</v>
      </c>
      <c r="BJ15" s="60">
        <f t="shared" si="0"/>
        <v>0.80782801874368759</v>
      </c>
      <c r="BK15" s="60">
        <f t="shared" si="0"/>
        <v>9.1740721398449895E-2</v>
      </c>
      <c r="BL15" s="57">
        <f t="shared" si="1"/>
        <v>0.99999999999999989</v>
      </c>
    </row>
    <row r="16" spans="1:64" x14ac:dyDescent="0.2">
      <c r="A16" s="2">
        <v>2010</v>
      </c>
      <c r="B16" s="56">
        <f>feedin_vanute!B16</f>
        <v>0.2014704269</v>
      </c>
      <c r="C16" s="76">
        <f>feedin_vanute!C16</f>
        <v>0.79847470649999996</v>
      </c>
      <c r="D16" s="76">
        <f>feedin_vanute!D16</f>
        <v>0</v>
      </c>
      <c r="E16" s="76">
        <f>feedin_vanute!E16</f>
        <v>0</v>
      </c>
      <c r="F16" s="76">
        <f>feedin_vanute!F16</f>
        <v>5.4866700000000001E-5</v>
      </c>
      <c r="G16" s="76">
        <f>feedin_vanute!G16</f>
        <v>0</v>
      </c>
      <c r="H16" s="76">
        <f>feedin_vanute!H16</f>
        <v>0</v>
      </c>
      <c r="I16" s="76">
        <f>feedin_vanute!I16</f>
        <v>0</v>
      </c>
      <c r="J16" s="76">
        <f>feedin_vanute!J16</f>
        <v>0</v>
      </c>
      <c r="K16" s="99">
        <f>feedin_vanute!K16</f>
        <v>1.7156862700000001E-2</v>
      </c>
      <c r="L16" s="102">
        <f>feedin_vanute!L16</f>
        <v>4.3845315900000001E-2</v>
      </c>
      <c r="M16" s="102">
        <f>feedin_vanute!M16</f>
        <v>0.37908496730000002</v>
      </c>
      <c r="N16" s="102">
        <f>feedin_vanute!N16</f>
        <v>0.34368191720000002</v>
      </c>
      <c r="O16" s="102">
        <f>feedin_vanute!O16</f>
        <v>0.2162309368</v>
      </c>
      <c r="P16" s="99">
        <f>feedin_vanute!P16</f>
        <v>6.8714399999999994E-5</v>
      </c>
      <c r="Q16" s="102">
        <f>feedin_vanute!Q16</f>
        <v>1.2368584000000001E-3</v>
      </c>
      <c r="R16" s="102">
        <f>feedin_vanute!R16</f>
        <v>1.7384731699999999E-2</v>
      </c>
      <c r="S16" s="102">
        <f>feedin_vanute!S16</f>
        <v>0.95691609980000003</v>
      </c>
      <c r="T16" s="102">
        <f>feedin_vanute!T16</f>
        <v>2.4393595800000001E-2</v>
      </c>
      <c r="U16" s="99">
        <f>feedin_vanute!U16</f>
        <v>0</v>
      </c>
      <c r="V16" s="102">
        <f>feedin_vanute!V16</f>
        <v>0</v>
      </c>
      <c r="W16" s="102">
        <f>feedin_vanute!W16</f>
        <v>0</v>
      </c>
      <c r="X16" s="102">
        <f>feedin_vanute!X16</f>
        <v>0</v>
      </c>
      <c r="Y16" s="102">
        <f>feedin_vanute!Y16</f>
        <v>0</v>
      </c>
      <c r="Z16" s="99">
        <f>feedin_vanute!Z16</f>
        <v>0</v>
      </c>
      <c r="AA16" s="102">
        <f>feedin_vanute!AA16</f>
        <v>0</v>
      </c>
      <c r="AB16" s="102">
        <f>feedin_vanute!AB16</f>
        <v>0</v>
      </c>
      <c r="AC16" s="102">
        <f>feedin_vanute!AC16</f>
        <v>0</v>
      </c>
      <c r="AD16" s="102">
        <f>feedin_vanute!AD16</f>
        <v>0</v>
      </c>
      <c r="AE16" s="99">
        <f>feedin_vanute!AE16</f>
        <v>0</v>
      </c>
      <c r="AF16" s="102">
        <f>feedin_vanute!AF16</f>
        <v>0</v>
      </c>
      <c r="AG16" s="102">
        <f>feedin_vanute!AG16</f>
        <v>0</v>
      </c>
      <c r="AH16" s="102">
        <f>feedin_vanute!AH16</f>
        <v>0</v>
      </c>
      <c r="AI16" s="102">
        <f>feedin_vanute!AI16</f>
        <v>1</v>
      </c>
      <c r="AJ16" s="99">
        <f>feedin_vanute!AJ16</f>
        <v>0</v>
      </c>
      <c r="AK16" s="102">
        <f>feedin_vanute!AK16</f>
        <v>0</v>
      </c>
      <c r="AL16" s="102">
        <f>feedin_vanute!AL16</f>
        <v>0</v>
      </c>
      <c r="AM16" s="102">
        <f>feedin_vanute!AM16</f>
        <v>0</v>
      </c>
      <c r="AN16" s="102">
        <f>feedin_vanute!AN16</f>
        <v>0</v>
      </c>
      <c r="AO16" s="99">
        <f>feedin_vanute!AO16</f>
        <v>0</v>
      </c>
      <c r="AP16" s="102">
        <f>feedin_vanute!AP16</f>
        <v>0</v>
      </c>
      <c r="AQ16" s="102">
        <f>feedin_vanute!AQ16</f>
        <v>0</v>
      </c>
      <c r="AR16" s="102">
        <f>feedin_vanute!AR16</f>
        <v>0</v>
      </c>
      <c r="AS16" s="102">
        <f>feedin_vanute!AS16</f>
        <v>0</v>
      </c>
      <c r="AT16" s="99">
        <f>feedin_vanute!AT16</f>
        <v>0</v>
      </c>
      <c r="AU16" s="102">
        <f>feedin_vanute!AU16</f>
        <v>0</v>
      </c>
      <c r="AV16" s="102">
        <f>feedin_vanute!AV16</f>
        <v>0</v>
      </c>
      <c r="AW16" s="102">
        <f>feedin_vanute!AW16</f>
        <v>0</v>
      </c>
      <c r="AX16" s="102">
        <f>feedin_vanute!AX16</f>
        <v>0</v>
      </c>
      <c r="AY16" s="99">
        <f>feedin_vanute!AY16</f>
        <v>0</v>
      </c>
      <c r="AZ16" s="102">
        <f>feedin_vanute!AZ16</f>
        <v>0</v>
      </c>
      <c r="BA16" s="102">
        <f>feedin_vanute!BA16</f>
        <v>0</v>
      </c>
      <c r="BB16" s="102">
        <f>feedin_vanute!BB16</f>
        <v>0</v>
      </c>
      <c r="BC16" s="102">
        <f>feedin_vanute!BC16</f>
        <v>0</v>
      </c>
      <c r="BD16" s="36">
        <f t="shared" si="2"/>
        <v>1.0000000001</v>
      </c>
      <c r="BE16" s="36">
        <f t="shared" si="3"/>
        <v>3</v>
      </c>
      <c r="BG16" s="60">
        <f t="shared" si="4"/>
        <v>3.5114671628060103E-3</v>
      </c>
      <c r="BH16" s="60">
        <f t="shared" si="0"/>
        <v>9.8211346598604185E-3</v>
      </c>
      <c r="BI16" s="60">
        <f t="shared" si="0"/>
        <v>9.0255678735042283E-2</v>
      </c>
      <c r="BJ16" s="60">
        <f t="shared" si="0"/>
        <v>0.83331504450902416</v>
      </c>
      <c r="BK16" s="60">
        <f t="shared" si="0"/>
        <v>6.3096675092967555E-2</v>
      </c>
      <c r="BL16" s="57">
        <f t="shared" si="1"/>
        <v>1.0000000001597005</v>
      </c>
    </row>
    <row r="17" spans="1:64" x14ac:dyDescent="0.2">
      <c r="A17" s="2">
        <v>2011</v>
      </c>
      <c r="B17" s="56">
        <f>feedin_vanute!B17</f>
        <v>0.20891283059999999</v>
      </c>
      <c r="C17" s="76">
        <f>feedin_vanute!C17</f>
        <v>0.79074436829999994</v>
      </c>
      <c r="D17" s="76">
        <f>feedin_vanute!D17</f>
        <v>4.8971599999999997E-5</v>
      </c>
      <c r="E17" s="76">
        <f>feedin_vanute!E17</f>
        <v>0</v>
      </c>
      <c r="F17" s="76">
        <f>feedin_vanute!F17</f>
        <v>1.9588639999999999E-4</v>
      </c>
      <c r="G17" s="76">
        <f>feedin_vanute!G17</f>
        <v>0</v>
      </c>
      <c r="H17" s="76">
        <f>feedin_vanute!H17</f>
        <v>0</v>
      </c>
      <c r="I17" s="76">
        <f>feedin_vanute!I17</f>
        <v>9.7943199999999994E-5</v>
      </c>
      <c r="J17" s="76">
        <f>feedin_vanute!J17</f>
        <v>0</v>
      </c>
      <c r="K17" s="99">
        <f>feedin_vanute!K17</f>
        <v>2.5082044099999999E-2</v>
      </c>
      <c r="L17" s="102">
        <f>feedin_vanute!L17</f>
        <v>3.53961556E-2</v>
      </c>
      <c r="M17" s="102">
        <f>feedin_vanute!M17</f>
        <v>0.42451945619999998</v>
      </c>
      <c r="N17" s="102">
        <f>feedin_vanute!N17</f>
        <v>0.37552742620000001</v>
      </c>
      <c r="O17" s="102">
        <f>feedin_vanute!O17</f>
        <v>0.139474918</v>
      </c>
      <c r="P17" s="99">
        <f>feedin_vanute!P17</f>
        <v>0</v>
      </c>
      <c r="Q17" s="102">
        <f>feedin_vanute!Q17</f>
        <v>3.0346193999999998E-3</v>
      </c>
      <c r="R17" s="102">
        <f>feedin_vanute!R17</f>
        <v>5.4747011800000002E-2</v>
      </c>
      <c r="S17" s="102">
        <f>feedin_vanute!S17</f>
        <v>0.87737660250000005</v>
      </c>
      <c r="T17" s="102">
        <f>feedin_vanute!T17</f>
        <v>6.4841766300000006E-2</v>
      </c>
      <c r="U17" s="99">
        <f>feedin_vanute!U17</f>
        <v>0</v>
      </c>
      <c r="V17" s="102">
        <f>feedin_vanute!V17</f>
        <v>0</v>
      </c>
      <c r="W17" s="102">
        <f>feedin_vanute!W17</f>
        <v>0</v>
      </c>
      <c r="X17" s="102">
        <f>feedin_vanute!X17</f>
        <v>1</v>
      </c>
      <c r="Y17" s="102">
        <f>feedin_vanute!Y17</f>
        <v>0</v>
      </c>
      <c r="Z17" s="99">
        <f>feedin_vanute!Z17</f>
        <v>0</v>
      </c>
      <c r="AA17" s="102">
        <f>feedin_vanute!AA17</f>
        <v>0</v>
      </c>
      <c r="AB17" s="102">
        <f>feedin_vanute!AB17</f>
        <v>0</v>
      </c>
      <c r="AC17" s="102">
        <f>feedin_vanute!AC17</f>
        <v>0</v>
      </c>
      <c r="AD17" s="102">
        <f>feedin_vanute!AD17</f>
        <v>0</v>
      </c>
      <c r="AE17" s="99">
        <f>feedin_vanute!AE17</f>
        <v>0</v>
      </c>
      <c r="AF17" s="102">
        <f>feedin_vanute!AF17</f>
        <v>0</v>
      </c>
      <c r="AG17" s="102">
        <f>feedin_vanute!AG17</f>
        <v>0.25</v>
      </c>
      <c r="AH17" s="102">
        <f>feedin_vanute!AH17</f>
        <v>0</v>
      </c>
      <c r="AI17" s="102">
        <f>feedin_vanute!AI17</f>
        <v>0.75</v>
      </c>
      <c r="AJ17" s="99">
        <f>feedin_vanute!AJ17</f>
        <v>0</v>
      </c>
      <c r="AK17" s="102">
        <f>feedin_vanute!AK17</f>
        <v>0</v>
      </c>
      <c r="AL17" s="102">
        <f>feedin_vanute!AL17</f>
        <v>0</v>
      </c>
      <c r="AM17" s="102">
        <f>feedin_vanute!AM17</f>
        <v>0</v>
      </c>
      <c r="AN17" s="102">
        <f>feedin_vanute!AN17</f>
        <v>0</v>
      </c>
      <c r="AO17" s="99">
        <f>feedin_vanute!AO17</f>
        <v>0</v>
      </c>
      <c r="AP17" s="102">
        <f>feedin_vanute!AP17</f>
        <v>0</v>
      </c>
      <c r="AQ17" s="102">
        <f>feedin_vanute!AQ17</f>
        <v>0</v>
      </c>
      <c r="AR17" s="102">
        <f>feedin_vanute!AR17</f>
        <v>0</v>
      </c>
      <c r="AS17" s="102">
        <f>feedin_vanute!AS17</f>
        <v>0</v>
      </c>
      <c r="AT17" s="99">
        <f>feedin_vanute!AT17</f>
        <v>1</v>
      </c>
      <c r="AU17" s="102">
        <f>feedin_vanute!AU17</f>
        <v>0</v>
      </c>
      <c r="AV17" s="102">
        <f>feedin_vanute!AV17</f>
        <v>0</v>
      </c>
      <c r="AW17" s="102">
        <f>feedin_vanute!AW17</f>
        <v>0</v>
      </c>
      <c r="AX17" s="102">
        <f>feedin_vanute!AX17</f>
        <v>0</v>
      </c>
      <c r="AY17" s="99">
        <f>feedin_vanute!AY17</f>
        <v>0</v>
      </c>
      <c r="AZ17" s="102">
        <f>feedin_vanute!AZ17</f>
        <v>0</v>
      </c>
      <c r="BA17" s="102">
        <f>feedin_vanute!BA17</f>
        <v>0</v>
      </c>
      <c r="BB17" s="102">
        <f>feedin_vanute!BB17</f>
        <v>0</v>
      </c>
      <c r="BC17" s="102">
        <f>feedin_vanute!BC17</f>
        <v>0</v>
      </c>
      <c r="BD17" s="36">
        <f t="shared" si="2"/>
        <v>1.0000000000999998</v>
      </c>
      <c r="BE17" s="36">
        <f t="shared" si="3"/>
        <v>5.0000000001</v>
      </c>
      <c r="BG17" s="60">
        <f t="shared" si="4"/>
        <v>5.3379040301650285E-3</v>
      </c>
      <c r="BH17" s="60">
        <f t="shared" si="0"/>
        <v>9.7943192592379654E-3</v>
      </c>
      <c r="BI17" s="60">
        <f t="shared" si="0"/>
        <v>0.13202742410161836</v>
      </c>
      <c r="BJ17" s="60">
        <f t="shared" si="0"/>
        <v>0.77228207648043723</v>
      </c>
      <c r="BK17" s="60">
        <f t="shared" si="0"/>
        <v>8.0558276249432612E-2</v>
      </c>
      <c r="BL17" s="57">
        <f t="shared" si="1"/>
        <v>1.0000000001208913</v>
      </c>
    </row>
    <row r="18" spans="1:64" x14ac:dyDescent="0.2">
      <c r="A18" s="2">
        <v>2012</v>
      </c>
      <c r="B18" s="56">
        <f>feedin_vanute!B18</f>
        <v>0.18495417519999999</v>
      </c>
      <c r="C18" s="76">
        <f>feedin_vanute!C18</f>
        <v>0.81483367279999996</v>
      </c>
      <c r="D18" s="76">
        <f>feedin_vanute!D18</f>
        <v>0</v>
      </c>
      <c r="E18" s="76">
        <f>feedin_vanute!E18</f>
        <v>0</v>
      </c>
      <c r="F18" s="76">
        <f>feedin_vanute!F18</f>
        <v>1.6972170000000001E-4</v>
      </c>
      <c r="G18" s="76">
        <f>feedin_vanute!G18</f>
        <v>0</v>
      </c>
      <c r="H18" s="76">
        <f>feedin_vanute!H18</f>
        <v>0</v>
      </c>
      <c r="I18" s="76">
        <f>feedin_vanute!I18</f>
        <v>4.24304E-5</v>
      </c>
      <c r="J18" s="76">
        <f>feedin_vanute!J18</f>
        <v>0</v>
      </c>
      <c r="K18" s="99">
        <f>feedin_vanute!K18</f>
        <v>3.8311539300000003E-2</v>
      </c>
      <c r="L18" s="102">
        <f>feedin_vanute!L18</f>
        <v>4.5882082999999997E-2</v>
      </c>
      <c r="M18" s="102">
        <f>feedin_vanute!M18</f>
        <v>0.39848589130000001</v>
      </c>
      <c r="N18" s="102">
        <f>feedin_vanute!N18</f>
        <v>0.39802707040000002</v>
      </c>
      <c r="O18" s="102">
        <f>feedin_vanute!O18</f>
        <v>0.1192934159</v>
      </c>
      <c r="P18" s="99">
        <f>feedin_vanute!P18</f>
        <v>1.5621750000000001E-4</v>
      </c>
      <c r="Q18" s="102">
        <f>feedin_vanute!Q18</f>
        <v>2.2391169000000001E-3</v>
      </c>
      <c r="R18" s="102">
        <f>feedin_vanute!R18</f>
        <v>7.7952509899999994E-2</v>
      </c>
      <c r="S18" s="102">
        <f>feedin_vanute!S18</f>
        <v>0.70526973550000005</v>
      </c>
      <c r="T18" s="102">
        <f>feedin_vanute!T18</f>
        <v>0.21438242029999999</v>
      </c>
      <c r="U18" s="99">
        <f>feedin_vanute!U18</f>
        <v>0</v>
      </c>
      <c r="V18" s="102">
        <f>feedin_vanute!V18</f>
        <v>0</v>
      </c>
      <c r="W18" s="102">
        <f>feedin_vanute!W18</f>
        <v>0</v>
      </c>
      <c r="X18" s="102">
        <f>feedin_vanute!X18</f>
        <v>0</v>
      </c>
      <c r="Y18" s="102">
        <f>feedin_vanute!Y18</f>
        <v>0</v>
      </c>
      <c r="Z18" s="99">
        <f>feedin_vanute!Z18</f>
        <v>0</v>
      </c>
      <c r="AA18" s="102">
        <f>feedin_vanute!AA18</f>
        <v>0</v>
      </c>
      <c r="AB18" s="102">
        <f>feedin_vanute!AB18</f>
        <v>0</v>
      </c>
      <c r="AC18" s="102">
        <f>feedin_vanute!AC18</f>
        <v>0</v>
      </c>
      <c r="AD18" s="102">
        <f>feedin_vanute!AD18</f>
        <v>0</v>
      </c>
      <c r="AE18" s="99">
        <f>feedin_vanute!AE18</f>
        <v>0</v>
      </c>
      <c r="AF18" s="102">
        <f>feedin_vanute!AF18</f>
        <v>0</v>
      </c>
      <c r="AG18" s="102">
        <f>feedin_vanute!AG18</f>
        <v>0.5</v>
      </c>
      <c r="AH18" s="102">
        <f>feedin_vanute!AH18</f>
        <v>0</v>
      </c>
      <c r="AI18" s="102">
        <f>feedin_vanute!AI18</f>
        <v>0.5</v>
      </c>
      <c r="AJ18" s="99">
        <f>feedin_vanute!AJ18</f>
        <v>0</v>
      </c>
      <c r="AK18" s="102">
        <f>feedin_vanute!AK18</f>
        <v>0</v>
      </c>
      <c r="AL18" s="102">
        <f>feedin_vanute!AL18</f>
        <v>0</v>
      </c>
      <c r="AM18" s="102">
        <f>feedin_vanute!AM18</f>
        <v>0</v>
      </c>
      <c r="AN18" s="102">
        <f>feedin_vanute!AN18</f>
        <v>0</v>
      </c>
      <c r="AO18" s="99">
        <f>feedin_vanute!AO18</f>
        <v>0</v>
      </c>
      <c r="AP18" s="102">
        <f>feedin_vanute!AP18</f>
        <v>0</v>
      </c>
      <c r="AQ18" s="102">
        <f>feedin_vanute!AQ18</f>
        <v>0</v>
      </c>
      <c r="AR18" s="102">
        <f>feedin_vanute!AR18</f>
        <v>0</v>
      </c>
      <c r="AS18" s="102">
        <f>feedin_vanute!AS18</f>
        <v>0</v>
      </c>
      <c r="AT18" s="99">
        <f>feedin_vanute!AT18</f>
        <v>1</v>
      </c>
      <c r="AU18" s="102">
        <f>feedin_vanute!AU18</f>
        <v>0</v>
      </c>
      <c r="AV18" s="102">
        <f>feedin_vanute!AV18</f>
        <v>0</v>
      </c>
      <c r="AW18" s="102">
        <f>feedin_vanute!AW18</f>
        <v>0</v>
      </c>
      <c r="AX18" s="102">
        <f>feedin_vanute!AX18</f>
        <v>0</v>
      </c>
      <c r="AY18" s="99">
        <f>feedin_vanute!AY18</f>
        <v>0</v>
      </c>
      <c r="AZ18" s="102">
        <f>feedin_vanute!AZ18</f>
        <v>0</v>
      </c>
      <c r="BA18" s="102">
        <f>feedin_vanute!BA18</f>
        <v>0</v>
      </c>
      <c r="BB18" s="102">
        <f>feedin_vanute!BB18</f>
        <v>0</v>
      </c>
      <c r="BC18" s="102">
        <f>feedin_vanute!BC18</f>
        <v>0</v>
      </c>
      <c r="BD18" s="36">
        <f t="shared" si="2"/>
        <v>1.0000000001</v>
      </c>
      <c r="BE18" s="36">
        <f t="shared" si="3"/>
        <v>4</v>
      </c>
      <c r="BG18" s="60">
        <f t="shared" si="4"/>
        <v>7.2556008311545194E-3</v>
      </c>
      <c r="BH18" s="60">
        <f t="shared" si="0"/>
        <v>1.031059066517849E-2</v>
      </c>
      <c r="BI18" s="60">
        <f t="shared" si="0"/>
        <v>0.13730482015002371</v>
      </c>
      <c r="BJ18" s="60">
        <f t="shared" si="0"/>
        <v>0.64829429740525391</v>
      </c>
      <c r="BK18" s="60">
        <f t="shared" si="0"/>
        <v>0.19683469111137733</v>
      </c>
      <c r="BL18" s="57">
        <f t="shared" si="1"/>
        <v>1.0000000001629881</v>
      </c>
    </row>
    <row r="19" spans="1:64" x14ac:dyDescent="0.2">
      <c r="A19" s="2">
        <v>2013</v>
      </c>
      <c r="B19" s="56">
        <f>feedin_vanute!B19</f>
        <v>0.1617852162</v>
      </c>
      <c r="C19" s="76">
        <f>feedin_vanute!C19</f>
        <v>0.83802459740000002</v>
      </c>
      <c r="D19" s="76">
        <f>feedin_vanute!D19</f>
        <v>0</v>
      </c>
      <c r="E19" s="76">
        <f>feedin_vanute!E19</f>
        <v>0</v>
      </c>
      <c r="F19" s="76">
        <f>feedin_vanute!F19</f>
        <v>1.9018640000000001E-4</v>
      </c>
      <c r="G19" s="76">
        <f>feedin_vanute!G19</f>
        <v>0</v>
      </c>
      <c r="H19" s="76">
        <f>feedin_vanute!H19</f>
        <v>0</v>
      </c>
      <c r="I19" s="76">
        <f>feedin_vanute!I19</f>
        <v>0</v>
      </c>
      <c r="J19" s="76">
        <f>feedin_vanute!J19</f>
        <v>0</v>
      </c>
      <c r="K19" s="99">
        <f>feedin_vanute!K19</f>
        <v>3.6246081499999999E-2</v>
      </c>
      <c r="L19" s="102">
        <f>feedin_vanute!L19</f>
        <v>2.919279E-2</v>
      </c>
      <c r="M19" s="102">
        <f>feedin_vanute!M19</f>
        <v>0.41967084640000002</v>
      </c>
      <c r="N19" s="102">
        <f>feedin_vanute!N19</f>
        <v>0.39753134800000001</v>
      </c>
      <c r="O19" s="102">
        <f>feedin_vanute!O19</f>
        <v>0.1173589342</v>
      </c>
      <c r="P19" s="99">
        <f>feedin_vanute!P19</f>
        <v>7.56487E-5</v>
      </c>
      <c r="Q19" s="102">
        <f>feedin_vanute!Q19</f>
        <v>1.7399198E-3</v>
      </c>
      <c r="R19" s="102">
        <f>feedin_vanute!R19</f>
        <v>7.5762160499999995E-2</v>
      </c>
      <c r="S19" s="102">
        <f>feedin_vanute!S19</f>
        <v>0.6775852939</v>
      </c>
      <c r="T19" s="102">
        <f>feedin_vanute!T19</f>
        <v>0.24483697709999999</v>
      </c>
      <c r="U19" s="99">
        <f>feedin_vanute!U19</f>
        <v>0</v>
      </c>
      <c r="V19" s="102">
        <f>feedin_vanute!V19</f>
        <v>0</v>
      </c>
      <c r="W19" s="102">
        <f>feedin_vanute!W19</f>
        <v>0</v>
      </c>
      <c r="X19" s="102">
        <f>feedin_vanute!X19</f>
        <v>0</v>
      </c>
      <c r="Y19" s="102">
        <f>feedin_vanute!Y19</f>
        <v>0</v>
      </c>
      <c r="Z19" s="99">
        <f>feedin_vanute!Z19</f>
        <v>0</v>
      </c>
      <c r="AA19" s="102">
        <f>feedin_vanute!AA19</f>
        <v>0</v>
      </c>
      <c r="AB19" s="102">
        <f>feedin_vanute!AB19</f>
        <v>0</v>
      </c>
      <c r="AC19" s="102">
        <f>feedin_vanute!AC19</f>
        <v>0</v>
      </c>
      <c r="AD19" s="102">
        <f>feedin_vanute!AD19</f>
        <v>0</v>
      </c>
      <c r="AE19" s="99">
        <f>feedin_vanute!AE19</f>
        <v>0</v>
      </c>
      <c r="AF19" s="102">
        <f>feedin_vanute!AF19</f>
        <v>0</v>
      </c>
      <c r="AG19" s="102">
        <f>feedin_vanute!AG19</f>
        <v>0</v>
      </c>
      <c r="AH19" s="102">
        <f>feedin_vanute!AH19</f>
        <v>0</v>
      </c>
      <c r="AI19" s="102">
        <f>feedin_vanute!AI19</f>
        <v>1</v>
      </c>
      <c r="AJ19" s="99">
        <f>feedin_vanute!AJ19</f>
        <v>0</v>
      </c>
      <c r="AK19" s="102">
        <f>feedin_vanute!AK19</f>
        <v>0</v>
      </c>
      <c r="AL19" s="102">
        <f>feedin_vanute!AL19</f>
        <v>0</v>
      </c>
      <c r="AM19" s="102">
        <f>feedin_vanute!AM19</f>
        <v>0</v>
      </c>
      <c r="AN19" s="102">
        <f>feedin_vanute!AN19</f>
        <v>0</v>
      </c>
      <c r="AO19" s="99">
        <f>feedin_vanute!AO19</f>
        <v>0</v>
      </c>
      <c r="AP19" s="102">
        <f>feedin_vanute!AP19</f>
        <v>0</v>
      </c>
      <c r="AQ19" s="102">
        <f>feedin_vanute!AQ19</f>
        <v>0</v>
      </c>
      <c r="AR19" s="102">
        <f>feedin_vanute!AR19</f>
        <v>0</v>
      </c>
      <c r="AS19" s="102">
        <f>feedin_vanute!AS19</f>
        <v>0</v>
      </c>
      <c r="AT19" s="99">
        <f>feedin_vanute!AT19</f>
        <v>0</v>
      </c>
      <c r="AU19" s="102">
        <f>feedin_vanute!AU19</f>
        <v>0</v>
      </c>
      <c r="AV19" s="102">
        <f>feedin_vanute!AV19</f>
        <v>0</v>
      </c>
      <c r="AW19" s="102">
        <f>feedin_vanute!AW19</f>
        <v>0</v>
      </c>
      <c r="AX19" s="102">
        <f>feedin_vanute!AX19</f>
        <v>0</v>
      </c>
      <c r="AY19" s="99">
        <f>feedin_vanute!AY19</f>
        <v>0</v>
      </c>
      <c r="AZ19" s="102">
        <f>feedin_vanute!AZ19</f>
        <v>0</v>
      </c>
      <c r="BA19" s="102">
        <f>feedin_vanute!BA19</f>
        <v>0</v>
      </c>
      <c r="BB19" s="102">
        <f>feedin_vanute!BB19</f>
        <v>0</v>
      </c>
      <c r="BC19" s="102">
        <f>feedin_vanute!BC19</f>
        <v>0</v>
      </c>
      <c r="BD19" s="36">
        <f t="shared" si="2"/>
        <v>1</v>
      </c>
      <c r="BE19" s="36">
        <f t="shared" si="3"/>
        <v>3.0000000001</v>
      </c>
      <c r="BG19" s="60">
        <f t="shared" si="4"/>
        <v>5.9274756032416534E-3</v>
      </c>
      <c r="BH19" s="60">
        <f t="shared" si="0"/>
        <v>6.1810574315344872E-3</v>
      </c>
      <c r="BI19" s="60">
        <f t="shared" si="0"/>
        <v>0.13138709266882767</v>
      </c>
      <c r="BJ19" s="60">
        <f t="shared" si="0"/>
        <v>0.63214783820716569</v>
      </c>
      <c r="BK19" s="60">
        <f t="shared" si="0"/>
        <v>0.22435653610540907</v>
      </c>
      <c r="BL19" s="57">
        <f t="shared" si="1"/>
        <v>1.0000000000161786</v>
      </c>
    </row>
    <row r="20" spans="1:64" x14ac:dyDescent="0.2">
      <c r="A20" s="2">
        <v>2014</v>
      </c>
      <c r="B20" s="56">
        <f>feedin_vanute!B20</f>
        <v>0.1685611021</v>
      </c>
      <c r="C20" s="76">
        <f>feedin_vanute!C20</f>
        <v>0.83128175579999997</v>
      </c>
      <c r="D20" s="76">
        <f>feedin_vanute!D20</f>
        <v>0</v>
      </c>
      <c r="E20" s="76">
        <f>feedin_vanute!E20</f>
        <v>0</v>
      </c>
      <c r="F20" s="76">
        <f>feedin_vanute!F20</f>
        <v>7.8571099999999997E-5</v>
      </c>
      <c r="G20" s="76">
        <f>feedin_vanute!G20</f>
        <v>0</v>
      </c>
      <c r="H20" s="76">
        <f>feedin_vanute!H20</f>
        <v>0</v>
      </c>
      <c r="I20" s="76">
        <f>feedin_vanute!I20</f>
        <v>7.8571099999999997E-5</v>
      </c>
      <c r="J20" s="76">
        <f>feedin_vanute!J20</f>
        <v>0</v>
      </c>
      <c r="K20" s="99">
        <f>feedin_vanute!K20</f>
        <v>3.8999378500000001E-2</v>
      </c>
      <c r="L20" s="102">
        <f>feedin_vanute!L20</f>
        <v>4.6457427000000003E-2</v>
      </c>
      <c r="M20" s="102">
        <f>feedin_vanute!M20</f>
        <v>0.4229334991</v>
      </c>
      <c r="N20" s="102">
        <f>feedin_vanute!N20</f>
        <v>0.34446861400000001</v>
      </c>
      <c r="O20" s="102">
        <f>feedin_vanute!O20</f>
        <v>0.14714108140000001</v>
      </c>
      <c r="P20" s="99">
        <f>feedin_vanute!P20</f>
        <v>6.3011999999999999E-5</v>
      </c>
      <c r="Q20" s="102">
        <f>feedin_vanute!Q20</f>
        <v>1.8903591999999999E-3</v>
      </c>
      <c r="R20" s="102">
        <f>feedin_vanute!R20</f>
        <v>7.0478891000000002E-2</v>
      </c>
      <c r="S20" s="102">
        <f>feedin_vanute!S20</f>
        <v>0.66988027729999999</v>
      </c>
      <c r="T20" s="102">
        <f>feedin_vanute!T20</f>
        <v>0.25768746059999997</v>
      </c>
      <c r="U20" s="99">
        <f>feedin_vanute!U20</f>
        <v>0</v>
      </c>
      <c r="V20" s="102">
        <f>feedin_vanute!V20</f>
        <v>0</v>
      </c>
      <c r="W20" s="102">
        <f>feedin_vanute!W20</f>
        <v>0</v>
      </c>
      <c r="X20" s="102">
        <f>feedin_vanute!X20</f>
        <v>0</v>
      </c>
      <c r="Y20" s="102">
        <f>feedin_vanute!Y20</f>
        <v>0</v>
      </c>
      <c r="Z20" s="99">
        <f>feedin_vanute!Z20</f>
        <v>0</v>
      </c>
      <c r="AA20" s="102">
        <f>feedin_vanute!AA20</f>
        <v>0</v>
      </c>
      <c r="AB20" s="102">
        <f>feedin_vanute!AB20</f>
        <v>0</v>
      </c>
      <c r="AC20" s="102">
        <f>feedin_vanute!AC20</f>
        <v>0</v>
      </c>
      <c r="AD20" s="102">
        <f>feedin_vanute!AD20</f>
        <v>0</v>
      </c>
      <c r="AE20" s="99">
        <f>feedin_vanute!AE20</f>
        <v>0</v>
      </c>
      <c r="AF20" s="102">
        <f>feedin_vanute!AF20</f>
        <v>0</v>
      </c>
      <c r="AG20" s="102">
        <f>feedin_vanute!AG20</f>
        <v>0.33333333329999998</v>
      </c>
      <c r="AH20" s="102">
        <f>feedin_vanute!AH20</f>
        <v>0</v>
      </c>
      <c r="AI20" s="102">
        <f>feedin_vanute!AI20</f>
        <v>0.66666666669999997</v>
      </c>
      <c r="AJ20" s="99">
        <f>feedin_vanute!AJ20</f>
        <v>0</v>
      </c>
      <c r="AK20" s="102">
        <f>feedin_vanute!AK20</f>
        <v>0</v>
      </c>
      <c r="AL20" s="102">
        <f>feedin_vanute!AL20</f>
        <v>0</v>
      </c>
      <c r="AM20" s="102">
        <f>feedin_vanute!AM20</f>
        <v>0</v>
      </c>
      <c r="AN20" s="102">
        <f>feedin_vanute!AN20</f>
        <v>0</v>
      </c>
      <c r="AO20" s="99">
        <f>feedin_vanute!AO20</f>
        <v>0</v>
      </c>
      <c r="AP20" s="102">
        <f>feedin_vanute!AP20</f>
        <v>0</v>
      </c>
      <c r="AQ20" s="102">
        <f>feedin_vanute!AQ20</f>
        <v>0</v>
      </c>
      <c r="AR20" s="102">
        <f>feedin_vanute!AR20</f>
        <v>0</v>
      </c>
      <c r="AS20" s="102">
        <f>feedin_vanute!AS20</f>
        <v>0</v>
      </c>
      <c r="AT20" s="99">
        <f>feedin_vanute!AT20</f>
        <v>1</v>
      </c>
      <c r="AU20" s="102">
        <f>feedin_vanute!AU20</f>
        <v>0</v>
      </c>
      <c r="AV20" s="102">
        <f>feedin_vanute!AV20</f>
        <v>0</v>
      </c>
      <c r="AW20" s="102">
        <f>feedin_vanute!AW20</f>
        <v>0</v>
      </c>
      <c r="AX20" s="102">
        <f>feedin_vanute!AX20</f>
        <v>0</v>
      </c>
      <c r="AY20" s="99">
        <f>feedin_vanute!AY20</f>
        <v>0</v>
      </c>
      <c r="AZ20" s="102">
        <f>feedin_vanute!AZ20</f>
        <v>0</v>
      </c>
      <c r="BA20" s="102">
        <f>feedin_vanute!BA20</f>
        <v>0</v>
      </c>
      <c r="BB20" s="102">
        <f>feedin_vanute!BB20</f>
        <v>0</v>
      </c>
      <c r="BC20" s="102">
        <f>feedin_vanute!BC20</f>
        <v>0</v>
      </c>
      <c r="BD20" s="36">
        <f t="shared" si="2"/>
        <v>1.0000000001</v>
      </c>
      <c r="BE20" s="36">
        <f t="shared" si="3"/>
        <v>4.0000000001</v>
      </c>
      <c r="BG20" s="60">
        <f t="shared" si="4"/>
        <v>6.7047300471715148E-3</v>
      </c>
      <c r="BH20" s="60">
        <f t="shared" si="0"/>
        <v>9.4023362107189812E-3</v>
      </c>
      <c r="BI20" s="60">
        <f t="shared" si="0"/>
        <v>0.12990414334728623</v>
      </c>
      <c r="BJ20" s="60">
        <f t="shared" si="0"/>
        <v>0.61492326230443428</v>
      </c>
      <c r="BK20" s="60">
        <f t="shared" si="0"/>
        <v>0.23906552827351707</v>
      </c>
      <c r="BL20" s="57">
        <f t="shared" si="1"/>
        <v>1.000000000183128</v>
      </c>
    </row>
    <row r="21" spans="1:64" x14ac:dyDescent="0.2">
      <c r="A21" s="2">
        <v>2015</v>
      </c>
      <c r="B21" s="56">
        <f>feedin_vanute!B21</f>
        <v>0.1509927995</v>
      </c>
      <c r="C21" s="76">
        <f>feedin_vanute!C21</f>
        <v>0.84854656100000003</v>
      </c>
      <c r="D21" s="76">
        <f>feedin_vanute!D21</f>
        <v>0</v>
      </c>
      <c r="E21" s="76">
        <f>feedin_vanute!E21</f>
        <v>0</v>
      </c>
      <c r="F21" s="76">
        <f>feedin_vanute!F21</f>
        <v>1.4546510000000001E-4</v>
      </c>
      <c r="G21" s="76">
        <f>feedin_vanute!G21</f>
        <v>0</v>
      </c>
      <c r="H21" s="76">
        <f>feedin_vanute!H21</f>
        <v>0</v>
      </c>
      <c r="I21" s="76">
        <f>feedin_vanute!I21</f>
        <v>3.1517440000000002E-4</v>
      </c>
      <c r="J21" s="76">
        <f>feedin_vanute!J21</f>
        <v>0</v>
      </c>
      <c r="K21" s="99">
        <f>feedin_vanute!K21</f>
        <v>3.3558124600000003E-2</v>
      </c>
      <c r="L21" s="102">
        <f>feedin_vanute!L21</f>
        <v>9.8105330800000001E-2</v>
      </c>
      <c r="M21" s="102">
        <f>feedin_vanute!M21</f>
        <v>0.4545600514</v>
      </c>
      <c r="N21" s="102">
        <f>feedin_vanute!N21</f>
        <v>0.26429030190000002</v>
      </c>
      <c r="O21" s="102">
        <f>feedin_vanute!O21</f>
        <v>0.1494861914</v>
      </c>
      <c r="P21" s="99">
        <f>feedin_vanute!P21</f>
        <v>1.142857E-4</v>
      </c>
      <c r="Q21" s="102">
        <f>feedin_vanute!Q21</f>
        <v>1.9714286000000001E-3</v>
      </c>
      <c r="R21" s="102">
        <f>feedin_vanute!R21</f>
        <v>5.7828571400000001E-2</v>
      </c>
      <c r="S21" s="102">
        <f>feedin_vanute!S21</f>
        <v>0.69368571430000003</v>
      </c>
      <c r="T21" s="102">
        <f>feedin_vanute!T21</f>
        <v>0.24640000000000001</v>
      </c>
      <c r="U21" s="99">
        <f>feedin_vanute!U21</f>
        <v>0</v>
      </c>
      <c r="V21" s="102">
        <f>feedin_vanute!V21</f>
        <v>0</v>
      </c>
      <c r="W21" s="102">
        <f>feedin_vanute!W21</f>
        <v>0</v>
      </c>
      <c r="X21" s="102">
        <f>feedin_vanute!X21</f>
        <v>0</v>
      </c>
      <c r="Y21" s="102">
        <f>feedin_vanute!Y21</f>
        <v>0</v>
      </c>
      <c r="Z21" s="99">
        <f>feedin_vanute!Z21</f>
        <v>0</v>
      </c>
      <c r="AA21" s="102">
        <f>feedin_vanute!AA21</f>
        <v>0</v>
      </c>
      <c r="AB21" s="102">
        <f>feedin_vanute!AB21</f>
        <v>0</v>
      </c>
      <c r="AC21" s="102">
        <f>feedin_vanute!AC21</f>
        <v>0</v>
      </c>
      <c r="AD21" s="102">
        <f>feedin_vanute!AD21</f>
        <v>0</v>
      </c>
      <c r="AE21" s="99">
        <f>feedin_vanute!AE21</f>
        <v>0</v>
      </c>
      <c r="AF21" s="102">
        <f>feedin_vanute!AF21</f>
        <v>0</v>
      </c>
      <c r="AG21" s="102">
        <f>feedin_vanute!AG21</f>
        <v>0</v>
      </c>
      <c r="AH21" s="102">
        <f>feedin_vanute!AH21</f>
        <v>0</v>
      </c>
      <c r="AI21" s="102">
        <f>feedin_vanute!AI21</f>
        <v>1</v>
      </c>
      <c r="AJ21" s="99">
        <f>feedin_vanute!AJ21</f>
        <v>0</v>
      </c>
      <c r="AK21" s="102">
        <f>feedin_vanute!AK21</f>
        <v>0</v>
      </c>
      <c r="AL21" s="102">
        <f>feedin_vanute!AL21</f>
        <v>0</v>
      </c>
      <c r="AM21" s="102">
        <f>feedin_vanute!AM21</f>
        <v>0</v>
      </c>
      <c r="AN21" s="102">
        <f>feedin_vanute!AN21</f>
        <v>0</v>
      </c>
      <c r="AO21" s="99">
        <f>feedin_vanute!AO21</f>
        <v>0</v>
      </c>
      <c r="AP21" s="102">
        <f>feedin_vanute!AP21</f>
        <v>0</v>
      </c>
      <c r="AQ21" s="102">
        <f>feedin_vanute!AQ21</f>
        <v>0</v>
      </c>
      <c r="AR21" s="102">
        <f>feedin_vanute!AR21</f>
        <v>0</v>
      </c>
      <c r="AS21" s="102">
        <f>feedin_vanute!AS21</f>
        <v>0</v>
      </c>
      <c r="AT21" s="99">
        <f>feedin_vanute!AT21</f>
        <v>1</v>
      </c>
      <c r="AU21" s="102">
        <f>feedin_vanute!AU21</f>
        <v>0</v>
      </c>
      <c r="AV21" s="102">
        <f>feedin_vanute!AV21</f>
        <v>0</v>
      </c>
      <c r="AW21" s="102">
        <f>feedin_vanute!AW21</f>
        <v>0</v>
      </c>
      <c r="AX21" s="102">
        <f>feedin_vanute!AX21</f>
        <v>0</v>
      </c>
      <c r="AY21" s="99">
        <f>feedin_vanute!AY21</f>
        <v>0</v>
      </c>
      <c r="AZ21" s="102">
        <f>feedin_vanute!AZ21</f>
        <v>0</v>
      </c>
      <c r="BA21" s="102">
        <f>feedin_vanute!BA21</f>
        <v>0</v>
      </c>
      <c r="BB21" s="102">
        <f>feedin_vanute!BB21</f>
        <v>0</v>
      </c>
      <c r="BC21" s="102">
        <f>feedin_vanute!BC21</f>
        <v>0</v>
      </c>
      <c r="BD21" s="36">
        <f t="shared" si="2"/>
        <v>1</v>
      </c>
      <c r="BE21" s="36">
        <f t="shared" si="3"/>
        <v>4.0000000001</v>
      </c>
      <c r="BG21" s="60">
        <f t="shared" si="4"/>
        <v>5.4791863170302957E-3</v>
      </c>
      <c r="BH21" s="60">
        <f t="shared" si="0"/>
        <v>1.6486047502152618E-2</v>
      </c>
      <c r="BI21" s="60">
        <f t="shared" si="0"/>
        <v>0.11770553009076284</v>
      </c>
      <c r="BJ21" s="60">
        <f t="shared" si="0"/>
        <v>0.62853055984867479</v>
      </c>
      <c r="BK21" s="60">
        <f t="shared" si="0"/>
        <v>0.23179867625647882</v>
      </c>
      <c r="BL21" s="57">
        <f t="shared" si="1"/>
        <v>1.0000000000150993</v>
      </c>
    </row>
    <row r="22" spans="1:64" x14ac:dyDescent="0.2">
      <c r="A22" s="79">
        <v>2016</v>
      </c>
      <c r="B22" s="56">
        <f>feedin_vanute!B22</f>
        <v>0.15884461659999999</v>
      </c>
      <c r="C22" s="76">
        <f>feedin_vanute!C22</f>
        <v>0.83363550210000004</v>
      </c>
      <c r="D22" s="76">
        <f>feedin_vanute!D22</f>
        <v>0</v>
      </c>
      <c r="E22" s="76">
        <f>feedin_vanute!E22</f>
        <v>0</v>
      </c>
      <c r="F22" s="76">
        <f>feedin_vanute!F22</f>
        <v>1.8542170000000001E-4</v>
      </c>
      <c r="G22" s="76">
        <f>feedin_vanute!G22</f>
        <v>0</v>
      </c>
      <c r="H22" s="76">
        <f>feedin_vanute!H22</f>
        <v>0</v>
      </c>
      <c r="I22" s="76">
        <f>feedin_vanute!I22</f>
        <v>7.3344596E-3</v>
      </c>
      <c r="J22" s="76">
        <f>feedin_vanute!J22</f>
        <v>0</v>
      </c>
      <c r="K22" s="99">
        <f>feedin_vanute!K22</f>
        <v>1.8028534400000001E-2</v>
      </c>
      <c r="L22" s="102">
        <f>feedin_vanute!L22</f>
        <v>0.11219195849999999</v>
      </c>
      <c r="M22" s="102">
        <f>feedin_vanute!M22</f>
        <v>0.51115434500000001</v>
      </c>
      <c r="N22" s="102">
        <f>feedin_vanute!N22</f>
        <v>0.2293125811</v>
      </c>
      <c r="O22" s="102">
        <f>feedin_vanute!O22</f>
        <v>0.12931258109999999</v>
      </c>
      <c r="P22" s="99">
        <f>feedin_vanute!P22</f>
        <v>1.4828359999999999E-4</v>
      </c>
      <c r="Q22" s="102">
        <f>feedin_vanute!Q22</f>
        <v>9.8855740000000007E-4</v>
      </c>
      <c r="R22" s="102">
        <f>feedin_vanute!R22</f>
        <v>5.2887823399999999E-2</v>
      </c>
      <c r="S22" s="102">
        <f>feedin_vanute!S22</f>
        <v>0.68222820849999999</v>
      </c>
      <c r="T22" s="102">
        <f>feedin_vanute!T22</f>
        <v>0.26374712700000003</v>
      </c>
      <c r="U22" s="99">
        <f>feedin_vanute!U22</f>
        <v>0</v>
      </c>
      <c r="V22" s="102">
        <f>feedin_vanute!V22</f>
        <v>0</v>
      </c>
      <c r="W22" s="102">
        <f>feedin_vanute!W22</f>
        <v>0</v>
      </c>
      <c r="X22" s="102">
        <f>feedin_vanute!X22</f>
        <v>0</v>
      </c>
      <c r="Y22" s="102">
        <f>feedin_vanute!Y22</f>
        <v>0</v>
      </c>
      <c r="Z22" s="99">
        <f>feedin_vanute!Z22</f>
        <v>0</v>
      </c>
      <c r="AA22" s="102">
        <f>feedin_vanute!AA22</f>
        <v>0</v>
      </c>
      <c r="AB22" s="102">
        <f>feedin_vanute!AB22</f>
        <v>0</v>
      </c>
      <c r="AC22" s="102">
        <f>feedin_vanute!AC22</f>
        <v>0</v>
      </c>
      <c r="AD22" s="102">
        <f>feedin_vanute!AD22</f>
        <v>0</v>
      </c>
      <c r="AE22" s="99">
        <f>feedin_vanute!AE22</f>
        <v>0</v>
      </c>
      <c r="AF22" s="102">
        <f>feedin_vanute!AF22</f>
        <v>0</v>
      </c>
      <c r="AG22" s="102">
        <f>feedin_vanute!AG22</f>
        <v>0.11111111110000001</v>
      </c>
      <c r="AH22" s="102">
        <f>feedin_vanute!AH22</f>
        <v>0</v>
      </c>
      <c r="AI22" s="102">
        <f>feedin_vanute!AI22</f>
        <v>0.88888888889999995</v>
      </c>
      <c r="AJ22" s="99">
        <f>feedin_vanute!AJ22</f>
        <v>0</v>
      </c>
      <c r="AK22" s="102">
        <f>feedin_vanute!AK22</f>
        <v>0</v>
      </c>
      <c r="AL22" s="102">
        <f>feedin_vanute!AL22</f>
        <v>0</v>
      </c>
      <c r="AM22" s="102">
        <f>feedin_vanute!AM22</f>
        <v>0</v>
      </c>
      <c r="AN22" s="102">
        <f>feedin_vanute!AN22</f>
        <v>0</v>
      </c>
      <c r="AO22" s="99">
        <f>feedin_vanute!AO22</f>
        <v>0</v>
      </c>
      <c r="AP22" s="102">
        <f>feedin_vanute!AP22</f>
        <v>0</v>
      </c>
      <c r="AQ22" s="102">
        <f>feedin_vanute!AQ22</f>
        <v>0</v>
      </c>
      <c r="AR22" s="102">
        <f>feedin_vanute!AR22</f>
        <v>0</v>
      </c>
      <c r="AS22" s="102">
        <f>feedin_vanute!AS22</f>
        <v>0</v>
      </c>
      <c r="AT22" s="99">
        <f>feedin_vanute!AT22</f>
        <v>0.99719101119999998</v>
      </c>
      <c r="AU22" s="102">
        <f>feedin_vanute!AU22</f>
        <v>0</v>
      </c>
      <c r="AV22" s="102">
        <f>feedin_vanute!AV22</f>
        <v>0</v>
      </c>
      <c r="AW22" s="102">
        <f>feedin_vanute!AW22</f>
        <v>0</v>
      </c>
      <c r="AX22" s="102">
        <f>feedin_vanute!AX22</f>
        <v>2.8089887999999999E-3</v>
      </c>
      <c r="AY22" s="99">
        <f>feedin_vanute!AY22</f>
        <v>0</v>
      </c>
      <c r="AZ22" s="102">
        <f>feedin_vanute!AZ22</f>
        <v>0</v>
      </c>
      <c r="BA22" s="102">
        <f>feedin_vanute!BA22</f>
        <v>0</v>
      </c>
      <c r="BB22" s="102">
        <f>feedin_vanute!BB22</f>
        <v>0</v>
      </c>
      <c r="BC22" s="102">
        <f>feedin_vanute!BC22</f>
        <v>0</v>
      </c>
      <c r="BD22" s="36">
        <f t="shared" si="2"/>
        <v>1</v>
      </c>
      <c r="BE22" s="36">
        <f t="shared" si="3"/>
        <v>4</v>
      </c>
      <c r="BG22" s="60">
        <f t="shared" si="4"/>
        <v>1.0301207293096654E-2</v>
      </c>
      <c r="BH22" s="60">
        <f t="shared" si="0"/>
        <v>1.8645185178039279E-2</v>
      </c>
      <c r="BI22" s="60">
        <f t="shared" si="0"/>
        <v>0.12530388558109329</v>
      </c>
      <c r="BJ22" s="60">
        <f t="shared" si="0"/>
        <v>0.60515472416606686</v>
      </c>
      <c r="BK22" s="60">
        <f t="shared" si="0"/>
        <v>0.24059499771422482</v>
      </c>
      <c r="BL22" s="57">
        <f t="shared" si="1"/>
        <v>0.99999999993252087</v>
      </c>
    </row>
    <row r="23" spans="1:64" x14ac:dyDescent="0.2">
      <c r="A23" s="2">
        <v>2017</v>
      </c>
      <c r="B23" s="56">
        <f>feedin_vanute!B23</f>
        <v>0.1366420914</v>
      </c>
      <c r="C23" s="76">
        <f>feedin_vanute!C23</f>
        <v>0.85881682520000002</v>
      </c>
      <c r="D23" s="76">
        <f>feedin_vanute!D23</f>
        <v>1.78082E-5</v>
      </c>
      <c r="E23" s="76">
        <f>feedin_vanute!E23</f>
        <v>0</v>
      </c>
      <c r="F23" s="76">
        <f>feedin_vanute!F23</f>
        <v>7.1232700000000007E-5</v>
      </c>
      <c r="G23" s="76">
        <f>feedin_vanute!G23</f>
        <v>0</v>
      </c>
      <c r="H23" s="76">
        <f>feedin_vanute!H23</f>
        <v>0</v>
      </c>
      <c r="I23" s="76">
        <f>feedin_vanute!I23</f>
        <v>4.4520426E-3</v>
      </c>
      <c r="J23" s="76">
        <f>feedin_vanute!J23</f>
        <v>0</v>
      </c>
      <c r="K23" s="99">
        <f>feedin_vanute!K23</f>
        <v>2.5544115700000002E-2</v>
      </c>
      <c r="L23" s="102">
        <f>feedin_vanute!L23</f>
        <v>0.1111690343</v>
      </c>
      <c r="M23" s="102">
        <f>feedin_vanute!M23</f>
        <v>0.55402059169999995</v>
      </c>
      <c r="N23" s="102">
        <f>feedin_vanute!N23</f>
        <v>0.17906946439999999</v>
      </c>
      <c r="O23" s="102">
        <f>feedin_vanute!O23</f>
        <v>0.130196794</v>
      </c>
      <c r="P23" s="99">
        <f>feedin_vanute!P23</f>
        <v>1.036785E-4</v>
      </c>
      <c r="Q23" s="102">
        <f>feedin_vanute!Q23</f>
        <v>1.2648779000000001E-3</v>
      </c>
      <c r="R23" s="102">
        <f>feedin_vanute!R23</f>
        <v>4.6468709800000001E-2</v>
      </c>
      <c r="S23" s="102">
        <f>feedin_vanute!S23</f>
        <v>0.69951893170000001</v>
      </c>
      <c r="T23" s="102">
        <f>feedin_vanute!T23</f>
        <v>0.25264380209999998</v>
      </c>
      <c r="U23" s="99">
        <f>feedin_vanute!U23</f>
        <v>0</v>
      </c>
      <c r="V23" s="102">
        <f>feedin_vanute!V23</f>
        <v>0</v>
      </c>
      <c r="W23" s="102">
        <f>feedin_vanute!W23</f>
        <v>1</v>
      </c>
      <c r="X23" s="102">
        <f>feedin_vanute!X23</f>
        <v>0</v>
      </c>
      <c r="Y23" s="102">
        <f>feedin_vanute!Y23</f>
        <v>0</v>
      </c>
      <c r="Z23" s="99">
        <f>feedin_vanute!Z23</f>
        <v>0</v>
      </c>
      <c r="AA23" s="102">
        <f>feedin_vanute!AA23</f>
        <v>0</v>
      </c>
      <c r="AB23" s="102">
        <f>feedin_vanute!AB23</f>
        <v>0</v>
      </c>
      <c r="AC23" s="102">
        <f>feedin_vanute!AC23</f>
        <v>0</v>
      </c>
      <c r="AD23" s="102">
        <f>feedin_vanute!AD23</f>
        <v>0</v>
      </c>
      <c r="AE23" s="99">
        <f>feedin_vanute!AE23</f>
        <v>0</v>
      </c>
      <c r="AF23" s="102">
        <f>feedin_vanute!AF23</f>
        <v>0</v>
      </c>
      <c r="AG23" s="102">
        <f>feedin_vanute!AG23</f>
        <v>0</v>
      </c>
      <c r="AH23" s="102">
        <f>feedin_vanute!AH23</f>
        <v>0</v>
      </c>
      <c r="AI23" s="102">
        <f>feedin_vanute!AI23</f>
        <v>1</v>
      </c>
      <c r="AJ23" s="99">
        <f>feedin_vanute!AJ23</f>
        <v>0</v>
      </c>
      <c r="AK23" s="102">
        <f>feedin_vanute!AK23</f>
        <v>0</v>
      </c>
      <c r="AL23" s="102">
        <f>feedin_vanute!AL23</f>
        <v>0</v>
      </c>
      <c r="AM23" s="102">
        <f>feedin_vanute!AM23</f>
        <v>0</v>
      </c>
      <c r="AN23" s="102">
        <f>feedin_vanute!AN23</f>
        <v>0</v>
      </c>
      <c r="AO23" s="99">
        <f>feedin_vanute!AO23</f>
        <v>0</v>
      </c>
      <c r="AP23" s="102">
        <f>feedin_vanute!AP23</f>
        <v>0</v>
      </c>
      <c r="AQ23" s="102">
        <f>feedin_vanute!AQ23</f>
        <v>0</v>
      </c>
      <c r="AR23" s="102">
        <f>feedin_vanute!AR23</f>
        <v>0</v>
      </c>
      <c r="AS23" s="102">
        <f>feedin_vanute!AS23</f>
        <v>0</v>
      </c>
      <c r="AT23" s="99">
        <f>feedin_vanute!AT23</f>
        <v>1</v>
      </c>
      <c r="AU23" s="102">
        <f>feedin_vanute!AU23</f>
        <v>0</v>
      </c>
      <c r="AV23" s="102">
        <f>feedin_vanute!AV23</f>
        <v>0</v>
      </c>
      <c r="AW23" s="102">
        <f>feedin_vanute!AW23</f>
        <v>0</v>
      </c>
      <c r="AX23" s="102">
        <f>feedin_vanute!AX23</f>
        <v>0</v>
      </c>
      <c r="AY23" s="99">
        <f>feedin_vanute!AY23</f>
        <v>0</v>
      </c>
      <c r="AZ23" s="102">
        <f>feedin_vanute!AZ23</f>
        <v>0</v>
      </c>
      <c r="BA23" s="102">
        <f>feedin_vanute!BA23</f>
        <v>0</v>
      </c>
      <c r="BB23" s="102">
        <f>feedin_vanute!BB23</f>
        <v>0</v>
      </c>
      <c r="BC23" s="102">
        <f>feedin_vanute!BC23</f>
        <v>0</v>
      </c>
      <c r="BD23" s="36">
        <f t="shared" si="2"/>
        <v>1.0000000001</v>
      </c>
      <c r="BE23" s="36">
        <f t="shared" si="3"/>
        <v>5.0000000001</v>
      </c>
      <c r="BG23" s="60">
        <f t="shared" si="4"/>
        <v>8.0314848324230734E-3</v>
      </c>
      <c r="BH23" s="60">
        <f t="shared" si="0"/>
        <v>1.6276667768013977E-2</v>
      </c>
      <c r="BI23" s="60">
        <f t="shared" si="0"/>
        <v>0.11562845035012961</v>
      </c>
      <c r="BJ23" s="60">
        <f t="shared" si="0"/>
        <v>0.62522705421138347</v>
      </c>
      <c r="BK23" s="60">
        <f t="shared" si="0"/>
        <v>0.23483634295171404</v>
      </c>
      <c r="BL23" s="57">
        <f t="shared" si="1"/>
        <v>1.0000000001136642</v>
      </c>
    </row>
    <row r="24" spans="1:64" x14ac:dyDescent="0.2">
      <c r="A24" s="12">
        <v>2018</v>
      </c>
      <c r="B24" s="182">
        <f>1-SUM(C24:J24)</f>
        <v>0.15303831699132198</v>
      </c>
      <c r="C24" s="66">
        <v>0.84384752787534478</v>
      </c>
      <c r="D24" s="66">
        <v>0</v>
      </c>
      <c r="E24" s="66">
        <v>0</v>
      </c>
      <c r="F24" s="66">
        <f>F23+(F$26-F$23)/3</f>
        <v>7.1415513333333326E-4</v>
      </c>
      <c r="G24" s="173">
        <v>0</v>
      </c>
      <c r="H24" s="173">
        <v>0</v>
      </c>
      <c r="I24" s="183">
        <v>2.3999999999999998E-3</v>
      </c>
      <c r="J24" s="66">
        <v>0</v>
      </c>
      <c r="K24" s="145">
        <f>feedin_vanute!K24</f>
        <v>0.03</v>
      </c>
      <c r="L24" s="146">
        <f>feedin_vanute!L24</f>
        <v>0.1</v>
      </c>
      <c r="M24" s="146">
        <f>feedin_vanute!M24</f>
        <v>0.45</v>
      </c>
      <c r="N24" s="146">
        <f>feedin_vanute!N24</f>
        <v>0.27</v>
      </c>
      <c r="O24" s="146">
        <f>feedin_vanute!O24</f>
        <v>0.15</v>
      </c>
      <c r="P24" s="145">
        <f>feedin_vanute!P24</f>
        <v>0</v>
      </c>
      <c r="Q24" s="146">
        <f>feedin_vanute!Q24</f>
        <v>2E-3</v>
      </c>
      <c r="R24" s="146">
        <f>feedin_vanute!R24</f>
        <v>0.05</v>
      </c>
      <c r="S24" s="146">
        <f>feedin_vanute!S24</f>
        <v>0.69799999999999995</v>
      </c>
      <c r="T24" s="146">
        <f>feedin_vanute!T24</f>
        <v>0.25</v>
      </c>
      <c r="U24" s="145">
        <f>feedin_vanute!U24</f>
        <v>9.6153846153846159E-3</v>
      </c>
      <c r="V24" s="146">
        <f>feedin_vanute!V24</f>
        <v>3.8461538461538464E-2</v>
      </c>
      <c r="W24" s="146">
        <f>feedin_vanute!W24</f>
        <v>0.95</v>
      </c>
      <c r="X24" s="146">
        <f>feedin_vanute!X24</f>
        <v>1.9230769230769232E-3</v>
      </c>
      <c r="Y24" s="146">
        <f>feedin_vanute!Y24</f>
        <v>0</v>
      </c>
      <c r="Z24" s="145">
        <f>feedin_vanute!Z24</f>
        <v>0</v>
      </c>
      <c r="AA24" s="146">
        <f>feedin_vanute!AA24</f>
        <v>2E-3</v>
      </c>
      <c r="AB24" s="146">
        <f>feedin_vanute!AB24</f>
        <v>0.05</v>
      </c>
      <c r="AC24" s="146">
        <f>feedin_vanute!AC24</f>
        <v>0.69799999999999995</v>
      </c>
      <c r="AD24" s="146">
        <f>feedin_vanute!AD24</f>
        <v>0.25</v>
      </c>
      <c r="AE24" s="145">
        <f>feedin_vanute!AE24</f>
        <v>0</v>
      </c>
      <c r="AF24" s="146">
        <f>feedin_vanute!AF24</f>
        <v>0</v>
      </c>
      <c r="AG24" s="146">
        <f>feedin_vanute!AG24</f>
        <v>0</v>
      </c>
      <c r="AH24" s="146">
        <f>feedin_vanute!AH24</f>
        <v>0</v>
      </c>
      <c r="AI24" s="146">
        <f>feedin_vanute!AI24</f>
        <v>1</v>
      </c>
      <c r="AJ24" s="145">
        <f>feedin_vanute!AJ24</f>
        <v>0.4</v>
      </c>
      <c r="AK24" s="146">
        <f>feedin_vanute!AK24</f>
        <v>0.4</v>
      </c>
      <c r="AL24" s="146">
        <f>feedin_vanute!AL24</f>
        <v>0.2</v>
      </c>
      <c r="AM24" s="146">
        <f>feedin_vanute!AM24</f>
        <v>0</v>
      </c>
      <c r="AN24" s="146">
        <f>feedin_vanute!AN24</f>
        <v>0</v>
      </c>
      <c r="AO24" s="145">
        <f>feedin_vanute!AO24</f>
        <v>2.5000000000000001E-2</v>
      </c>
      <c r="AP24" s="146">
        <f>feedin_vanute!AP24</f>
        <v>0.2</v>
      </c>
      <c r="AQ24" s="146">
        <f>feedin_vanute!AQ24</f>
        <v>0.25</v>
      </c>
      <c r="AR24" s="146">
        <f>feedin_vanute!AR24</f>
        <v>0.47499999999999998</v>
      </c>
      <c r="AS24" s="146">
        <f>feedin_vanute!AS24</f>
        <v>5.0000000000000044E-2</v>
      </c>
      <c r="AT24" s="145">
        <f>feedin_vanute!AT24</f>
        <v>0.81666666666666665</v>
      </c>
      <c r="AU24" s="146">
        <f>feedin_vanute!AU24</f>
        <v>3.3333333333333333E-2</v>
      </c>
      <c r="AV24" s="146">
        <f>feedin_vanute!AV24</f>
        <v>9.9999999999999992E-2</v>
      </c>
      <c r="AW24" s="146">
        <f>feedin_vanute!AW24</f>
        <v>4.9999999999999996E-2</v>
      </c>
      <c r="AX24" s="146">
        <f>feedin_vanute!AX24</f>
        <v>0</v>
      </c>
      <c r="AY24" s="145">
        <f>feedin_vanute!AY24</f>
        <v>0</v>
      </c>
      <c r="AZ24" s="146">
        <f>feedin_vanute!AZ24</f>
        <v>0</v>
      </c>
      <c r="BA24" s="146">
        <f>feedin_vanute!BA24</f>
        <v>0</v>
      </c>
      <c r="BB24" s="146">
        <f>feedin_vanute!BB24</f>
        <v>0.5</v>
      </c>
      <c r="BC24" s="146">
        <f>feedin_vanute!BC24</f>
        <v>0.5</v>
      </c>
      <c r="BD24" s="36">
        <f t="shared" si="2"/>
        <v>1</v>
      </c>
      <c r="BE24" s="36">
        <f t="shared" si="3"/>
        <v>9</v>
      </c>
      <c r="BG24" s="60">
        <f t="shared" si="4"/>
        <v>6.5511495097396594E-3</v>
      </c>
      <c r="BH24" s="60">
        <f t="shared" si="0"/>
        <v>1.7071526754882889E-2</v>
      </c>
      <c r="BI24" s="60">
        <f t="shared" si="0"/>
        <v>0.11129961903986214</v>
      </c>
      <c r="BJ24" s="60">
        <f t="shared" si="0"/>
        <v>0.63044592004464761</v>
      </c>
      <c r="BK24" s="60">
        <f t="shared" si="0"/>
        <v>0.23463178465086784</v>
      </c>
      <c r="BL24" s="57">
        <f t="shared" si="1"/>
        <v>1.0000000000000002</v>
      </c>
    </row>
    <row r="25" spans="1:64" x14ac:dyDescent="0.2">
      <c r="A25" s="12">
        <v>2019</v>
      </c>
      <c r="B25" s="182">
        <f t="shared" ref="B25:B27" si="5">1-SUM(C25:J25)</f>
        <v>0.15643929383110522</v>
      </c>
      <c r="C25" s="66">
        <v>0.83532315258791201</v>
      </c>
      <c r="D25" s="66">
        <v>0</v>
      </c>
      <c r="E25" s="66">
        <v>0</v>
      </c>
      <c r="F25" s="66">
        <f>F24+(F$26-F$23)/3</f>
        <v>1.3570775666666667E-3</v>
      </c>
      <c r="G25" s="173">
        <v>0</v>
      </c>
      <c r="H25" s="173">
        <v>0</v>
      </c>
      <c r="I25" s="173">
        <v>6.8804760143161107E-3</v>
      </c>
      <c r="J25" s="66">
        <v>0</v>
      </c>
      <c r="K25" s="145">
        <f>feedin_vanute!K25</f>
        <v>0.03</v>
      </c>
      <c r="L25" s="146">
        <f>feedin_vanute!L25</f>
        <v>0.1</v>
      </c>
      <c r="M25" s="146">
        <f>feedin_vanute!M25</f>
        <v>0.45</v>
      </c>
      <c r="N25" s="146">
        <f>feedin_vanute!N25</f>
        <v>0.27</v>
      </c>
      <c r="O25" s="146">
        <f>feedin_vanute!O25</f>
        <v>0.15</v>
      </c>
      <c r="P25" s="145">
        <f>feedin_vanute!P25</f>
        <v>0</v>
      </c>
      <c r="Q25" s="146">
        <f>feedin_vanute!Q25</f>
        <v>2E-3</v>
      </c>
      <c r="R25" s="146">
        <f>feedin_vanute!R25</f>
        <v>0.05</v>
      </c>
      <c r="S25" s="146">
        <f>feedin_vanute!S25</f>
        <v>0.69799999999999995</v>
      </c>
      <c r="T25" s="146">
        <f>feedin_vanute!T25</f>
        <v>0.25</v>
      </c>
      <c r="U25" s="145">
        <f>feedin_vanute!U25</f>
        <v>1.9230769230769232E-2</v>
      </c>
      <c r="V25" s="146">
        <f>feedin_vanute!V25</f>
        <v>7.6923076923076927E-2</v>
      </c>
      <c r="W25" s="146">
        <f>feedin_vanute!W25</f>
        <v>0.89999999999999991</v>
      </c>
      <c r="X25" s="146">
        <f>feedin_vanute!X25</f>
        <v>3.8461538461538464E-3</v>
      </c>
      <c r="Y25" s="146">
        <f>feedin_vanute!Y25</f>
        <v>0</v>
      </c>
      <c r="Z25" s="145">
        <f>feedin_vanute!Z25</f>
        <v>0</v>
      </c>
      <c r="AA25" s="146">
        <f>feedin_vanute!AA25</f>
        <v>2E-3</v>
      </c>
      <c r="AB25" s="146">
        <f>feedin_vanute!AB25</f>
        <v>0.05</v>
      </c>
      <c r="AC25" s="146">
        <f>feedin_vanute!AC25</f>
        <v>0.69799999999999995</v>
      </c>
      <c r="AD25" s="146">
        <f>feedin_vanute!AD25</f>
        <v>0.25</v>
      </c>
      <c r="AE25" s="145">
        <f>feedin_vanute!AE25</f>
        <v>0</v>
      </c>
      <c r="AF25" s="146">
        <f>feedin_vanute!AF25</f>
        <v>0</v>
      </c>
      <c r="AG25" s="146">
        <f>feedin_vanute!AG25</f>
        <v>0</v>
      </c>
      <c r="AH25" s="146">
        <f>feedin_vanute!AH25</f>
        <v>0</v>
      </c>
      <c r="AI25" s="146">
        <f>feedin_vanute!AI25</f>
        <v>1</v>
      </c>
      <c r="AJ25" s="145">
        <f>feedin_vanute!AJ25</f>
        <v>0.4</v>
      </c>
      <c r="AK25" s="146">
        <f>feedin_vanute!AK25</f>
        <v>0.4</v>
      </c>
      <c r="AL25" s="146">
        <f>feedin_vanute!AL25</f>
        <v>0.2</v>
      </c>
      <c r="AM25" s="146">
        <f>feedin_vanute!AM25</f>
        <v>0</v>
      </c>
      <c r="AN25" s="146">
        <f>feedin_vanute!AN25</f>
        <v>0</v>
      </c>
      <c r="AO25" s="145">
        <f>feedin_vanute!AO25</f>
        <v>2.5000000000000001E-2</v>
      </c>
      <c r="AP25" s="146">
        <f>feedin_vanute!AP25</f>
        <v>0.2</v>
      </c>
      <c r="AQ25" s="146">
        <f>feedin_vanute!AQ25</f>
        <v>0.25</v>
      </c>
      <c r="AR25" s="146">
        <f>feedin_vanute!AR25</f>
        <v>0.47499999999999998</v>
      </c>
      <c r="AS25" s="146">
        <f>feedin_vanute!AS25</f>
        <v>5.0000000000000044E-2</v>
      </c>
      <c r="AT25" s="145">
        <f>feedin_vanute!AT25</f>
        <v>0.6333333333333333</v>
      </c>
      <c r="AU25" s="146">
        <f>feedin_vanute!AU25</f>
        <v>6.6666666666666666E-2</v>
      </c>
      <c r="AV25" s="146">
        <f>feedin_vanute!AV25</f>
        <v>0.19999999999999998</v>
      </c>
      <c r="AW25" s="146">
        <f>feedin_vanute!AW25</f>
        <v>9.9999999999999992E-2</v>
      </c>
      <c r="AX25" s="146">
        <f>feedin_vanute!AX25</f>
        <v>0</v>
      </c>
      <c r="AY25" s="145">
        <f>feedin_vanute!AY25</f>
        <v>0</v>
      </c>
      <c r="AZ25" s="146">
        <f>feedin_vanute!AZ25</f>
        <v>0</v>
      </c>
      <c r="BA25" s="146">
        <f>feedin_vanute!BA25</f>
        <v>0</v>
      </c>
      <c r="BB25" s="146">
        <f>feedin_vanute!BB25</f>
        <v>0.5</v>
      </c>
      <c r="BC25" s="146">
        <f>feedin_vanute!BC25</f>
        <v>0.5</v>
      </c>
      <c r="BD25" s="36">
        <f t="shared" si="2"/>
        <v>1</v>
      </c>
      <c r="BE25" s="36">
        <f t="shared" si="3"/>
        <v>9.0000000000000018</v>
      </c>
      <c r="BG25" s="60">
        <f t="shared" si="4"/>
        <v>9.0508136240000266E-3</v>
      </c>
      <c r="BH25" s="60">
        <f t="shared" si="0"/>
        <v>1.7773274089240756E-2</v>
      </c>
      <c r="BI25" s="60">
        <f t="shared" si="0"/>
        <v>0.11353993505625617</v>
      </c>
      <c r="BJ25" s="60">
        <f t="shared" si="0"/>
        <v>0.62598221744219251</v>
      </c>
      <c r="BK25" s="60">
        <f t="shared" si="0"/>
        <v>0.23365375978831046</v>
      </c>
      <c r="BL25" s="57">
        <f t="shared" si="1"/>
        <v>0.99999999999999989</v>
      </c>
    </row>
    <row r="26" spans="1:64" x14ac:dyDescent="0.2">
      <c r="A26" s="51">
        <v>2020</v>
      </c>
      <c r="B26" s="101">
        <f t="shared" si="5"/>
        <v>0.16355465350443166</v>
      </c>
      <c r="C26" s="65">
        <v>0.82683340691419682</v>
      </c>
      <c r="D26" s="65">
        <v>0</v>
      </c>
      <c r="E26" s="65">
        <v>0</v>
      </c>
      <c r="F26" s="65">
        <v>2E-3</v>
      </c>
      <c r="G26" s="65">
        <v>0</v>
      </c>
      <c r="H26" s="65">
        <v>0</v>
      </c>
      <c r="I26" s="65">
        <v>7.6119395813715124E-3</v>
      </c>
      <c r="J26" s="74">
        <v>0</v>
      </c>
      <c r="K26" s="72">
        <f>feedin_vanute!K26</f>
        <v>0.03</v>
      </c>
      <c r="L26" s="83">
        <f>feedin_vanute!L26</f>
        <v>0.1</v>
      </c>
      <c r="M26" s="83">
        <f>feedin_vanute!M26</f>
        <v>0.45</v>
      </c>
      <c r="N26" s="83">
        <f>feedin_vanute!N26</f>
        <v>0.27</v>
      </c>
      <c r="O26" s="83">
        <f>feedin_vanute!O26</f>
        <v>0.15</v>
      </c>
      <c r="P26" s="72">
        <f>feedin_vanute!P26</f>
        <v>0</v>
      </c>
      <c r="Q26" s="83">
        <f>feedin_vanute!Q26</f>
        <v>2E-3</v>
      </c>
      <c r="R26" s="83">
        <f>feedin_vanute!R26</f>
        <v>5.5E-2</v>
      </c>
      <c r="S26" s="83">
        <f>feedin_vanute!S26</f>
        <v>0.69799999999999995</v>
      </c>
      <c r="T26" s="83">
        <f>feedin_vanute!T26</f>
        <v>0.245</v>
      </c>
      <c r="U26" s="72">
        <f>feedin_vanute!U26</f>
        <v>2.8846153846153848E-2</v>
      </c>
      <c r="V26" s="83">
        <f>feedin_vanute!V26</f>
        <v>0.11538461538461539</v>
      </c>
      <c r="W26" s="83">
        <f>feedin_vanute!W26</f>
        <v>0.84999999999999987</v>
      </c>
      <c r="X26" s="83">
        <f>feedin_vanute!X26</f>
        <v>5.7692307692307696E-3</v>
      </c>
      <c r="Y26" s="83">
        <f>feedin_vanute!Y26</f>
        <v>0</v>
      </c>
      <c r="Z26" s="72">
        <f>feedin_vanute!Z26</f>
        <v>0</v>
      </c>
      <c r="AA26" s="83">
        <f>feedin_vanute!AA26</f>
        <v>2E-3</v>
      </c>
      <c r="AB26" s="83">
        <f>feedin_vanute!AB26</f>
        <v>5.5E-2</v>
      </c>
      <c r="AC26" s="83">
        <f>feedin_vanute!AC26</f>
        <v>0.69799999999999995</v>
      </c>
      <c r="AD26" s="83">
        <f>feedin_vanute!AD26</f>
        <v>0.245</v>
      </c>
      <c r="AE26" s="72">
        <f>feedin_vanute!AE26</f>
        <v>0</v>
      </c>
      <c r="AF26" s="83">
        <f>feedin_vanute!AF26</f>
        <v>0</v>
      </c>
      <c r="AG26" s="83">
        <f>feedin_vanute!AG26</f>
        <v>0</v>
      </c>
      <c r="AH26" s="83">
        <f>feedin_vanute!AH26</f>
        <v>0</v>
      </c>
      <c r="AI26" s="83">
        <f>feedin_vanute!AI26</f>
        <v>1</v>
      </c>
      <c r="AJ26" s="72">
        <f>feedin_vanute!AJ26</f>
        <v>0.4</v>
      </c>
      <c r="AK26" s="83">
        <f>feedin_vanute!AK26</f>
        <v>0.4</v>
      </c>
      <c r="AL26" s="83">
        <f>feedin_vanute!AL26</f>
        <v>0.2</v>
      </c>
      <c r="AM26" s="83">
        <f>feedin_vanute!AM26</f>
        <v>0</v>
      </c>
      <c r="AN26" s="83">
        <f>feedin_vanute!AN26</f>
        <v>0</v>
      </c>
      <c r="AO26" s="72">
        <f>feedin_vanute!AO26</f>
        <v>2.5000000000000001E-2</v>
      </c>
      <c r="AP26" s="83">
        <f>feedin_vanute!AP26</f>
        <v>0.17499999999999999</v>
      </c>
      <c r="AQ26" s="83">
        <f>feedin_vanute!AQ26</f>
        <v>0.22500000000000001</v>
      </c>
      <c r="AR26" s="83">
        <f>feedin_vanute!AR26</f>
        <v>0.52500000000000002</v>
      </c>
      <c r="AS26" s="83">
        <f>feedin_vanute!AS26</f>
        <v>5.0000000000000044E-2</v>
      </c>
      <c r="AT26" s="72">
        <f>feedin_vanute!AT26</f>
        <v>0.45</v>
      </c>
      <c r="AU26" s="83">
        <f>feedin_vanute!AU26</f>
        <v>0.1</v>
      </c>
      <c r="AV26" s="83">
        <f>feedin_vanute!AV26</f>
        <v>0.3</v>
      </c>
      <c r="AW26" s="83">
        <f>feedin_vanute!AW26</f>
        <v>0.15</v>
      </c>
      <c r="AX26" s="83">
        <f>feedin_vanute!AX26</f>
        <v>0</v>
      </c>
      <c r="AY26" s="72">
        <f>feedin_vanute!AY26</f>
        <v>0</v>
      </c>
      <c r="AZ26" s="83">
        <f>feedin_vanute!AZ26</f>
        <v>0</v>
      </c>
      <c r="BA26" s="83">
        <f>feedin_vanute!BA26</f>
        <v>0</v>
      </c>
      <c r="BB26" s="83">
        <f>feedin_vanute!BB26</f>
        <v>0.5</v>
      </c>
      <c r="BC26" s="83">
        <f>feedin_vanute!BC26</f>
        <v>0.5</v>
      </c>
      <c r="BD26" s="52">
        <f t="shared" si="2"/>
        <v>1</v>
      </c>
      <c r="BE26" s="52">
        <f t="shared" si="3"/>
        <v>9</v>
      </c>
      <c r="BF26" s="55"/>
      <c r="BG26" s="61">
        <f t="shared" si="4"/>
        <v>8.3320124167501307E-3</v>
      </c>
      <c r="BH26" s="61">
        <f t="shared" si="0"/>
        <v>1.8770326122408712E-2</v>
      </c>
      <c r="BI26" s="61">
        <f t="shared" si="0"/>
        <v>0.12135901333168653</v>
      </c>
      <c r="BJ26" s="61">
        <f t="shared" si="0"/>
        <v>0.62243126540951155</v>
      </c>
      <c r="BK26" s="61">
        <f t="shared" si="0"/>
        <v>0.22910738271964298</v>
      </c>
      <c r="BL26" s="62">
        <f t="shared" si="1"/>
        <v>1</v>
      </c>
    </row>
    <row r="27" spans="1:64" x14ac:dyDescent="0.2">
      <c r="A27" s="12">
        <v>2021</v>
      </c>
      <c r="B27" s="182">
        <f t="shared" si="5"/>
        <v>0.16724033148145778</v>
      </c>
      <c r="C27" s="66">
        <v>0.82128722327084103</v>
      </c>
      <c r="D27" s="66">
        <f t="shared" ref="D27:F30" si="6">D26+(D$31-D$26)*0.2</f>
        <v>0</v>
      </c>
      <c r="E27" s="66">
        <f t="shared" si="6"/>
        <v>2E-3</v>
      </c>
      <c r="F27" s="66">
        <f t="shared" si="6"/>
        <v>1.6000000000000001E-3</v>
      </c>
      <c r="G27" s="173">
        <v>0</v>
      </c>
      <c r="H27" s="173">
        <v>0</v>
      </c>
      <c r="I27" s="173">
        <v>7.8724452477011032E-3</v>
      </c>
      <c r="J27" s="66">
        <v>0</v>
      </c>
      <c r="K27" s="145">
        <f>feedin_vanute!K27</f>
        <v>0.03</v>
      </c>
      <c r="L27" s="146">
        <f>feedin_vanute!L27</f>
        <v>0.1</v>
      </c>
      <c r="M27" s="146">
        <f>feedin_vanute!M27</f>
        <v>0.45</v>
      </c>
      <c r="N27" s="146">
        <f>feedin_vanute!N27</f>
        <v>0.27</v>
      </c>
      <c r="O27" s="146">
        <f>feedin_vanute!O27</f>
        <v>0.15</v>
      </c>
      <c r="P27" s="145">
        <f>feedin_vanute!P27</f>
        <v>0</v>
      </c>
      <c r="Q27" s="146">
        <f>feedin_vanute!Q27</f>
        <v>2E-3</v>
      </c>
      <c r="R27" s="146">
        <f>feedin_vanute!R27</f>
        <v>0.06</v>
      </c>
      <c r="S27" s="146">
        <f>feedin_vanute!S27</f>
        <v>0.69799999999999995</v>
      </c>
      <c r="T27" s="146">
        <f>feedin_vanute!T27</f>
        <v>0.24</v>
      </c>
      <c r="U27" s="145">
        <f>feedin_vanute!U27</f>
        <v>3.8461538461538464E-2</v>
      </c>
      <c r="V27" s="146">
        <f>feedin_vanute!V27</f>
        <v>0.15384615384615385</v>
      </c>
      <c r="W27" s="146">
        <f>feedin_vanute!W27</f>
        <v>0.79999999999999982</v>
      </c>
      <c r="X27" s="146">
        <f>feedin_vanute!X27</f>
        <v>7.6923076923076927E-3</v>
      </c>
      <c r="Y27" s="146">
        <f>feedin_vanute!Y27</f>
        <v>0</v>
      </c>
      <c r="Z27" s="145">
        <f>feedin_vanute!Z27</f>
        <v>0</v>
      </c>
      <c r="AA27" s="146">
        <f>feedin_vanute!AA27</f>
        <v>2E-3</v>
      </c>
      <c r="AB27" s="146">
        <f>feedin_vanute!AB27</f>
        <v>0.06</v>
      </c>
      <c r="AC27" s="146">
        <f>feedin_vanute!AC27</f>
        <v>0.69799999999999995</v>
      </c>
      <c r="AD27" s="146">
        <f>feedin_vanute!AD27</f>
        <v>0.24</v>
      </c>
      <c r="AE27" s="145">
        <f>feedin_vanute!AE27</f>
        <v>0</v>
      </c>
      <c r="AF27" s="146">
        <f>feedin_vanute!AF27</f>
        <v>0</v>
      </c>
      <c r="AG27" s="146">
        <f>feedin_vanute!AG27</f>
        <v>0</v>
      </c>
      <c r="AH27" s="146">
        <f>feedin_vanute!AH27</f>
        <v>0</v>
      </c>
      <c r="AI27" s="146">
        <f>feedin_vanute!AI27</f>
        <v>1</v>
      </c>
      <c r="AJ27" s="145">
        <f>feedin_vanute!AJ27</f>
        <v>0.4</v>
      </c>
      <c r="AK27" s="146">
        <f>feedin_vanute!AK27</f>
        <v>0.4</v>
      </c>
      <c r="AL27" s="146">
        <f>feedin_vanute!AL27</f>
        <v>0.2</v>
      </c>
      <c r="AM27" s="146">
        <f>feedin_vanute!AM27</f>
        <v>0</v>
      </c>
      <c r="AN27" s="146">
        <f>feedin_vanute!AN27</f>
        <v>0</v>
      </c>
      <c r="AO27" s="145">
        <f>feedin_vanute!AO27</f>
        <v>0.03</v>
      </c>
      <c r="AP27" s="146">
        <f>feedin_vanute!AP27</f>
        <v>0.17</v>
      </c>
      <c r="AQ27" s="146">
        <f>feedin_vanute!AQ27</f>
        <v>0.25</v>
      </c>
      <c r="AR27" s="146">
        <f>feedin_vanute!AR27</f>
        <v>0.52</v>
      </c>
      <c r="AS27" s="146">
        <f>feedin_vanute!AS27</f>
        <v>3.0000000000000027E-2</v>
      </c>
      <c r="AT27" s="145">
        <f>feedin_vanute!AT27</f>
        <v>0.38</v>
      </c>
      <c r="AU27" s="146">
        <f>feedin_vanute!AU27</f>
        <v>0.13</v>
      </c>
      <c r="AV27" s="146">
        <f>feedin_vanute!AV27</f>
        <v>0.3</v>
      </c>
      <c r="AW27" s="146">
        <f>feedin_vanute!AW27</f>
        <v>0.18</v>
      </c>
      <c r="AX27" s="146">
        <f>feedin_vanute!AX27</f>
        <v>1.0000000000000009E-2</v>
      </c>
      <c r="AY27" s="145">
        <f>feedin_vanute!AY27</f>
        <v>0</v>
      </c>
      <c r="AZ27" s="146">
        <f>feedin_vanute!AZ27</f>
        <v>0</v>
      </c>
      <c r="BA27" s="146">
        <f>feedin_vanute!BA27</f>
        <v>0</v>
      </c>
      <c r="BB27" s="146">
        <f>feedin_vanute!BB27</f>
        <v>0.5</v>
      </c>
      <c r="BC27" s="146">
        <f>feedin_vanute!BC27</f>
        <v>0.5</v>
      </c>
      <c r="BD27" s="36">
        <f t="shared" si="2"/>
        <v>1</v>
      </c>
      <c r="BE27" s="36">
        <f t="shared" si="3"/>
        <v>9</v>
      </c>
      <c r="BG27" s="60">
        <f t="shared" si="4"/>
        <v>8.0087391385701527E-3</v>
      </c>
      <c r="BH27" s="60">
        <f t="shared" si="0"/>
        <v>1.9394025476888607E-2</v>
      </c>
      <c r="BI27" s="60">
        <f t="shared" si="0"/>
        <v>0.12701711613721681</v>
      </c>
      <c r="BJ27" s="60">
        <f t="shared" si="0"/>
        <v>0.6212264114876267</v>
      </c>
      <c r="BK27" s="60">
        <f t="shared" si="0"/>
        <v>0.22435370775969751</v>
      </c>
      <c r="BL27" s="57">
        <f t="shared" si="1"/>
        <v>0.99999999999999978</v>
      </c>
    </row>
    <row r="28" spans="1:64" x14ac:dyDescent="0.2">
      <c r="A28" s="12">
        <v>2022</v>
      </c>
      <c r="B28" s="100">
        <v>0.17062224287695762</v>
      </c>
      <c r="C28" s="66">
        <v>0.81574565486969952</v>
      </c>
      <c r="D28" s="66">
        <f t="shared" si="6"/>
        <v>0</v>
      </c>
      <c r="E28" s="66">
        <f t="shared" si="6"/>
        <v>4.0000000000000001E-3</v>
      </c>
      <c r="F28" s="66">
        <f t="shared" si="6"/>
        <v>1.2000000000000001E-3</v>
      </c>
      <c r="G28" s="66">
        <v>4.3114768209532857E-4</v>
      </c>
      <c r="H28" s="66">
        <v>0</v>
      </c>
      <c r="I28" s="66">
        <v>8.0009545712475504E-3</v>
      </c>
      <c r="J28" s="66">
        <f t="shared" ref="J28:J61" si="7">1-SUM(B28:I28)</f>
        <v>0</v>
      </c>
      <c r="K28" s="145">
        <f>feedin_vanute!K28</f>
        <v>0.03</v>
      </c>
      <c r="L28" s="146">
        <f>feedin_vanute!L28</f>
        <v>0.1</v>
      </c>
      <c r="M28" s="146">
        <f>feedin_vanute!M28</f>
        <v>0.45</v>
      </c>
      <c r="N28" s="146">
        <f>feedin_vanute!N28</f>
        <v>0.27</v>
      </c>
      <c r="O28" s="146">
        <f>feedin_vanute!O28</f>
        <v>0.15</v>
      </c>
      <c r="P28" s="145">
        <f>feedin_vanute!P28</f>
        <v>0</v>
      </c>
      <c r="Q28" s="146">
        <f>feedin_vanute!Q28</f>
        <v>2E-3</v>
      </c>
      <c r="R28" s="146">
        <f>feedin_vanute!R28</f>
        <v>6.5000000000000002E-2</v>
      </c>
      <c r="S28" s="146">
        <f>feedin_vanute!S28</f>
        <v>0.69799999999999995</v>
      </c>
      <c r="T28" s="146">
        <f>feedin_vanute!T28</f>
        <v>0.23499999999999999</v>
      </c>
      <c r="U28" s="145">
        <f>feedin_vanute!U28</f>
        <v>4.807692307692308E-2</v>
      </c>
      <c r="V28" s="146">
        <f>feedin_vanute!V28</f>
        <v>0.19230769230769232</v>
      </c>
      <c r="W28" s="146">
        <f>feedin_vanute!W28</f>
        <v>0.74999999999999978</v>
      </c>
      <c r="X28" s="146">
        <f>feedin_vanute!X28</f>
        <v>9.6153846153846159E-3</v>
      </c>
      <c r="Y28" s="146">
        <f>feedin_vanute!Y28</f>
        <v>0</v>
      </c>
      <c r="Z28" s="145">
        <f>feedin_vanute!Z28</f>
        <v>0</v>
      </c>
      <c r="AA28" s="146">
        <f>feedin_vanute!AA28</f>
        <v>2E-3</v>
      </c>
      <c r="AB28" s="146">
        <f>feedin_vanute!AB28</f>
        <v>6.5000000000000002E-2</v>
      </c>
      <c r="AC28" s="146">
        <f>feedin_vanute!AC28</f>
        <v>0.69799999999999995</v>
      </c>
      <c r="AD28" s="146">
        <f>feedin_vanute!AD28</f>
        <v>0.23499999999999999</v>
      </c>
      <c r="AE28" s="145">
        <f>feedin_vanute!AE28</f>
        <v>0</v>
      </c>
      <c r="AF28" s="146">
        <f>feedin_vanute!AF28</f>
        <v>0</v>
      </c>
      <c r="AG28" s="146">
        <f>feedin_vanute!AG28</f>
        <v>0</v>
      </c>
      <c r="AH28" s="146">
        <f>feedin_vanute!AH28</f>
        <v>0</v>
      </c>
      <c r="AI28" s="146">
        <f>feedin_vanute!AI28</f>
        <v>1</v>
      </c>
      <c r="AJ28" s="145">
        <f>feedin_vanute!AJ28</f>
        <v>0.4</v>
      </c>
      <c r="AK28" s="146">
        <f>feedin_vanute!AK28</f>
        <v>0.4</v>
      </c>
      <c r="AL28" s="146">
        <f>feedin_vanute!AL28</f>
        <v>0.2</v>
      </c>
      <c r="AM28" s="146">
        <f>feedin_vanute!AM28</f>
        <v>0</v>
      </c>
      <c r="AN28" s="146">
        <f>feedin_vanute!AN28</f>
        <v>0</v>
      </c>
      <c r="AO28" s="145">
        <f>feedin_vanute!AO28</f>
        <v>0.03</v>
      </c>
      <c r="AP28" s="146">
        <f>feedin_vanute!AP28</f>
        <v>0.17</v>
      </c>
      <c r="AQ28" s="146">
        <f>feedin_vanute!AQ28</f>
        <v>0.25</v>
      </c>
      <c r="AR28" s="146">
        <f>feedin_vanute!AR28</f>
        <v>0.52</v>
      </c>
      <c r="AS28" s="146">
        <f>feedin_vanute!AS28</f>
        <v>3.0000000000000027E-2</v>
      </c>
      <c r="AT28" s="145">
        <f>feedin_vanute!AT28</f>
        <v>0.31</v>
      </c>
      <c r="AU28" s="146">
        <f>feedin_vanute!AU28</f>
        <v>0.16</v>
      </c>
      <c r="AV28" s="146">
        <f>feedin_vanute!AV28</f>
        <v>0.3</v>
      </c>
      <c r="AW28" s="146">
        <f>feedin_vanute!AW28</f>
        <v>0.21</v>
      </c>
      <c r="AX28" s="146">
        <f>feedin_vanute!AX28</f>
        <v>2.0000000000000018E-2</v>
      </c>
      <c r="AY28" s="145">
        <f>feedin_vanute!AY28</f>
        <v>0</v>
      </c>
      <c r="AZ28" s="146">
        <f>feedin_vanute!AZ28</f>
        <v>0</v>
      </c>
      <c r="BA28" s="146">
        <f>feedin_vanute!BA28</f>
        <v>0</v>
      </c>
      <c r="BB28" s="146">
        <f>feedin_vanute!BB28</f>
        <v>0.5</v>
      </c>
      <c r="BC28" s="146">
        <f>feedin_vanute!BC28</f>
        <v>0.5</v>
      </c>
      <c r="BD28" s="36">
        <f t="shared" si="2"/>
        <v>0.99999999999999989</v>
      </c>
      <c r="BE28" s="36">
        <f t="shared" si="3"/>
        <v>9</v>
      </c>
      <c r="BG28" s="60">
        <f t="shared" si="4"/>
        <v>7.7714222762336003E-3</v>
      </c>
      <c r="BH28" s="60">
        <f t="shared" si="0"/>
        <v>2.0154327401672903E-2</v>
      </c>
      <c r="BI28" s="60">
        <f t="shared" si="0"/>
        <v>0.13254999276895474</v>
      </c>
      <c r="BJ28" s="60">
        <f t="shared" si="0"/>
        <v>0.61993067313579087</v>
      </c>
      <c r="BK28" s="60">
        <f t="shared" si="0"/>
        <v>0.219593584417348</v>
      </c>
      <c r="BL28" s="57">
        <f t="shared" si="1"/>
        <v>1</v>
      </c>
    </row>
    <row r="29" spans="1:64" x14ac:dyDescent="0.2">
      <c r="A29" s="12">
        <v>2023</v>
      </c>
      <c r="B29" s="100">
        <v>0.17389963969295794</v>
      </c>
      <c r="C29" s="66">
        <v>0.80857745603895104</v>
      </c>
      <c r="D29" s="66">
        <f t="shared" si="6"/>
        <v>0</v>
      </c>
      <c r="E29" s="66">
        <f t="shared" si="6"/>
        <v>6.0000000000000001E-3</v>
      </c>
      <c r="F29" s="66">
        <f t="shared" si="6"/>
        <v>8.0000000000000015E-4</v>
      </c>
      <c r="G29" s="66">
        <v>4.4667347911912596E-4</v>
      </c>
      <c r="H29" s="66">
        <v>0</v>
      </c>
      <c r="I29" s="66">
        <v>1.0276230788971989E-2</v>
      </c>
      <c r="J29" s="66">
        <f t="shared" si="7"/>
        <v>0</v>
      </c>
      <c r="K29" s="145">
        <f>feedin_vanute!K29</f>
        <v>0.03</v>
      </c>
      <c r="L29" s="146">
        <f>feedin_vanute!L29</f>
        <v>0.1</v>
      </c>
      <c r="M29" s="146">
        <f>feedin_vanute!M29</f>
        <v>0.45</v>
      </c>
      <c r="N29" s="146">
        <f>feedin_vanute!N29</f>
        <v>0.27</v>
      </c>
      <c r="O29" s="146">
        <f>feedin_vanute!O29</f>
        <v>0.15</v>
      </c>
      <c r="P29" s="145">
        <f>feedin_vanute!P29</f>
        <v>0</v>
      </c>
      <c r="Q29" s="146">
        <f>feedin_vanute!Q29</f>
        <v>2E-3</v>
      </c>
      <c r="R29" s="146">
        <f>feedin_vanute!R29</f>
        <v>7.0000000000000007E-2</v>
      </c>
      <c r="S29" s="146">
        <f>feedin_vanute!S29</f>
        <v>0.69799999999999995</v>
      </c>
      <c r="T29" s="146">
        <f>feedin_vanute!T29</f>
        <v>0.22999999999999998</v>
      </c>
      <c r="U29" s="145">
        <f>feedin_vanute!U29</f>
        <v>5.7692307692307696E-2</v>
      </c>
      <c r="V29" s="146">
        <f>feedin_vanute!V29</f>
        <v>0.23076923076923078</v>
      </c>
      <c r="W29" s="146">
        <f>feedin_vanute!W29</f>
        <v>0.69999999999999973</v>
      </c>
      <c r="X29" s="146">
        <f>feedin_vanute!X29</f>
        <v>1.1538461538461539E-2</v>
      </c>
      <c r="Y29" s="146">
        <f>feedin_vanute!Y29</f>
        <v>0</v>
      </c>
      <c r="Z29" s="145">
        <f>feedin_vanute!Z29</f>
        <v>0</v>
      </c>
      <c r="AA29" s="146">
        <f>feedin_vanute!AA29</f>
        <v>2E-3</v>
      </c>
      <c r="AB29" s="146">
        <f>feedin_vanute!AB29</f>
        <v>7.0000000000000007E-2</v>
      </c>
      <c r="AC29" s="146">
        <f>feedin_vanute!AC29</f>
        <v>0.69799999999999995</v>
      </c>
      <c r="AD29" s="146">
        <f>feedin_vanute!AD29</f>
        <v>0.22999999999999998</v>
      </c>
      <c r="AE29" s="145">
        <f>feedin_vanute!AE29</f>
        <v>0</v>
      </c>
      <c r="AF29" s="146">
        <f>feedin_vanute!AF29</f>
        <v>0</v>
      </c>
      <c r="AG29" s="146">
        <f>feedin_vanute!AG29</f>
        <v>0</v>
      </c>
      <c r="AH29" s="146">
        <f>feedin_vanute!AH29</f>
        <v>0</v>
      </c>
      <c r="AI29" s="146">
        <f>feedin_vanute!AI29</f>
        <v>1</v>
      </c>
      <c r="AJ29" s="145">
        <f>feedin_vanute!AJ29</f>
        <v>0.4</v>
      </c>
      <c r="AK29" s="146">
        <f>feedin_vanute!AK29</f>
        <v>0.4</v>
      </c>
      <c r="AL29" s="146">
        <f>feedin_vanute!AL29</f>
        <v>0.2</v>
      </c>
      <c r="AM29" s="146">
        <f>feedin_vanute!AM29</f>
        <v>0</v>
      </c>
      <c r="AN29" s="146">
        <f>feedin_vanute!AN29</f>
        <v>0</v>
      </c>
      <c r="AO29" s="145">
        <f>feedin_vanute!AO29</f>
        <v>0.03</v>
      </c>
      <c r="AP29" s="146">
        <f>feedin_vanute!AP29</f>
        <v>0.17</v>
      </c>
      <c r="AQ29" s="146">
        <f>feedin_vanute!AQ29</f>
        <v>0.25</v>
      </c>
      <c r="AR29" s="146">
        <f>feedin_vanute!AR29</f>
        <v>0.52</v>
      </c>
      <c r="AS29" s="146">
        <f>feedin_vanute!AS29</f>
        <v>3.0000000000000027E-2</v>
      </c>
      <c r="AT29" s="145">
        <f>feedin_vanute!AT29</f>
        <v>0.24</v>
      </c>
      <c r="AU29" s="146">
        <f>feedin_vanute!AU29</f>
        <v>0.19</v>
      </c>
      <c r="AV29" s="146">
        <f>feedin_vanute!AV29</f>
        <v>0.3</v>
      </c>
      <c r="AW29" s="146">
        <f>feedin_vanute!AW29</f>
        <v>0.24</v>
      </c>
      <c r="AX29" s="146">
        <f>feedin_vanute!AX29</f>
        <v>3.0000000000000027E-2</v>
      </c>
      <c r="AY29" s="145">
        <f>feedin_vanute!AY29</f>
        <v>0</v>
      </c>
      <c r="AZ29" s="146">
        <f>feedin_vanute!AZ29</f>
        <v>0</v>
      </c>
      <c r="BA29" s="146">
        <f>feedin_vanute!BA29</f>
        <v>0</v>
      </c>
      <c r="BB29" s="146">
        <f>feedin_vanute!BB29</f>
        <v>0.5</v>
      </c>
      <c r="BC29" s="146">
        <f>feedin_vanute!BC29</f>
        <v>0.5</v>
      </c>
      <c r="BD29" s="36">
        <f t="shared" si="2"/>
        <v>1</v>
      </c>
      <c r="BE29" s="36">
        <f t="shared" si="3"/>
        <v>9.0000000000000018</v>
      </c>
      <c r="BG29" s="60">
        <f t="shared" si="4"/>
        <v>7.8619539717896657E-3</v>
      </c>
      <c r="BH29" s="60">
        <f t="shared" si="0"/>
        <v>2.1150272122926028E-2</v>
      </c>
      <c r="BI29" s="60">
        <f t="shared" si="0"/>
        <v>0.13844746371707306</v>
      </c>
      <c r="BJ29" s="60">
        <f t="shared" si="0"/>
        <v>0.61799426242163968</v>
      </c>
      <c r="BK29" s="60">
        <f t="shared" si="0"/>
        <v>0.21454604776657157</v>
      </c>
      <c r="BL29" s="57">
        <f t="shared" si="1"/>
        <v>1</v>
      </c>
    </row>
    <row r="30" spans="1:64" x14ac:dyDescent="0.2">
      <c r="A30" s="12">
        <v>2024</v>
      </c>
      <c r="B30" s="100">
        <v>0.17720849173157671</v>
      </c>
      <c r="C30" s="66">
        <v>0.80097506063466706</v>
      </c>
      <c r="D30" s="66">
        <f t="shared" si="6"/>
        <v>0</v>
      </c>
      <c r="E30" s="66">
        <f t="shared" si="6"/>
        <v>8.0000000000000002E-3</v>
      </c>
      <c r="F30" s="66">
        <f t="shared" si="6"/>
        <v>4.0000000000000013E-4</v>
      </c>
      <c r="G30" s="66">
        <v>4.6389151785727238E-4</v>
      </c>
      <c r="H30" s="66">
        <v>0</v>
      </c>
      <c r="I30" s="66">
        <v>1.2952556115899001E-2</v>
      </c>
      <c r="J30" s="66">
        <f t="shared" si="7"/>
        <v>0</v>
      </c>
      <c r="K30" s="145">
        <f>feedin_vanute!K30</f>
        <v>0.03</v>
      </c>
      <c r="L30" s="146">
        <f>feedin_vanute!L30</f>
        <v>0.1</v>
      </c>
      <c r="M30" s="146">
        <f>feedin_vanute!M30</f>
        <v>0.45</v>
      </c>
      <c r="N30" s="146">
        <f>feedin_vanute!N30</f>
        <v>0.27</v>
      </c>
      <c r="O30" s="146">
        <f>feedin_vanute!O30</f>
        <v>0.15</v>
      </c>
      <c r="P30" s="145">
        <f>feedin_vanute!P30</f>
        <v>0</v>
      </c>
      <c r="Q30" s="146">
        <f>feedin_vanute!Q30</f>
        <v>2E-3</v>
      </c>
      <c r="R30" s="146">
        <f>feedin_vanute!R30</f>
        <v>7.5000000000000011E-2</v>
      </c>
      <c r="S30" s="146">
        <f>feedin_vanute!S30</f>
        <v>0.69799999999999995</v>
      </c>
      <c r="T30" s="146">
        <f>feedin_vanute!T30</f>
        <v>0.22499999999999998</v>
      </c>
      <c r="U30" s="145">
        <f>feedin_vanute!U30</f>
        <v>6.7307692307692318E-2</v>
      </c>
      <c r="V30" s="146">
        <f>feedin_vanute!V30</f>
        <v>0.26923076923076927</v>
      </c>
      <c r="W30" s="146">
        <f>feedin_vanute!W30</f>
        <v>0.64999999999999969</v>
      </c>
      <c r="X30" s="146">
        <f>feedin_vanute!X30</f>
        <v>1.3461538461538462E-2</v>
      </c>
      <c r="Y30" s="146">
        <f>feedin_vanute!Y30</f>
        <v>0</v>
      </c>
      <c r="Z30" s="145">
        <f>feedin_vanute!Z30</f>
        <v>0</v>
      </c>
      <c r="AA30" s="146">
        <f>feedin_vanute!AA30</f>
        <v>2E-3</v>
      </c>
      <c r="AB30" s="146">
        <f>feedin_vanute!AB30</f>
        <v>7.5000000000000011E-2</v>
      </c>
      <c r="AC30" s="146">
        <f>feedin_vanute!AC30</f>
        <v>0.69799999999999995</v>
      </c>
      <c r="AD30" s="146">
        <f>feedin_vanute!AD30</f>
        <v>0.22499999999999998</v>
      </c>
      <c r="AE30" s="145">
        <f>feedin_vanute!AE30</f>
        <v>0</v>
      </c>
      <c r="AF30" s="146">
        <f>feedin_vanute!AF30</f>
        <v>0</v>
      </c>
      <c r="AG30" s="146">
        <f>feedin_vanute!AG30</f>
        <v>0</v>
      </c>
      <c r="AH30" s="146">
        <f>feedin_vanute!AH30</f>
        <v>0</v>
      </c>
      <c r="AI30" s="146">
        <f>feedin_vanute!AI30</f>
        <v>1</v>
      </c>
      <c r="AJ30" s="145">
        <f>feedin_vanute!AJ30</f>
        <v>0.4</v>
      </c>
      <c r="AK30" s="146">
        <f>feedin_vanute!AK30</f>
        <v>0.4</v>
      </c>
      <c r="AL30" s="146">
        <f>feedin_vanute!AL30</f>
        <v>0.2</v>
      </c>
      <c r="AM30" s="146">
        <f>feedin_vanute!AM30</f>
        <v>0</v>
      </c>
      <c r="AN30" s="146">
        <f>feedin_vanute!AN30</f>
        <v>0</v>
      </c>
      <c r="AO30" s="145">
        <f>feedin_vanute!AO30</f>
        <v>0.03</v>
      </c>
      <c r="AP30" s="146">
        <f>feedin_vanute!AP30</f>
        <v>0.17</v>
      </c>
      <c r="AQ30" s="146">
        <f>feedin_vanute!AQ30</f>
        <v>0.25</v>
      </c>
      <c r="AR30" s="146">
        <f>feedin_vanute!AR30</f>
        <v>0.52</v>
      </c>
      <c r="AS30" s="146">
        <f>feedin_vanute!AS30</f>
        <v>3.0000000000000027E-2</v>
      </c>
      <c r="AT30" s="145">
        <f>feedin_vanute!AT30</f>
        <v>0.16999999999999998</v>
      </c>
      <c r="AU30" s="146">
        <f>feedin_vanute!AU30</f>
        <v>0.22</v>
      </c>
      <c r="AV30" s="146">
        <f>feedin_vanute!AV30</f>
        <v>0.3</v>
      </c>
      <c r="AW30" s="146">
        <f>feedin_vanute!AW30</f>
        <v>0.27</v>
      </c>
      <c r="AX30" s="146">
        <f>feedin_vanute!AX30</f>
        <v>4.0000000000000036E-2</v>
      </c>
      <c r="AY30" s="145">
        <f>feedin_vanute!AY30</f>
        <v>0</v>
      </c>
      <c r="AZ30" s="146">
        <f>feedin_vanute!AZ30</f>
        <v>0</v>
      </c>
      <c r="BA30" s="146">
        <f>feedin_vanute!BA30</f>
        <v>0</v>
      </c>
      <c r="BB30" s="146">
        <f>feedin_vanute!BB30</f>
        <v>0.5</v>
      </c>
      <c r="BC30" s="146">
        <f>feedin_vanute!BC30</f>
        <v>0.5</v>
      </c>
      <c r="BD30" s="36">
        <f t="shared" si="2"/>
        <v>1</v>
      </c>
      <c r="BE30" s="36">
        <f t="shared" si="3"/>
        <v>9</v>
      </c>
      <c r="BG30" s="60">
        <f t="shared" si="4"/>
        <v>7.7037458987930397E-3</v>
      </c>
      <c r="BH30" s="60">
        <f t="shared" si="0"/>
        <v>2.2373918247067692E-2</v>
      </c>
      <c r="BI30" s="60">
        <f t="shared" si="0"/>
        <v>0.14439549596515072</v>
      </c>
      <c r="BJ30" s="60">
        <f t="shared" si="0"/>
        <v>0.616008075241816</v>
      </c>
      <c r="BK30" s="60">
        <f t="shared" si="0"/>
        <v>0.20951876464717256</v>
      </c>
      <c r="BL30" s="57">
        <f t="shared" si="1"/>
        <v>1</v>
      </c>
    </row>
    <row r="31" spans="1:64" x14ac:dyDescent="0.2">
      <c r="A31" s="51">
        <v>2025</v>
      </c>
      <c r="B31" s="101">
        <v>0.18038875112714464</v>
      </c>
      <c r="C31" s="65">
        <v>0.79267245157824828</v>
      </c>
      <c r="D31" s="65">
        <v>0</v>
      </c>
      <c r="E31" s="65">
        <v>0.01</v>
      </c>
      <c r="F31" s="65">
        <v>0</v>
      </c>
      <c r="G31" s="74">
        <v>4.8120961213984805E-4</v>
      </c>
      <c r="H31" s="65">
        <v>0</v>
      </c>
      <c r="I31" s="65">
        <v>1.6457587682467155E-2</v>
      </c>
      <c r="J31" s="74">
        <f t="shared" si="7"/>
        <v>0</v>
      </c>
      <c r="K31" s="72">
        <f>feedin_vanute!K31</f>
        <v>0.03</v>
      </c>
      <c r="L31" s="83">
        <f>feedin_vanute!L31</f>
        <v>0.1</v>
      </c>
      <c r="M31" s="83">
        <f>feedin_vanute!M31</f>
        <v>0.45</v>
      </c>
      <c r="N31" s="83">
        <f>feedin_vanute!N31</f>
        <v>0.27</v>
      </c>
      <c r="O31" s="83">
        <f>feedin_vanute!O31</f>
        <v>0.15</v>
      </c>
      <c r="P31" s="72">
        <f>feedin_vanute!P31</f>
        <v>0</v>
      </c>
      <c r="Q31" s="83">
        <f>feedin_vanute!Q31</f>
        <v>2E-3</v>
      </c>
      <c r="R31" s="83">
        <f>feedin_vanute!R31</f>
        <v>8.0000000000000016E-2</v>
      </c>
      <c r="S31" s="83">
        <f>feedin_vanute!S31</f>
        <v>0.69799999999999995</v>
      </c>
      <c r="T31" s="83">
        <f>feedin_vanute!T31</f>
        <v>0.21999999999999997</v>
      </c>
      <c r="U31" s="72">
        <f>feedin_vanute!U31</f>
        <v>7.6923076923076927E-2</v>
      </c>
      <c r="V31" s="83">
        <f>feedin_vanute!V31</f>
        <v>0.30769230769230771</v>
      </c>
      <c r="W31" s="83">
        <f>feedin_vanute!W31</f>
        <v>0.59999999999999964</v>
      </c>
      <c r="X31" s="83">
        <f>feedin_vanute!X31</f>
        <v>1.5384615384615385E-2</v>
      </c>
      <c r="Y31" s="83">
        <f>feedin_vanute!Y31</f>
        <v>0</v>
      </c>
      <c r="Z31" s="72">
        <f>feedin_vanute!Z31</f>
        <v>0</v>
      </c>
      <c r="AA31" s="83">
        <f>feedin_vanute!AA31</f>
        <v>2E-3</v>
      </c>
      <c r="AB31" s="83">
        <f>feedin_vanute!AB31</f>
        <v>8.0000000000000016E-2</v>
      </c>
      <c r="AC31" s="83">
        <f>feedin_vanute!AC31</f>
        <v>0.69799999999999995</v>
      </c>
      <c r="AD31" s="83">
        <f>feedin_vanute!AD31</f>
        <v>0.21999999999999997</v>
      </c>
      <c r="AE31" s="72">
        <f>feedin_vanute!AE31</f>
        <v>0</v>
      </c>
      <c r="AF31" s="83">
        <f>feedin_vanute!AF31</f>
        <v>0</v>
      </c>
      <c r="AG31" s="83">
        <f>feedin_vanute!AG31</f>
        <v>0</v>
      </c>
      <c r="AH31" s="83">
        <f>feedin_vanute!AH31</f>
        <v>0</v>
      </c>
      <c r="AI31" s="83">
        <f>feedin_vanute!AI31</f>
        <v>1</v>
      </c>
      <c r="AJ31" s="72">
        <f>feedin_vanute!AJ31</f>
        <v>0.4</v>
      </c>
      <c r="AK31" s="83">
        <f>feedin_vanute!AK31</f>
        <v>0.4</v>
      </c>
      <c r="AL31" s="83">
        <f>feedin_vanute!AL31</f>
        <v>0.2</v>
      </c>
      <c r="AM31" s="83">
        <f>feedin_vanute!AM31</f>
        <v>0</v>
      </c>
      <c r="AN31" s="83">
        <f>feedin_vanute!AN31</f>
        <v>0</v>
      </c>
      <c r="AO31" s="72">
        <f>feedin_vanute!AO31</f>
        <v>0.03</v>
      </c>
      <c r="AP31" s="83">
        <f>feedin_vanute!AP31</f>
        <v>0.17</v>
      </c>
      <c r="AQ31" s="83">
        <f>feedin_vanute!AQ31</f>
        <v>0.25</v>
      </c>
      <c r="AR31" s="83">
        <f>feedin_vanute!AR31</f>
        <v>0.52</v>
      </c>
      <c r="AS31" s="83">
        <f>feedin_vanute!AS31</f>
        <v>3.0000000000000027E-2</v>
      </c>
      <c r="AT31" s="72">
        <f>feedin_vanute!AT31</f>
        <v>0.1</v>
      </c>
      <c r="AU31" s="83">
        <f>feedin_vanute!AU31</f>
        <v>0.25</v>
      </c>
      <c r="AV31" s="83">
        <f>feedin_vanute!AV31</f>
        <v>0.3</v>
      </c>
      <c r="AW31" s="83">
        <f>feedin_vanute!AW31</f>
        <v>0.3</v>
      </c>
      <c r="AX31" s="83">
        <f>feedin_vanute!AX31</f>
        <v>5.0000000000000044E-2</v>
      </c>
      <c r="AY31" s="72">
        <f>feedin_vanute!AY31</f>
        <v>0</v>
      </c>
      <c r="AZ31" s="83">
        <f>feedin_vanute!AZ31</f>
        <v>0</v>
      </c>
      <c r="BA31" s="83">
        <f>feedin_vanute!BA31</f>
        <v>0</v>
      </c>
      <c r="BB31" s="83">
        <f>feedin_vanute!BB31</f>
        <v>0.5</v>
      </c>
      <c r="BC31" s="83">
        <f>feedin_vanute!BC31</f>
        <v>0.5</v>
      </c>
      <c r="BD31" s="52">
        <f t="shared" si="2"/>
        <v>0.99999999999999989</v>
      </c>
      <c r="BE31" s="52">
        <f t="shared" si="3"/>
        <v>9</v>
      </c>
      <c r="BF31" s="55"/>
      <c r="BG31" s="61">
        <f t="shared" si="4"/>
        <v>7.2499051469169934E-3</v>
      </c>
      <c r="BH31" s="61">
        <f t="shared" si="0"/>
        <v>2.3951100781343687E-2</v>
      </c>
      <c r="BI31" s="61">
        <f t="shared" si="0"/>
        <v>0.15042225236064305</v>
      </c>
      <c r="BJ31" s="61">
        <f t="shared" si="0"/>
        <v>0.61390761031068641</v>
      </c>
      <c r="BK31" s="61">
        <f t="shared" si="0"/>
        <v>0.20446913140040968</v>
      </c>
      <c r="BL31" s="62">
        <f t="shared" si="1"/>
        <v>0.99999999999999978</v>
      </c>
    </row>
    <row r="32" spans="1:64" x14ac:dyDescent="0.2">
      <c r="A32" s="12">
        <v>2026</v>
      </c>
      <c r="B32" s="100">
        <v>0.18273343559143951</v>
      </c>
      <c r="C32" s="66">
        <v>0.78327242932902097</v>
      </c>
      <c r="D32" s="66">
        <f t="shared" ref="D32:F35" si="8">D31+(D$36-D$31)*0.2</f>
        <v>0</v>
      </c>
      <c r="E32" s="66">
        <f t="shared" si="8"/>
        <v>1.2E-2</v>
      </c>
      <c r="F32" s="66">
        <f t="shared" si="8"/>
        <v>0</v>
      </c>
      <c r="G32" s="66">
        <v>4.9807667582001342E-4</v>
      </c>
      <c r="H32" s="66">
        <v>0</v>
      </c>
      <c r="I32" s="66">
        <v>2.1496058403719449E-2</v>
      </c>
      <c r="J32" s="66">
        <f t="shared" si="7"/>
        <v>0</v>
      </c>
      <c r="K32" s="145">
        <f>feedin_vanute!K32</f>
        <v>0.03</v>
      </c>
      <c r="L32" s="146">
        <f>feedin_vanute!L32</f>
        <v>0.1</v>
      </c>
      <c r="M32" s="146">
        <f>feedin_vanute!M32</f>
        <v>0.45</v>
      </c>
      <c r="N32" s="146">
        <f>feedin_vanute!N32</f>
        <v>0.27</v>
      </c>
      <c r="O32" s="146">
        <f>feedin_vanute!O32</f>
        <v>0.15</v>
      </c>
      <c r="P32" s="145">
        <f>feedin_vanute!P32</f>
        <v>0</v>
      </c>
      <c r="Q32" s="146">
        <f>feedin_vanute!Q32</f>
        <v>2E-3</v>
      </c>
      <c r="R32" s="146">
        <f>feedin_vanute!R32</f>
        <v>8.500000000000002E-2</v>
      </c>
      <c r="S32" s="146">
        <f>feedin_vanute!S32</f>
        <v>0.69799999999999995</v>
      </c>
      <c r="T32" s="146">
        <f>feedin_vanute!T32</f>
        <v>0.21499999999999997</v>
      </c>
      <c r="U32" s="145">
        <f>feedin_vanute!U32</f>
        <v>8.6538461538461536E-2</v>
      </c>
      <c r="V32" s="146">
        <f>feedin_vanute!V32</f>
        <v>0.34615384615384615</v>
      </c>
      <c r="W32" s="146">
        <f>feedin_vanute!W32</f>
        <v>0.5499999999999996</v>
      </c>
      <c r="X32" s="146">
        <f>feedin_vanute!X32</f>
        <v>1.7307692307692309E-2</v>
      </c>
      <c r="Y32" s="146">
        <f>feedin_vanute!Y32</f>
        <v>0</v>
      </c>
      <c r="Z32" s="145">
        <f>feedin_vanute!Z32</f>
        <v>0</v>
      </c>
      <c r="AA32" s="146">
        <f>feedin_vanute!AA32</f>
        <v>2E-3</v>
      </c>
      <c r="AB32" s="146">
        <f>feedin_vanute!AB32</f>
        <v>8.500000000000002E-2</v>
      </c>
      <c r="AC32" s="146">
        <f>feedin_vanute!AC32</f>
        <v>0.69799999999999995</v>
      </c>
      <c r="AD32" s="146">
        <f>feedin_vanute!AD32</f>
        <v>0.21499999999999997</v>
      </c>
      <c r="AE32" s="145">
        <f>feedin_vanute!AE32</f>
        <v>0</v>
      </c>
      <c r="AF32" s="146">
        <f>feedin_vanute!AF32</f>
        <v>0</v>
      </c>
      <c r="AG32" s="146">
        <f>feedin_vanute!AG32</f>
        <v>0</v>
      </c>
      <c r="AH32" s="146">
        <f>feedin_vanute!AH32</f>
        <v>0</v>
      </c>
      <c r="AI32" s="146">
        <f>feedin_vanute!AI32</f>
        <v>1</v>
      </c>
      <c r="AJ32" s="145">
        <f>feedin_vanute!AJ32</f>
        <v>0.4</v>
      </c>
      <c r="AK32" s="146">
        <f>feedin_vanute!AK32</f>
        <v>0.4</v>
      </c>
      <c r="AL32" s="146">
        <f>feedin_vanute!AL32</f>
        <v>0.2</v>
      </c>
      <c r="AM32" s="146">
        <f>feedin_vanute!AM32</f>
        <v>0</v>
      </c>
      <c r="AN32" s="146">
        <f>feedin_vanute!AN32</f>
        <v>0</v>
      </c>
      <c r="AO32" s="145">
        <f>feedin_vanute!AO32</f>
        <v>0.03</v>
      </c>
      <c r="AP32" s="146">
        <f>feedin_vanute!AP32</f>
        <v>0.15</v>
      </c>
      <c r="AQ32" s="146">
        <f>feedin_vanute!AQ32</f>
        <v>0.28000000000000003</v>
      </c>
      <c r="AR32" s="146">
        <f>feedin_vanute!AR32</f>
        <v>0.5</v>
      </c>
      <c r="AS32" s="146">
        <f>feedin_vanute!AS32</f>
        <v>4.0000000000000036E-2</v>
      </c>
      <c r="AT32" s="145">
        <f>feedin_vanute!AT32</f>
        <v>0.1</v>
      </c>
      <c r="AU32" s="146">
        <f>feedin_vanute!AU32</f>
        <v>0.25</v>
      </c>
      <c r="AV32" s="146">
        <f>feedin_vanute!AV32</f>
        <v>0.3</v>
      </c>
      <c r="AW32" s="146">
        <f>feedin_vanute!AW32</f>
        <v>0.3</v>
      </c>
      <c r="AX32" s="146">
        <f>feedin_vanute!AX32</f>
        <v>5.0000000000000044E-2</v>
      </c>
      <c r="AY32" s="145">
        <f>feedin_vanute!AY32</f>
        <v>0</v>
      </c>
      <c r="AZ32" s="146">
        <f>feedin_vanute!AZ32</f>
        <v>0</v>
      </c>
      <c r="BA32" s="146">
        <f>feedin_vanute!BA32</f>
        <v>0</v>
      </c>
      <c r="BB32" s="146">
        <f>feedin_vanute!BB32</f>
        <v>0.5</v>
      </c>
      <c r="BC32" s="146">
        <f>feedin_vanute!BC32</f>
        <v>0.5</v>
      </c>
      <c r="BD32" s="36">
        <f t="shared" si="2"/>
        <v>1</v>
      </c>
      <c r="BE32" s="36">
        <f t="shared" si="3"/>
        <v>9</v>
      </c>
      <c r="BG32" s="60">
        <f t="shared" si="4"/>
        <v>7.8308395784431363E-3</v>
      </c>
      <c r="BH32" s="60">
        <f t="shared" si="0"/>
        <v>2.5437133689059862E-2</v>
      </c>
      <c r="BI32" s="60">
        <f t="shared" si="0"/>
        <v>0.15637663536539442</v>
      </c>
      <c r="BJ32" s="60">
        <f t="shared" si="0"/>
        <v>0.61088700080246106</v>
      </c>
      <c r="BK32" s="60">
        <f t="shared" si="0"/>
        <v>0.19946839056464138</v>
      </c>
      <c r="BL32" s="57">
        <f t="shared" si="1"/>
        <v>0.99999999999999989</v>
      </c>
    </row>
    <row r="33" spans="1:64" x14ac:dyDescent="0.2">
      <c r="A33" s="12">
        <v>2027</v>
      </c>
      <c r="B33" s="100">
        <v>0.18502288698389929</v>
      </c>
      <c r="C33" s="66">
        <v>0.77268355465382144</v>
      </c>
      <c r="D33" s="66">
        <f t="shared" si="8"/>
        <v>0</v>
      </c>
      <c r="E33" s="66">
        <f t="shared" si="8"/>
        <v>1.4E-2</v>
      </c>
      <c r="F33" s="66">
        <f t="shared" si="8"/>
        <v>0</v>
      </c>
      <c r="G33" s="66">
        <v>9.1842891901247354E-4</v>
      </c>
      <c r="H33" s="66">
        <v>0</v>
      </c>
      <c r="I33" s="66">
        <v>2.7375129443266727E-2</v>
      </c>
      <c r="J33" s="66">
        <f t="shared" si="7"/>
        <v>0</v>
      </c>
      <c r="K33" s="145">
        <f>feedin_vanute!K33</f>
        <v>0.03</v>
      </c>
      <c r="L33" s="146">
        <f>feedin_vanute!L33</f>
        <v>0.1</v>
      </c>
      <c r="M33" s="146">
        <f>feedin_vanute!M33</f>
        <v>0.45</v>
      </c>
      <c r="N33" s="146">
        <f>feedin_vanute!N33</f>
        <v>0.27</v>
      </c>
      <c r="O33" s="146">
        <f>feedin_vanute!O33</f>
        <v>0.15</v>
      </c>
      <c r="P33" s="145">
        <f>feedin_vanute!P33</f>
        <v>0</v>
      </c>
      <c r="Q33" s="146">
        <f>feedin_vanute!Q33</f>
        <v>2E-3</v>
      </c>
      <c r="R33" s="146">
        <f>feedin_vanute!R33</f>
        <v>9.0000000000000024E-2</v>
      </c>
      <c r="S33" s="146">
        <f>feedin_vanute!S33</f>
        <v>0.69799999999999995</v>
      </c>
      <c r="T33" s="146">
        <f>feedin_vanute!T33</f>
        <v>0.20999999999999996</v>
      </c>
      <c r="U33" s="145">
        <f>feedin_vanute!U33</f>
        <v>9.6153846153846145E-2</v>
      </c>
      <c r="V33" s="146">
        <f>feedin_vanute!V33</f>
        <v>0.38461538461538458</v>
      </c>
      <c r="W33" s="146">
        <f>feedin_vanute!W33</f>
        <v>0.49999999999999961</v>
      </c>
      <c r="X33" s="146">
        <f>feedin_vanute!X33</f>
        <v>1.9230769230769232E-2</v>
      </c>
      <c r="Y33" s="146">
        <f>feedin_vanute!Y33</f>
        <v>0</v>
      </c>
      <c r="Z33" s="145">
        <f>feedin_vanute!Z33</f>
        <v>0</v>
      </c>
      <c r="AA33" s="146">
        <f>feedin_vanute!AA33</f>
        <v>2E-3</v>
      </c>
      <c r="AB33" s="146">
        <f>feedin_vanute!AB33</f>
        <v>9.0000000000000024E-2</v>
      </c>
      <c r="AC33" s="146">
        <f>feedin_vanute!AC33</f>
        <v>0.69799999999999995</v>
      </c>
      <c r="AD33" s="146">
        <f>feedin_vanute!AD33</f>
        <v>0.20999999999999996</v>
      </c>
      <c r="AE33" s="145">
        <f>feedin_vanute!AE33</f>
        <v>0</v>
      </c>
      <c r="AF33" s="146">
        <f>feedin_vanute!AF33</f>
        <v>0</v>
      </c>
      <c r="AG33" s="146">
        <f>feedin_vanute!AG33</f>
        <v>0</v>
      </c>
      <c r="AH33" s="146">
        <f>feedin_vanute!AH33</f>
        <v>0</v>
      </c>
      <c r="AI33" s="146">
        <f>feedin_vanute!AI33</f>
        <v>1</v>
      </c>
      <c r="AJ33" s="145">
        <f>feedin_vanute!AJ33</f>
        <v>0.4</v>
      </c>
      <c r="AK33" s="146">
        <f>feedin_vanute!AK33</f>
        <v>0.4</v>
      </c>
      <c r="AL33" s="146">
        <f>feedin_vanute!AL33</f>
        <v>0.2</v>
      </c>
      <c r="AM33" s="146">
        <f>feedin_vanute!AM33</f>
        <v>0</v>
      </c>
      <c r="AN33" s="146">
        <f>feedin_vanute!AN33</f>
        <v>0</v>
      </c>
      <c r="AO33" s="145">
        <f>feedin_vanute!AO33</f>
        <v>0.03</v>
      </c>
      <c r="AP33" s="146">
        <f>feedin_vanute!AP33</f>
        <v>0.15</v>
      </c>
      <c r="AQ33" s="146">
        <f>feedin_vanute!AQ33</f>
        <v>0.28000000000000003</v>
      </c>
      <c r="AR33" s="146">
        <f>feedin_vanute!AR33</f>
        <v>0.5</v>
      </c>
      <c r="AS33" s="146">
        <f>feedin_vanute!AS33</f>
        <v>4.0000000000000036E-2</v>
      </c>
      <c r="AT33" s="145">
        <f>feedin_vanute!AT33</f>
        <v>0.1</v>
      </c>
      <c r="AU33" s="146">
        <f>feedin_vanute!AU33</f>
        <v>0.25</v>
      </c>
      <c r="AV33" s="146">
        <f>feedin_vanute!AV33</f>
        <v>0.3</v>
      </c>
      <c r="AW33" s="146">
        <f>feedin_vanute!AW33</f>
        <v>0.3</v>
      </c>
      <c r="AX33" s="146">
        <f>feedin_vanute!AX33</f>
        <v>5.0000000000000044E-2</v>
      </c>
      <c r="AY33" s="145">
        <f>feedin_vanute!AY33</f>
        <v>0</v>
      </c>
      <c r="AZ33" s="146">
        <f>feedin_vanute!AZ33</f>
        <v>0</v>
      </c>
      <c r="BA33" s="146">
        <f>feedin_vanute!BA33</f>
        <v>0</v>
      </c>
      <c r="BB33" s="146">
        <f>feedin_vanute!BB33</f>
        <v>0.5</v>
      </c>
      <c r="BC33" s="146">
        <f>feedin_vanute!BC33</f>
        <v>0.5</v>
      </c>
      <c r="BD33" s="36">
        <f t="shared" si="2"/>
        <v>1</v>
      </c>
      <c r="BE33" s="36">
        <f t="shared" si="3"/>
        <v>9</v>
      </c>
      <c r="BG33" s="60">
        <f t="shared" si="4"/>
        <v>8.6555711214486401E-3</v>
      </c>
      <c r="BH33" s="60">
        <f t="shared" si="0"/>
        <v>2.7286809736119244E-2</v>
      </c>
      <c r="BI33" s="60">
        <f t="shared" si="0"/>
        <v>0.16245804367838113</v>
      </c>
      <c r="BJ33" s="60">
        <f t="shared" si="0"/>
        <v>0.60727383946700009</v>
      </c>
      <c r="BK33" s="60">
        <f t="shared" si="0"/>
        <v>0.19432573599705072</v>
      </c>
      <c r="BL33" s="57">
        <f t="shared" si="1"/>
        <v>0.99999999999999978</v>
      </c>
    </row>
    <row r="34" spans="1:64" x14ac:dyDescent="0.2">
      <c r="A34" s="12">
        <v>2028</v>
      </c>
      <c r="B34" s="100">
        <v>0.18699710140279766</v>
      </c>
      <c r="C34" s="66">
        <v>0.76050034180505843</v>
      </c>
      <c r="D34" s="66">
        <f t="shared" si="8"/>
        <v>0</v>
      </c>
      <c r="E34" s="66">
        <f t="shared" si="8"/>
        <v>1.6E-2</v>
      </c>
      <c r="F34" s="66">
        <f t="shared" si="8"/>
        <v>0</v>
      </c>
      <c r="G34" s="66">
        <v>6.7487725742856994E-4</v>
      </c>
      <c r="H34" s="66">
        <v>0</v>
      </c>
      <c r="I34" s="66">
        <v>3.5827679534715329E-2</v>
      </c>
      <c r="J34" s="66">
        <f t="shared" si="7"/>
        <v>0</v>
      </c>
      <c r="K34" s="145">
        <f>feedin_vanute!K34</f>
        <v>0.03</v>
      </c>
      <c r="L34" s="146">
        <f>feedin_vanute!L34</f>
        <v>0.1</v>
      </c>
      <c r="M34" s="146">
        <f>feedin_vanute!M34</f>
        <v>0.45</v>
      </c>
      <c r="N34" s="146">
        <f>feedin_vanute!N34</f>
        <v>0.27</v>
      </c>
      <c r="O34" s="146">
        <f>feedin_vanute!O34</f>
        <v>0.15</v>
      </c>
      <c r="P34" s="145">
        <f>feedin_vanute!P34</f>
        <v>0</v>
      </c>
      <c r="Q34" s="146">
        <f>feedin_vanute!Q34</f>
        <v>2E-3</v>
      </c>
      <c r="R34" s="146">
        <f>feedin_vanute!R34</f>
        <v>9.5000000000000029E-2</v>
      </c>
      <c r="S34" s="146">
        <f>feedin_vanute!S34</f>
        <v>0.69799999999999995</v>
      </c>
      <c r="T34" s="146">
        <f>feedin_vanute!T34</f>
        <v>0.20499999999999996</v>
      </c>
      <c r="U34" s="145">
        <f>feedin_vanute!U34</f>
        <v>0.10576923076923075</v>
      </c>
      <c r="V34" s="146">
        <f>feedin_vanute!V34</f>
        <v>0.42307692307692302</v>
      </c>
      <c r="W34" s="146">
        <f>feedin_vanute!W34</f>
        <v>0.44999999999999962</v>
      </c>
      <c r="X34" s="146">
        <f>feedin_vanute!X34</f>
        <v>2.1153846153846155E-2</v>
      </c>
      <c r="Y34" s="146">
        <f>feedin_vanute!Y34</f>
        <v>0</v>
      </c>
      <c r="Z34" s="145">
        <f>feedin_vanute!Z34</f>
        <v>0</v>
      </c>
      <c r="AA34" s="146">
        <f>feedin_vanute!AA34</f>
        <v>2E-3</v>
      </c>
      <c r="AB34" s="146">
        <f>feedin_vanute!AB34</f>
        <v>9.5000000000000029E-2</v>
      </c>
      <c r="AC34" s="146">
        <f>feedin_vanute!AC34</f>
        <v>0.69799999999999995</v>
      </c>
      <c r="AD34" s="146">
        <f>feedin_vanute!AD34</f>
        <v>0.20499999999999996</v>
      </c>
      <c r="AE34" s="145">
        <f>feedin_vanute!AE34</f>
        <v>0</v>
      </c>
      <c r="AF34" s="146">
        <f>feedin_vanute!AF34</f>
        <v>0</v>
      </c>
      <c r="AG34" s="146">
        <f>feedin_vanute!AG34</f>
        <v>0</v>
      </c>
      <c r="AH34" s="146">
        <f>feedin_vanute!AH34</f>
        <v>0</v>
      </c>
      <c r="AI34" s="146">
        <f>feedin_vanute!AI34</f>
        <v>1</v>
      </c>
      <c r="AJ34" s="145">
        <f>feedin_vanute!AJ34</f>
        <v>0.4</v>
      </c>
      <c r="AK34" s="146">
        <f>feedin_vanute!AK34</f>
        <v>0.4</v>
      </c>
      <c r="AL34" s="146">
        <f>feedin_vanute!AL34</f>
        <v>0.2</v>
      </c>
      <c r="AM34" s="146">
        <f>feedin_vanute!AM34</f>
        <v>0</v>
      </c>
      <c r="AN34" s="146">
        <f>feedin_vanute!AN34</f>
        <v>0</v>
      </c>
      <c r="AO34" s="145">
        <f>feedin_vanute!AO34</f>
        <v>0.03</v>
      </c>
      <c r="AP34" s="146">
        <f>feedin_vanute!AP34</f>
        <v>0.15</v>
      </c>
      <c r="AQ34" s="146">
        <f>feedin_vanute!AQ34</f>
        <v>0.28000000000000003</v>
      </c>
      <c r="AR34" s="146">
        <f>feedin_vanute!AR34</f>
        <v>0.5</v>
      </c>
      <c r="AS34" s="146">
        <f>feedin_vanute!AS34</f>
        <v>4.0000000000000036E-2</v>
      </c>
      <c r="AT34" s="145">
        <f>feedin_vanute!AT34</f>
        <v>0.1</v>
      </c>
      <c r="AU34" s="146">
        <f>feedin_vanute!AU34</f>
        <v>0.25</v>
      </c>
      <c r="AV34" s="146">
        <f>feedin_vanute!AV34</f>
        <v>0.3</v>
      </c>
      <c r="AW34" s="146">
        <f>feedin_vanute!AW34</f>
        <v>0.3</v>
      </c>
      <c r="AX34" s="146">
        <f>feedin_vanute!AX34</f>
        <v>5.0000000000000044E-2</v>
      </c>
      <c r="AY34" s="145">
        <f>feedin_vanute!AY34</f>
        <v>0</v>
      </c>
      <c r="AZ34" s="146">
        <f>feedin_vanute!AZ34</f>
        <v>0</v>
      </c>
      <c r="BA34" s="146">
        <f>feedin_vanute!BA34</f>
        <v>0</v>
      </c>
      <c r="BB34" s="146">
        <f>feedin_vanute!BB34</f>
        <v>0.5</v>
      </c>
      <c r="BC34" s="146">
        <f>feedin_vanute!BC34</f>
        <v>0.5</v>
      </c>
      <c r="BD34" s="36">
        <f t="shared" si="2"/>
        <v>1</v>
      </c>
      <c r="BE34" s="36">
        <f t="shared" si="3"/>
        <v>9.0000000000000018</v>
      </c>
      <c r="BG34" s="60">
        <f t="shared" si="4"/>
        <v>9.4626318985268909E-3</v>
      </c>
      <c r="BH34" s="60">
        <f t="shared" si="0"/>
        <v>2.9479581610540144E-2</v>
      </c>
      <c r="BI34" s="60">
        <f t="shared" si="0"/>
        <v>0.16879950741463981</v>
      </c>
      <c r="BJ34" s="60">
        <f t="shared" si="0"/>
        <v>0.60323475981910057</v>
      </c>
      <c r="BK34" s="60">
        <f t="shared" si="0"/>
        <v>0.18902351925719235</v>
      </c>
      <c r="BL34" s="57">
        <f t="shared" si="1"/>
        <v>0.99999999999999978</v>
      </c>
    </row>
    <row r="35" spans="1:64" x14ac:dyDescent="0.2">
      <c r="A35" s="12">
        <v>2029</v>
      </c>
      <c r="B35" s="100">
        <v>0.18858001624627033</v>
      </c>
      <c r="C35" s="66">
        <v>0.74631949110601359</v>
      </c>
      <c r="D35" s="66">
        <f t="shared" si="8"/>
        <v>0</v>
      </c>
      <c r="E35" s="66">
        <f t="shared" si="8"/>
        <v>1.8000000000000002E-2</v>
      </c>
      <c r="F35" s="66">
        <f t="shared" si="8"/>
        <v>0</v>
      </c>
      <c r="G35" s="66">
        <v>5.3493739339253337E-4</v>
      </c>
      <c r="H35" s="66">
        <v>0</v>
      </c>
      <c r="I35" s="66">
        <v>4.6565555254323474E-2</v>
      </c>
      <c r="J35" s="66">
        <f t="shared" si="7"/>
        <v>0</v>
      </c>
      <c r="K35" s="145">
        <f>feedin_vanute!K35</f>
        <v>0.03</v>
      </c>
      <c r="L35" s="146">
        <f>feedin_vanute!L35</f>
        <v>0.1</v>
      </c>
      <c r="M35" s="146">
        <f>feedin_vanute!M35</f>
        <v>0.45</v>
      </c>
      <c r="N35" s="146">
        <f>feedin_vanute!N35</f>
        <v>0.27</v>
      </c>
      <c r="O35" s="146">
        <f>feedin_vanute!O35</f>
        <v>0.15</v>
      </c>
      <c r="P35" s="145">
        <f>feedin_vanute!P35</f>
        <v>0</v>
      </c>
      <c r="Q35" s="146">
        <f>feedin_vanute!Q35</f>
        <v>2E-3</v>
      </c>
      <c r="R35" s="146">
        <f>feedin_vanute!R35</f>
        <v>0.10000000000000003</v>
      </c>
      <c r="S35" s="146">
        <f>feedin_vanute!S35</f>
        <v>0.69799999999999995</v>
      </c>
      <c r="T35" s="146">
        <f>feedin_vanute!T35</f>
        <v>0.19999999999999996</v>
      </c>
      <c r="U35" s="145">
        <f>feedin_vanute!U35</f>
        <v>0.11538461538461536</v>
      </c>
      <c r="V35" s="146">
        <f>feedin_vanute!V35</f>
        <v>0.46153846153846145</v>
      </c>
      <c r="W35" s="146">
        <f>feedin_vanute!W35</f>
        <v>0.39999999999999963</v>
      </c>
      <c r="X35" s="146">
        <f>feedin_vanute!X35</f>
        <v>2.3076923076923078E-2</v>
      </c>
      <c r="Y35" s="146">
        <f>feedin_vanute!Y35</f>
        <v>0</v>
      </c>
      <c r="Z35" s="145">
        <f>feedin_vanute!Z35</f>
        <v>0</v>
      </c>
      <c r="AA35" s="146">
        <f>feedin_vanute!AA35</f>
        <v>2E-3</v>
      </c>
      <c r="AB35" s="146">
        <f>feedin_vanute!AB35</f>
        <v>0.10000000000000003</v>
      </c>
      <c r="AC35" s="146">
        <f>feedin_vanute!AC35</f>
        <v>0.69799999999999995</v>
      </c>
      <c r="AD35" s="146">
        <f>feedin_vanute!AD35</f>
        <v>0.19999999999999996</v>
      </c>
      <c r="AE35" s="145">
        <f>feedin_vanute!AE35</f>
        <v>0</v>
      </c>
      <c r="AF35" s="146">
        <f>feedin_vanute!AF35</f>
        <v>0</v>
      </c>
      <c r="AG35" s="146">
        <f>feedin_vanute!AG35</f>
        <v>0</v>
      </c>
      <c r="AH35" s="146">
        <f>feedin_vanute!AH35</f>
        <v>0</v>
      </c>
      <c r="AI35" s="146">
        <f>feedin_vanute!AI35</f>
        <v>1</v>
      </c>
      <c r="AJ35" s="145">
        <f>feedin_vanute!AJ35</f>
        <v>0.4</v>
      </c>
      <c r="AK35" s="146">
        <f>feedin_vanute!AK35</f>
        <v>0.4</v>
      </c>
      <c r="AL35" s="146">
        <f>feedin_vanute!AL35</f>
        <v>0.2</v>
      </c>
      <c r="AM35" s="146">
        <f>feedin_vanute!AM35</f>
        <v>0</v>
      </c>
      <c r="AN35" s="146">
        <f>feedin_vanute!AN35</f>
        <v>0</v>
      </c>
      <c r="AO35" s="145">
        <f>feedin_vanute!AO35</f>
        <v>0.03</v>
      </c>
      <c r="AP35" s="146">
        <f>feedin_vanute!AP35</f>
        <v>0.15</v>
      </c>
      <c r="AQ35" s="146">
        <f>feedin_vanute!AQ35</f>
        <v>0.28000000000000003</v>
      </c>
      <c r="AR35" s="146">
        <f>feedin_vanute!AR35</f>
        <v>0.5</v>
      </c>
      <c r="AS35" s="146">
        <f>feedin_vanute!AS35</f>
        <v>4.0000000000000036E-2</v>
      </c>
      <c r="AT35" s="145">
        <f>feedin_vanute!AT35</f>
        <v>0.1</v>
      </c>
      <c r="AU35" s="146">
        <f>feedin_vanute!AU35</f>
        <v>0.25</v>
      </c>
      <c r="AV35" s="146">
        <f>feedin_vanute!AV35</f>
        <v>0.3</v>
      </c>
      <c r="AW35" s="146">
        <f>feedin_vanute!AW35</f>
        <v>0.3</v>
      </c>
      <c r="AX35" s="146">
        <f>feedin_vanute!AX35</f>
        <v>5.0000000000000044E-2</v>
      </c>
      <c r="AY35" s="145">
        <f>feedin_vanute!AY35</f>
        <v>0</v>
      </c>
      <c r="AZ35" s="146">
        <f>feedin_vanute!AZ35</f>
        <v>0</v>
      </c>
      <c r="BA35" s="146">
        <f>feedin_vanute!BA35</f>
        <v>0</v>
      </c>
      <c r="BB35" s="146">
        <f>feedin_vanute!BB35</f>
        <v>0.5</v>
      </c>
      <c r="BC35" s="146">
        <f>feedin_vanute!BC35</f>
        <v>0.5</v>
      </c>
      <c r="BD35" s="36">
        <f t="shared" si="2"/>
        <v>0.99999999999999989</v>
      </c>
      <c r="BE35" s="36">
        <f t="shared" si="3"/>
        <v>9</v>
      </c>
      <c r="BG35" s="60">
        <f t="shared" si="4"/>
        <v>1.0527930970177471E-2</v>
      </c>
      <c r="BH35" s="60">
        <f t="shared" si="0"/>
        <v>3.2242004377776939E-2</v>
      </c>
      <c r="BI35" s="60">
        <f t="shared" si="0"/>
        <v>0.17536961047639857</v>
      </c>
      <c r="BJ35" s="60">
        <f t="shared" si="0"/>
        <v>0.59838127575478761</v>
      </c>
      <c r="BK35" s="60">
        <f t="shared" si="0"/>
        <v>0.1834791784208594</v>
      </c>
      <c r="BL35" s="57">
        <f t="shared" si="1"/>
        <v>1</v>
      </c>
    </row>
    <row r="36" spans="1:64" x14ac:dyDescent="0.2">
      <c r="A36" s="51">
        <v>2030</v>
      </c>
      <c r="B36" s="101">
        <v>0.18965698521779167</v>
      </c>
      <c r="C36" s="65">
        <v>0.72971473802838438</v>
      </c>
      <c r="D36" s="65">
        <v>0</v>
      </c>
      <c r="E36" s="65">
        <v>0.02</v>
      </c>
      <c r="F36" s="65">
        <v>0</v>
      </c>
      <c r="G36" s="74">
        <v>5.4079298968967365E-4</v>
      </c>
      <c r="H36" s="74">
        <v>0</v>
      </c>
      <c r="I36" s="65">
        <v>6.0087483764134336E-2</v>
      </c>
      <c r="J36" s="74">
        <f t="shared" si="7"/>
        <v>0</v>
      </c>
      <c r="K36" s="72">
        <f>feedin_vanute!K36</f>
        <v>0.03</v>
      </c>
      <c r="L36" s="83">
        <f>feedin_vanute!L36</f>
        <v>0.1</v>
      </c>
      <c r="M36" s="83">
        <f>feedin_vanute!M36</f>
        <v>0.45</v>
      </c>
      <c r="N36" s="83">
        <f>feedin_vanute!N36</f>
        <v>0.27</v>
      </c>
      <c r="O36" s="83">
        <f>feedin_vanute!O36</f>
        <v>0.15</v>
      </c>
      <c r="P36" s="72">
        <f>feedin_vanute!P36</f>
        <v>0</v>
      </c>
      <c r="Q36" s="83">
        <f>feedin_vanute!Q36</f>
        <v>2E-3</v>
      </c>
      <c r="R36" s="83">
        <f>feedin_vanute!R36</f>
        <v>0.10500000000000004</v>
      </c>
      <c r="S36" s="83">
        <f>feedin_vanute!S36</f>
        <v>0.69799999999999995</v>
      </c>
      <c r="T36" s="83">
        <f>feedin_vanute!T36</f>
        <v>0.19499999999999995</v>
      </c>
      <c r="U36" s="72">
        <f>feedin_vanute!U36</f>
        <v>0.125</v>
      </c>
      <c r="V36" s="83">
        <f>feedin_vanute!V36</f>
        <v>0.5</v>
      </c>
      <c r="W36" s="83">
        <f>feedin_vanute!W36</f>
        <v>0.35</v>
      </c>
      <c r="X36" s="83">
        <f>feedin_vanute!X36</f>
        <v>2.5000000000000001E-2</v>
      </c>
      <c r="Y36" s="83">
        <f>feedin_vanute!Y36</f>
        <v>0</v>
      </c>
      <c r="Z36" s="72">
        <f>feedin_vanute!Z36</f>
        <v>0</v>
      </c>
      <c r="AA36" s="83">
        <f>feedin_vanute!AA36</f>
        <v>2E-3</v>
      </c>
      <c r="AB36" s="83">
        <f>feedin_vanute!AB36</f>
        <v>0.10500000000000004</v>
      </c>
      <c r="AC36" s="83">
        <f>feedin_vanute!AC36</f>
        <v>0.69799999999999995</v>
      </c>
      <c r="AD36" s="83">
        <f>feedin_vanute!AD36</f>
        <v>0.19499999999999995</v>
      </c>
      <c r="AE36" s="72">
        <f>feedin_vanute!AE36</f>
        <v>0</v>
      </c>
      <c r="AF36" s="83">
        <f>feedin_vanute!AF36</f>
        <v>0</v>
      </c>
      <c r="AG36" s="83">
        <f>feedin_vanute!AG36</f>
        <v>0</v>
      </c>
      <c r="AH36" s="83">
        <f>feedin_vanute!AH36</f>
        <v>0</v>
      </c>
      <c r="AI36" s="83">
        <f>feedin_vanute!AI36</f>
        <v>1</v>
      </c>
      <c r="AJ36" s="72">
        <f>feedin_vanute!AJ36</f>
        <v>0.4</v>
      </c>
      <c r="AK36" s="83">
        <f>feedin_vanute!AK36</f>
        <v>0.4</v>
      </c>
      <c r="AL36" s="83">
        <f>feedin_vanute!AL36</f>
        <v>0.2</v>
      </c>
      <c r="AM36" s="83">
        <f>feedin_vanute!AM36</f>
        <v>0</v>
      </c>
      <c r="AN36" s="83">
        <f>feedin_vanute!AN36</f>
        <v>0</v>
      </c>
      <c r="AO36" s="72">
        <f>feedin_vanute!AO36</f>
        <v>0.03</v>
      </c>
      <c r="AP36" s="83">
        <f>feedin_vanute!AP36</f>
        <v>0.15</v>
      </c>
      <c r="AQ36" s="83">
        <f>feedin_vanute!AQ36</f>
        <v>0.28000000000000003</v>
      </c>
      <c r="AR36" s="83">
        <f>feedin_vanute!AR36</f>
        <v>0.5</v>
      </c>
      <c r="AS36" s="83">
        <f>feedin_vanute!AS36</f>
        <v>4.0000000000000036E-2</v>
      </c>
      <c r="AT36" s="72">
        <f>feedin_vanute!AT36</f>
        <v>0.1</v>
      </c>
      <c r="AU36" s="83">
        <f>feedin_vanute!AU36</f>
        <v>0.25</v>
      </c>
      <c r="AV36" s="83">
        <f>feedin_vanute!AV36</f>
        <v>0.3</v>
      </c>
      <c r="AW36" s="83">
        <f>feedin_vanute!AW36</f>
        <v>0.3</v>
      </c>
      <c r="AX36" s="83">
        <f>feedin_vanute!AX36</f>
        <v>5.0000000000000044E-2</v>
      </c>
      <c r="AY36" s="72">
        <f>feedin_vanute!AY36</f>
        <v>0</v>
      </c>
      <c r="AZ36" s="83">
        <f>feedin_vanute!AZ36</f>
        <v>0</v>
      </c>
      <c r="BA36" s="83">
        <f>feedin_vanute!BA36</f>
        <v>0</v>
      </c>
      <c r="BB36" s="83">
        <f>feedin_vanute!BB36</f>
        <v>0.5</v>
      </c>
      <c r="BC36" s="83">
        <f>feedin_vanute!BC36</f>
        <v>0.5</v>
      </c>
      <c r="BD36" s="52">
        <f t="shared" si="2"/>
        <v>1</v>
      </c>
      <c r="BE36" s="52">
        <f t="shared" si="3"/>
        <v>9.0000000000000018</v>
      </c>
      <c r="BF36" s="55"/>
      <c r="BG36" s="61">
        <f t="shared" si="4"/>
        <v>1.1914775128823052E-2</v>
      </c>
      <c r="BH36" s="61">
        <f t="shared" si="0"/>
        <v>3.5703316134745387E-2</v>
      </c>
      <c r="BI36" s="61">
        <f t="shared" si="0"/>
        <v>0.18220009456816491</v>
      </c>
      <c r="BJ36" s="61">
        <f t="shared" si="0"/>
        <v>0.59253451828185644</v>
      </c>
      <c r="BK36" s="61">
        <f t="shared" si="0"/>
        <v>0.1776472958864104</v>
      </c>
      <c r="BL36" s="62">
        <f t="shared" si="1"/>
        <v>1.0000000000000002</v>
      </c>
    </row>
    <row r="37" spans="1:64" x14ac:dyDescent="0.2">
      <c r="A37" s="12">
        <v>2031</v>
      </c>
      <c r="B37" s="100">
        <v>0.18917719436670927</v>
      </c>
      <c r="C37" s="66">
        <v>0.7070376768523462</v>
      </c>
      <c r="D37" s="66">
        <f t="shared" ref="D37:F40" si="9">D36+(D$41-D$36)*0.2</f>
        <v>0</v>
      </c>
      <c r="E37" s="66">
        <f t="shared" si="9"/>
        <v>2.6000000000000002E-2</v>
      </c>
      <c r="F37" s="66">
        <f t="shared" si="9"/>
        <v>0</v>
      </c>
      <c r="G37" s="66">
        <v>5.4379478268746888E-4</v>
      </c>
      <c r="H37" s="66">
        <v>0</v>
      </c>
      <c r="I37" s="66">
        <v>7.7241333998257042E-2</v>
      </c>
      <c r="J37" s="66">
        <f t="shared" si="7"/>
        <v>0</v>
      </c>
      <c r="K37" s="145">
        <f>feedin_vanute!K37</f>
        <v>0.03</v>
      </c>
      <c r="L37" s="146">
        <f>feedin_vanute!L37</f>
        <v>0.1</v>
      </c>
      <c r="M37" s="146">
        <f>feedin_vanute!M37</f>
        <v>0.45</v>
      </c>
      <c r="N37" s="146">
        <f>feedin_vanute!N37</f>
        <v>0.27</v>
      </c>
      <c r="O37" s="146">
        <f>feedin_vanute!O37</f>
        <v>0.15</v>
      </c>
      <c r="P37" s="145">
        <f>feedin_vanute!P37</f>
        <v>0</v>
      </c>
      <c r="Q37" s="146">
        <f>feedin_vanute!Q37</f>
        <v>2E-3</v>
      </c>
      <c r="R37" s="146">
        <f>feedin_vanute!R37</f>
        <v>0.11000000000000004</v>
      </c>
      <c r="S37" s="146">
        <f>feedin_vanute!S37</f>
        <v>0.69799999999999995</v>
      </c>
      <c r="T37" s="146">
        <f>feedin_vanute!T37</f>
        <v>0.18999999999999995</v>
      </c>
      <c r="U37" s="145">
        <f>feedin_vanute!U37</f>
        <v>0.125</v>
      </c>
      <c r="V37" s="146">
        <f>feedin_vanute!V37</f>
        <v>0.5</v>
      </c>
      <c r="W37" s="146">
        <f>feedin_vanute!W37</f>
        <v>0.35</v>
      </c>
      <c r="X37" s="146">
        <f>feedin_vanute!X37</f>
        <v>2.5000000000000001E-2</v>
      </c>
      <c r="Y37" s="146">
        <f>feedin_vanute!Y37</f>
        <v>0</v>
      </c>
      <c r="Z37" s="145">
        <f>feedin_vanute!Z37</f>
        <v>0</v>
      </c>
      <c r="AA37" s="146">
        <f>feedin_vanute!AA37</f>
        <v>2E-3</v>
      </c>
      <c r="AB37" s="146">
        <f>feedin_vanute!AB37</f>
        <v>0.11000000000000004</v>
      </c>
      <c r="AC37" s="146">
        <f>feedin_vanute!AC37</f>
        <v>0.69799999999999995</v>
      </c>
      <c r="AD37" s="146">
        <f>feedin_vanute!AD37</f>
        <v>0.18999999999999995</v>
      </c>
      <c r="AE37" s="145">
        <f>feedin_vanute!AE37</f>
        <v>0</v>
      </c>
      <c r="AF37" s="146">
        <f>feedin_vanute!AF37</f>
        <v>0</v>
      </c>
      <c r="AG37" s="146">
        <f>feedin_vanute!AG37</f>
        <v>0</v>
      </c>
      <c r="AH37" s="146">
        <f>feedin_vanute!AH37</f>
        <v>0</v>
      </c>
      <c r="AI37" s="146">
        <f>feedin_vanute!AI37</f>
        <v>1</v>
      </c>
      <c r="AJ37" s="145">
        <f>feedin_vanute!AJ37</f>
        <v>0.4</v>
      </c>
      <c r="AK37" s="146">
        <f>feedin_vanute!AK37</f>
        <v>0.4</v>
      </c>
      <c r="AL37" s="146">
        <f>feedin_vanute!AL37</f>
        <v>0.2</v>
      </c>
      <c r="AM37" s="146">
        <f>feedin_vanute!AM37</f>
        <v>0</v>
      </c>
      <c r="AN37" s="146">
        <f>feedin_vanute!AN37</f>
        <v>0</v>
      </c>
      <c r="AO37" s="145">
        <f>feedin_vanute!AO37</f>
        <v>0.03</v>
      </c>
      <c r="AP37" s="146">
        <f>feedin_vanute!AP37</f>
        <v>0.15</v>
      </c>
      <c r="AQ37" s="146">
        <f>feedin_vanute!AQ37</f>
        <v>0.3</v>
      </c>
      <c r="AR37" s="146">
        <f>feedin_vanute!AR37</f>
        <v>0.5</v>
      </c>
      <c r="AS37" s="146">
        <f>feedin_vanute!AS37</f>
        <v>2.0000000000000018E-2</v>
      </c>
      <c r="AT37" s="145">
        <f>feedin_vanute!AT37</f>
        <v>0.1</v>
      </c>
      <c r="AU37" s="146">
        <f>feedin_vanute!AU37</f>
        <v>0.25</v>
      </c>
      <c r="AV37" s="146">
        <f>feedin_vanute!AV37</f>
        <v>0.3</v>
      </c>
      <c r="AW37" s="146">
        <f>feedin_vanute!AW37</f>
        <v>0.3</v>
      </c>
      <c r="AX37" s="146">
        <f>feedin_vanute!AX37</f>
        <v>5.0000000000000044E-2</v>
      </c>
      <c r="AY37" s="145">
        <f>feedin_vanute!AY37</f>
        <v>0</v>
      </c>
      <c r="AZ37" s="146">
        <f>feedin_vanute!AZ37</f>
        <v>0</v>
      </c>
      <c r="BA37" s="146">
        <f>feedin_vanute!BA37</f>
        <v>0</v>
      </c>
      <c r="BB37" s="146">
        <f>feedin_vanute!BB37</f>
        <v>0.5</v>
      </c>
      <c r="BC37" s="146">
        <f>feedin_vanute!BC37</f>
        <v>0.5</v>
      </c>
      <c r="BD37" s="36">
        <f t="shared" si="2"/>
        <v>1</v>
      </c>
      <c r="BE37" s="36">
        <f t="shared" si="3"/>
        <v>9.0000000000000018</v>
      </c>
      <c r="BG37" s="60">
        <f t="shared" si="4"/>
        <v>1.3616967143901971E-2</v>
      </c>
      <c r="BH37" s="60">
        <f t="shared" si="0"/>
        <v>3.9911646203014864E-2</v>
      </c>
      <c r="BI37" s="60">
        <f t="shared" si="0"/>
        <v>0.18904504107479192</v>
      </c>
      <c r="BJ37" s="60">
        <f t="shared" si="0"/>
        <v>0.58591054112142626</v>
      </c>
      <c r="BK37" s="60">
        <f t="shared" si="0"/>
        <v>0.17151580445686496</v>
      </c>
      <c r="BL37" s="57">
        <f t="shared" si="1"/>
        <v>1</v>
      </c>
    </row>
    <row r="38" spans="1:64" x14ac:dyDescent="0.2">
      <c r="A38" s="12">
        <v>2032</v>
      </c>
      <c r="B38" s="100">
        <v>0.1887824320611996</v>
      </c>
      <c r="C38" s="66">
        <v>0.68582797168623355</v>
      </c>
      <c r="D38" s="66">
        <f t="shared" si="9"/>
        <v>0</v>
      </c>
      <c r="E38" s="66">
        <f t="shared" si="9"/>
        <v>3.2000000000000001E-2</v>
      </c>
      <c r="F38" s="66">
        <f t="shared" si="9"/>
        <v>0</v>
      </c>
      <c r="G38" s="66">
        <v>5.5076178940625866E-4</v>
      </c>
      <c r="H38" s="66">
        <v>0</v>
      </c>
      <c r="I38" s="66">
        <v>9.2838834463160574E-2</v>
      </c>
      <c r="J38" s="66">
        <f t="shared" si="7"/>
        <v>0</v>
      </c>
      <c r="K38" s="145">
        <f>feedin_vanute!K38</f>
        <v>0.03</v>
      </c>
      <c r="L38" s="146">
        <f>feedin_vanute!L38</f>
        <v>0.1</v>
      </c>
      <c r="M38" s="146">
        <f>feedin_vanute!M38</f>
        <v>0.45</v>
      </c>
      <c r="N38" s="146">
        <f>feedin_vanute!N38</f>
        <v>0.27</v>
      </c>
      <c r="O38" s="146">
        <f>feedin_vanute!O38</f>
        <v>0.15</v>
      </c>
      <c r="P38" s="145">
        <f>feedin_vanute!P38</f>
        <v>0</v>
      </c>
      <c r="Q38" s="146">
        <f>feedin_vanute!Q38</f>
        <v>2E-3</v>
      </c>
      <c r="R38" s="146">
        <f>feedin_vanute!R38</f>
        <v>0.11500000000000005</v>
      </c>
      <c r="S38" s="146">
        <f>feedin_vanute!S38</f>
        <v>0.69799999999999995</v>
      </c>
      <c r="T38" s="146">
        <f>feedin_vanute!T38</f>
        <v>0.18499999999999994</v>
      </c>
      <c r="U38" s="145">
        <f>feedin_vanute!U38</f>
        <v>0.125</v>
      </c>
      <c r="V38" s="146">
        <f>feedin_vanute!V38</f>
        <v>0.5</v>
      </c>
      <c r="W38" s="146">
        <f>feedin_vanute!W38</f>
        <v>0.35</v>
      </c>
      <c r="X38" s="146">
        <f>feedin_vanute!X38</f>
        <v>2.5000000000000001E-2</v>
      </c>
      <c r="Y38" s="146">
        <f>feedin_vanute!Y38</f>
        <v>0</v>
      </c>
      <c r="Z38" s="145">
        <f>feedin_vanute!Z38</f>
        <v>0</v>
      </c>
      <c r="AA38" s="146">
        <f>feedin_vanute!AA38</f>
        <v>2E-3</v>
      </c>
      <c r="AB38" s="146">
        <f>feedin_vanute!AB38</f>
        <v>0.11500000000000005</v>
      </c>
      <c r="AC38" s="146">
        <f>feedin_vanute!AC38</f>
        <v>0.69799999999999995</v>
      </c>
      <c r="AD38" s="146">
        <f>feedin_vanute!AD38</f>
        <v>0.18499999999999994</v>
      </c>
      <c r="AE38" s="145">
        <f>feedin_vanute!AE38</f>
        <v>0</v>
      </c>
      <c r="AF38" s="146">
        <f>feedin_vanute!AF38</f>
        <v>0</v>
      </c>
      <c r="AG38" s="146">
        <f>feedin_vanute!AG38</f>
        <v>0</v>
      </c>
      <c r="AH38" s="146">
        <f>feedin_vanute!AH38</f>
        <v>0</v>
      </c>
      <c r="AI38" s="146">
        <f>feedin_vanute!AI38</f>
        <v>1</v>
      </c>
      <c r="AJ38" s="145">
        <f>feedin_vanute!AJ38</f>
        <v>0.4</v>
      </c>
      <c r="AK38" s="146">
        <f>feedin_vanute!AK38</f>
        <v>0.4</v>
      </c>
      <c r="AL38" s="146">
        <f>feedin_vanute!AL38</f>
        <v>0.2</v>
      </c>
      <c r="AM38" s="146">
        <f>feedin_vanute!AM38</f>
        <v>0</v>
      </c>
      <c r="AN38" s="146">
        <f>feedin_vanute!AN38</f>
        <v>0</v>
      </c>
      <c r="AO38" s="145">
        <f>feedin_vanute!AO38</f>
        <v>0.03</v>
      </c>
      <c r="AP38" s="146">
        <f>feedin_vanute!AP38</f>
        <v>0.15</v>
      </c>
      <c r="AQ38" s="146">
        <f>feedin_vanute!AQ38</f>
        <v>0.3</v>
      </c>
      <c r="AR38" s="146">
        <f>feedin_vanute!AR38</f>
        <v>0.5</v>
      </c>
      <c r="AS38" s="146">
        <f>feedin_vanute!AS38</f>
        <v>2.0000000000000018E-2</v>
      </c>
      <c r="AT38" s="145">
        <f>feedin_vanute!AT38</f>
        <v>0.1</v>
      </c>
      <c r="AU38" s="146">
        <f>feedin_vanute!AU38</f>
        <v>0.25</v>
      </c>
      <c r="AV38" s="146">
        <f>feedin_vanute!AV38</f>
        <v>0.3</v>
      </c>
      <c r="AW38" s="146">
        <f>feedin_vanute!AW38</f>
        <v>0.3</v>
      </c>
      <c r="AX38" s="146">
        <f>feedin_vanute!AX38</f>
        <v>5.0000000000000044E-2</v>
      </c>
      <c r="AY38" s="145">
        <f>feedin_vanute!AY38</f>
        <v>0</v>
      </c>
      <c r="AZ38" s="146">
        <f>feedin_vanute!AZ38</f>
        <v>0</v>
      </c>
      <c r="BA38" s="146">
        <f>feedin_vanute!BA38</f>
        <v>0</v>
      </c>
      <c r="BB38" s="146">
        <f>feedin_vanute!BB38</f>
        <v>0.5</v>
      </c>
      <c r="BC38" s="146">
        <f>feedin_vanute!BC38</f>
        <v>0.5</v>
      </c>
      <c r="BD38" s="36">
        <f t="shared" si="2"/>
        <v>1</v>
      </c>
      <c r="BE38" s="36">
        <f t="shared" si="3"/>
        <v>9.0000000000000018</v>
      </c>
      <c r="BG38" s="60">
        <f t="shared" si="4"/>
        <v>1.5167661123914549E-2</v>
      </c>
      <c r="BH38" s="60">
        <f t="shared" si="0"/>
        <v>4.3743912481045075E-2</v>
      </c>
      <c r="BI38" s="60">
        <f t="shared" si="0"/>
        <v>0.19546411386828616</v>
      </c>
      <c r="BJ38" s="60">
        <f t="shared" si="0"/>
        <v>0.57986683123246308</v>
      </c>
      <c r="BK38" s="60">
        <f t="shared" si="0"/>
        <v>0.16575748129429116</v>
      </c>
      <c r="BL38" s="57">
        <f t="shared" si="1"/>
        <v>1</v>
      </c>
    </row>
    <row r="39" spans="1:64" x14ac:dyDescent="0.2">
      <c r="A39" s="12">
        <v>2033</v>
      </c>
      <c r="B39" s="100">
        <v>0.18829418692056915</v>
      </c>
      <c r="C39" s="66">
        <v>0.66522180078827531</v>
      </c>
      <c r="D39" s="66">
        <f t="shared" si="9"/>
        <v>0</v>
      </c>
      <c r="E39" s="66">
        <f t="shared" si="9"/>
        <v>3.7999999999999999E-2</v>
      </c>
      <c r="F39" s="66">
        <f t="shared" si="9"/>
        <v>0</v>
      </c>
      <c r="G39" s="66">
        <v>5.595426027912079E-4</v>
      </c>
      <c r="H39" s="66">
        <v>0</v>
      </c>
      <c r="I39" s="66">
        <v>0.10792446968836439</v>
      </c>
      <c r="J39" s="66">
        <f t="shared" si="7"/>
        <v>0</v>
      </c>
      <c r="K39" s="145">
        <f>feedin_vanute!K39</f>
        <v>0.03</v>
      </c>
      <c r="L39" s="146">
        <f>feedin_vanute!L39</f>
        <v>0.1</v>
      </c>
      <c r="M39" s="146">
        <f>feedin_vanute!M39</f>
        <v>0.45</v>
      </c>
      <c r="N39" s="146">
        <f>feedin_vanute!N39</f>
        <v>0.27</v>
      </c>
      <c r="O39" s="146">
        <f>feedin_vanute!O39</f>
        <v>0.15</v>
      </c>
      <c r="P39" s="145">
        <f>feedin_vanute!P39</f>
        <v>0</v>
      </c>
      <c r="Q39" s="146">
        <f>feedin_vanute!Q39</f>
        <v>2E-3</v>
      </c>
      <c r="R39" s="146">
        <f>feedin_vanute!R39</f>
        <v>0.12000000000000005</v>
      </c>
      <c r="S39" s="146">
        <f>feedin_vanute!S39</f>
        <v>0.69799999999999995</v>
      </c>
      <c r="T39" s="146">
        <f>feedin_vanute!T39</f>
        <v>0.17999999999999994</v>
      </c>
      <c r="U39" s="145">
        <f>feedin_vanute!U39</f>
        <v>0.125</v>
      </c>
      <c r="V39" s="146">
        <f>feedin_vanute!V39</f>
        <v>0.5</v>
      </c>
      <c r="W39" s="146">
        <f>feedin_vanute!W39</f>
        <v>0.35</v>
      </c>
      <c r="X39" s="146">
        <f>feedin_vanute!X39</f>
        <v>2.5000000000000001E-2</v>
      </c>
      <c r="Y39" s="146">
        <f>feedin_vanute!Y39</f>
        <v>0</v>
      </c>
      <c r="Z39" s="145">
        <f>feedin_vanute!Z39</f>
        <v>0</v>
      </c>
      <c r="AA39" s="146">
        <f>feedin_vanute!AA39</f>
        <v>2E-3</v>
      </c>
      <c r="AB39" s="146">
        <f>feedin_vanute!AB39</f>
        <v>0.12000000000000005</v>
      </c>
      <c r="AC39" s="146">
        <f>feedin_vanute!AC39</f>
        <v>0.69799999999999995</v>
      </c>
      <c r="AD39" s="146">
        <f>feedin_vanute!AD39</f>
        <v>0.17999999999999994</v>
      </c>
      <c r="AE39" s="145">
        <f>feedin_vanute!AE39</f>
        <v>0</v>
      </c>
      <c r="AF39" s="146">
        <f>feedin_vanute!AF39</f>
        <v>0</v>
      </c>
      <c r="AG39" s="146">
        <f>feedin_vanute!AG39</f>
        <v>0</v>
      </c>
      <c r="AH39" s="146">
        <f>feedin_vanute!AH39</f>
        <v>0</v>
      </c>
      <c r="AI39" s="146">
        <f>feedin_vanute!AI39</f>
        <v>1</v>
      </c>
      <c r="AJ39" s="145">
        <f>feedin_vanute!AJ39</f>
        <v>0.4</v>
      </c>
      <c r="AK39" s="146">
        <f>feedin_vanute!AK39</f>
        <v>0.4</v>
      </c>
      <c r="AL39" s="146">
        <f>feedin_vanute!AL39</f>
        <v>0.2</v>
      </c>
      <c r="AM39" s="146">
        <f>feedin_vanute!AM39</f>
        <v>0</v>
      </c>
      <c r="AN39" s="146">
        <f>feedin_vanute!AN39</f>
        <v>0</v>
      </c>
      <c r="AO39" s="145">
        <f>feedin_vanute!AO39</f>
        <v>0.03</v>
      </c>
      <c r="AP39" s="146">
        <f>feedin_vanute!AP39</f>
        <v>0.15</v>
      </c>
      <c r="AQ39" s="146">
        <f>feedin_vanute!AQ39</f>
        <v>0.3</v>
      </c>
      <c r="AR39" s="146">
        <f>feedin_vanute!AR39</f>
        <v>0.5</v>
      </c>
      <c r="AS39" s="146">
        <f>feedin_vanute!AS39</f>
        <v>2.0000000000000018E-2</v>
      </c>
      <c r="AT39" s="145">
        <f>feedin_vanute!AT39</f>
        <v>0.1</v>
      </c>
      <c r="AU39" s="146">
        <f>feedin_vanute!AU39</f>
        <v>0.25</v>
      </c>
      <c r="AV39" s="146">
        <f>feedin_vanute!AV39</f>
        <v>0.3</v>
      </c>
      <c r="AW39" s="146">
        <f>feedin_vanute!AW39</f>
        <v>0.3</v>
      </c>
      <c r="AX39" s="146">
        <f>feedin_vanute!AX39</f>
        <v>5.0000000000000044E-2</v>
      </c>
      <c r="AY39" s="145">
        <f>feedin_vanute!AY39</f>
        <v>0</v>
      </c>
      <c r="AZ39" s="146">
        <f>feedin_vanute!AZ39</f>
        <v>0</v>
      </c>
      <c r="BA39" s="146">
        <f>feedin_vanute!BA39</f>
        <v>0</v>
      </c>
      <c r="BB39" s="146">
        <f>feedin_vanute!BB39</f>
        <v>0.5</v>
      </c>
      <c r="BC39" s="146">
        <f>feedin_vanute!BC39</f>
        <v>0.5</v>
      </c>
      <c r="BD39" s="36">
        <f t="shared" si="2"/>
        <v>1.0000000000000002</v>
      </c>
      <c r="BE39" s="36">
        <f t="shared" si="3"/>
        <v>9.0000000000000018</v>
      </c>
      <c r="BG39" s="60">
        <f t="shared" si="4"/>
        <v>1.6665089617569996E-2</v>
      </c>
      <c r="BH39" s="60">
        <f t="shared" si="0"/>
        <v>4.7440796756841042E-2</v>
      </c>
      <c r="BI39" s="60">
        <f t="shared" si="0"/>
        <v>0.20160824963591675</v>
      </c>
      <c r="BJ39" s="60">
        <f t="shared" si="0"/>
        <v>0.57406558832527921</v>
      </c>
      <c r="BK39" s="60">
        <f t="shared" si="0"/>
        <v>0.16022027566439309</v>
      </c>
      <c r="BL39" s="57">
        <f t="shared" si="1"/>
        <v>1</v>
      </c>
    </row>
    <row r="40" spans="1:64" x14ac:dyDescent="0.2">
      <c r="A40" s="12">
        <v>2034</v>
      </c>
      <c r="B40" s="100">
        <v>0.18733534395197929</v>
      </c>
      <c r="C40" s="66">
        <v>0.64320674161456182</v>
      </c>
      <c r="D40" s="66">
        <f t="shared" si="9"/>
        <v>0</v>
      </c>
      <c r="E40" s="66">
        <f t="shared" si="9"/>
        <v>4.3999999999999997E-2</v>
      </c>
      <c r="F40" s="66">
        <f t="shared" si="9"/>
        <v>0</v>
      </c>
      <c r="G40" s="66">
        <v>5.6593692873863706E-4</v>
      </c>
      <c r="H40" s="66">
        <v>0</v>
      </c>
      <c r="I40" s="66">
        <v>0.12489197750472029</v>
      </c>
      <c r="J40" s="66">
        <f t="shared" si="7"/>
        <v>0</v>
      </c>
      <c r="K40" s="145">
        <f>feedin_vanute!K40</f>
        <v>0.03</v>
      </c>
      <c r="L40" s="146">
        <f>feedin_vanute!L40</f>
        <v>0.1</v>
      </c>
      <c r="M40" s="146">
        <f>feedin_vanute!M40</f>
        <v>0.45</v>
      </c>
      <c r="N40" s="146">
        <f>feedin_vanute!N40</f>
        <v>0.27</v>
      </c>
      <c r="O40" s="146">
        <f>feedin_vanute!O40</f>
        <v>0.15</v>
      </c>
      <c r="P40" s="145">
        <f>feedin_vanute!P40</f>
        <v>0</v>
      </c>
      <c r="Q40" s="146">
        <f>feedin_vanute!Q40</f>
        <v>2E-3</v>
      </c>
      <c r="R40" s="146">
        <f>feedin_vanute!R40</f>
        <v>0.12500000000000006</v>
      </c>
      <c r="S40" s="146">
        <f>feedin_vanute!S40</f>
        <v>0.69799999999999995</v>
      </c>
      <c r="T40" s="146">
        <f>feedin_vanute!T40</f>
        <v>0.17499999999999993</v>
      </c>
      <c r="U40" s="145">
        <f>feedin_vanute!U40</f>
        <v>0.125</v>
      </c>
      <c r="V40" s="146">
        <f>feedin_vanute!V40</f>
        <v>0.5</v>
      </c>
      <c r="W40" s="146">
        <f>feedin_vanute!W40</f>
        <v>0.35</v>
      </c>
      <c r="X40" s="146">
        <f>feedin_vanute!X40</f>
        <v>2.5000000000000001E-2</v>
      </c>
      <c r="Y40" s="146">
        <f>feedin_vanute!Y40</f>
        <v>0</v>
      </c>
      <c r="Z40" s="145">
        <f>feedin_vanute!Z40</f>
        <v>0</v>
      </c>
      <c r="AA40" s="146">
        <f>feedin_vanute!AA40</f>
        <v>2E-3</v>
      </c>
      <c r="AB40" s="146">
        <f>feedin_vanute!AB40</f>
        <v>0.12500000000000006</v>
      </c>
      <c r="AC40" s="146">
        <f>feedin_vanute!AC40</f>
        <v>0.69799999999999995</v>
      </c>
      <c r="AD40" s="146">
        <f>feedin_vanute!AD40</f>
        <v>0.17499999999999993</v>
      </c>
      <c r="AE40" s="145">
        <f>feedin_vanute!AE40</f>
        <v>0</v>
      </c>
      <c r="AF40" s="146">
        <f>feedin_vanute!AF40</f>
        <v>0</v>
      </c>
      <c r="AG40" s="146">
        <f>feedin_vanute!AG40</f>
        <v>0</v>
      </c>
      <c r="AH40" s="146">
        <f>feedin_vanute!AH40</f>
        <v>0</v>
      </c>
      <c r="AI40" s="146">
        <f>feedin_vanute!AI40</f>
        <v>1</v>
      </c>
      <c r="AJ40" s="145">
        <f>feedin_vanute!AJ40</f>
        <v>0.4</v>
      </c>
      <c r="AK40" s="146">
        <f>feedin_vanute!AK40</f>
        <v>0.4</v>
      </c>
      <c r="AL40" s="146">
        <f>feedin_vanute!AL40</f>
        <v>0.2</v>
      </c>
      <c r="AM40" s="146">
        <f>feedin_vanute!AM40</f>
        <v>0</v>
      </c>
      <c r="AN40" s="146">
        <f>feedin_vanute!AN40</f>
        <v>0</v>
      </c>
      <c r="AO40" s="145">
        <f>feedin_vanute!AO40</f>
        <v>0.03</v>
      </c>
      <c r="AP40" s="146">
        <f>feedin_vanute!AP40</f>
        <v>0.15</v>
      </c>
      <c r="AQ40" s="146">
        <f>feedin_vanute!AQ40</f>
        <v>0.3</v>
      </c>
      <c r="AR40" s="146">
        <f>feedin_vanute!AR40</f>
        <v>0.5</v>
      </c>
      <c r="AS40" s="146">
        <f>feedin_vanute!AS40</f>
        <v>2.0000000000000018E-2</v>
      </c>
      <c r="AT40" s="145">
        <f>feedin_vanute!AT40</f>
        <v>0.1</v>
      </c>
      <c r="AU40" s="146">
        <f>feedin_vanute!AU40</f>
        <v>0.25</v>
      </c>
      <c r="AV40" s="146">
        <f>feedin_vanute!AV40</f>
        <v>0.3</v>
      </c>
      <c r="AW40" s="146">
        <f>feedin_vanute!AW40</f>
        <v>0.3</v>
      </c>
      <c r="AX40" s="146">
        <f>feedin_vanute!AX40</f>
        <v>5.0000000000000044E-2</v>
      </c>
      <c r="AY40" s="145">
        <f>feedin_vanute!AY40</f>
        <v>0</v>
      </c>
      <c r="AZ40" s="146">
        <f>feedin_vanute!AZ40</f>
        <v>0</v>
      </c>
      <c r="BA40" s="146">
        <f>feedin_vanute!BA40</f>
        <v>0</v>
      </c>
      <c r="BB40" s="146">
        <f>feedin_vanute!BB40</f>
        <v>0.5</v>
      </c>
      <c r="BC40" s="146">
        <f>feedin_vanute!BC40</f>
        <v>0.5</v>
      </c>
      <c r="BD40" s="36">
        <f t="shared" si="2"/>
        <v>1</v>
      </c>
      <c r="BE40" s="36">
        <f t="shared" si="3"/>
        <v>9.0000000000000018</v>
      </c>
      <c r="BG40" s="60">
        <f t="shared" si="4"/>
        <v>1.8335632840526864E-2</v>
      </c>
      <c r="BH40" s="60">
        <f t="shared" si="0"/>
        <v>5.1557317026102584E-2</v>
      </c>
      <c r="BI40" s="60">
        <f t="shared" si="0"/>
        <v>0.20778252811737474</v>
      </c>
      <c r="BJ40" s="60">
        <f t="shared" si="0"/>
        <v>0.56771844176541464</v>
      </c>
      <c r="BK40" s="60">
        <f t="shared" si="0"/>
        <v>0.15460608025058117</v>
      </c>
      <c r="BL40" s="57">
        <f t="shared" si="1"/>
        <v>1</v>
      </c>
    </row>
    <row r="41" spans="1:64" x14ac:dyDescent="0.2">
      <c r="A41" s="51">
        <v>2035</v>
      </c>
      <c r="B41" s="101">
        <v>0.18589497225234033</v>
      </c>
      <c r="C41" s="65">
        <v>0.61978191597793764</v>
      </c>
      <c r="D41" s="65">
        <v>0</v>
      </c>
      <c r="E41" s="65">
        <v>0.05</v>
      </c>
      <c r="F41" s="65">
        <v>0</v>
      </c>
      <c r="G41" s="74">
        <v>5.6977331930073926E-4</v>
      </c>
      <c r="H41" s="74">
        <v>0</v>
      </c>
      <c r="I41" s="65">
        <v>0.14375333845042132</v>
      </c>
      <c r="J41" s="74">
        <f t="shared" si="7"/>
        <v>0</v>
      </c>
      <c r="K41" s="72">
        <f>feedin_vanute!K41</f>
        <v>0.03</v>
      </c>
      <c r="L41" s="83">
        <f>feedin_vanute!L41</f>
        <v>0.1</v>
      </c>
      <c r="M41" s="83">
        <f>feedin_vanute!M41</f>
        <v>0.45</v>
      </c>
      <c r="N41" s="83">
        <f>feedin_vanute!N41</f>
        <v>0.27</v>
      </c>
      <c r="O41" s="83">
        <f>feedin_vanute!O41</f>
        <v>0.15</v>
      </c>
      <c r="P41" s="72">
        <f>feedin_vanute!P41</f>
        <v>0</v>
      </c>
      <c r="Q41" s="83">
        <f>feedin_vanute!Q41</f>
        <v>2E-3</v>
      </c>
      <c r="R41" s="83">
        <f>feedin_vanute!R41</f>
        <v>0.13000000000000006</v>
      </c>
      <c r="S41" s="83">
        <f>feedin_vanute!S41</f>
        <v>0.69799999999999995</v>
      </c>
      <c r="T41" s="83">
        <f>feedin_vanute!T41</f>
        <v>0.16999999999999993</v>
      </c>
      <c r="U41" s="72">
        <f>feedin_vanute!U41</f>
        <v>0.125</v>
      </c>
      <c r="V41" s="83">
        <f>feedin_vanute!V41</f>
        <v>0.5</v>
      </c>
      <c r="W41" s="83">
        <f>feedin_vanute!W41</f>
        <v>0.35</v>
      </c>
      <c r="X41" s="83">
        <f>feedin_vanute!X41</f>
        <v>2.5000000000000001E-2</v>
      </c>
      <c r="Y41" s="83">
        <f>feedin_vanute!Y41</f>
        <v>0</v>
      </c>
      <c r="Z41" s="72">
        <f>feedin_vanute!Z41</f>
        <v>0</v>
      </c>
      <c r="AA41" s="83">
        <f>feedin_vanute!AA41</f>
        <v>2E-3</v>
      </c>
      <c r="AB41" s="83">
        <f>feedin_vanute!AB41</f>
        <v>0.13000000000000006</v>
      </c>
      <c r="AC41" s="83">
        <f>feedin_vanute!AC41</f>
        <v>0.69799999999999995</v>
      </c>
      <c r="AD41" s="83">
        <f>feedin_vanute!AD41</f>
        <v>0.16999999999999993</v>
      </c>
      <c r="AE41" s="72">
        <f>feedin_vanute!AE41</f>
        <v>0</v>
      </c>
      <c r="AF41" s="83">
        <f>feedin_vanute!AF41</f>
        <v>0</v>
      </c>
      <c r="AG41" s="83">
        <f>feedin_vanute!AG41</f>
        <v>0</v>
      </c>
      <c r="AH41" s="83">
        <f>feedin_vanute!AH41</f>
        <v>0</v>
      </c>
      <c r="AI41" s="83">
        <f>feedin_vanute!AI41</f>
        <v>1</v>
      </c>
      <c r="AJ41" s="72">
        <f>feedin_vanute!AJ41</f>
        <v>0.4</v>
      </c>
      <c r="AK41" s="83">
        <f>feedin_vanute!AK41</f>
        <v>0.4</v>
      </c>
      <c r="AL41" s="83">
        <f>feedin_vanute!AL41</f>
        <v>0.2</v>
      </c>
      <c r="AM41" s="83">
        <f>feedin_vanute!AM41</f>
        <v>0</v>
      </c>
      <c r="AN41" s="83">
        <f>feedin_vanute!AN41</f>
        <v>0</v>
      </c>
      <c r="AO41" s="72">
        <f>feedin_vanute!AO41</f>
        <v>0.03</v>
      </c>
      <c r="AP41" s="83">
        <f>feedin_vanute!AP41</f>
        <v>0.15</v>
      </c>
      <c r="AQ41" s="83">
        <f>feedin_vanute!AQ41</f>
        <v>0.3</v>
      </c>
      <c r="AR41" s="83">
        <f>feedin_vanute!AR41</f>
        <v>0.5</v>
      </c>
      <c r="AS41" s="83">
        <f>feedin_vanute!AS41</f>
        <v>2.0000000000000018E-2</v>
      </c>
      <c r="AT41" s="72">
        <f>feedin_vanute!AT41</f>
        <v>0.1</v>
      </c>
      <c r="AU41" s="83">
        <f>feedin_vanute!AU41</f>
        <v>0.25</v>
      </c>
      <c r="AV41" s="83">
        <f>feedin_vanute!AV41</f>
        <v>0.3</v>
      </c>
      <c r="AW41" s="83">
        <f>feedin_vanute!AW41</f>
        <v>0.3</v>
      </c>
      <c r="AX41" s="83">
        <f>feedin_vanute!AX41</f>
        <v>5.0000000000000044E-2</v>
      </c>
      <c r="AY41" s="72">
        <f>feedin_vanute!AY41</f>
        <v>0</v>
      </c>
      <c r="AZ41" s="83">
        <f>feedin_vanute!AZ41</f>
        <v>0</v>
      </c>
      <c r="BA41" s="83">
        <f>feedin_vanute!BA41</f>
        <v>0</v>
      </c>
      <c r="BB41" s="83">
        <f>feedin_vanute!BB41</f>
        <v>0.5</v>
      </c>
      <c r="BC41" s="83">
        <f>feedin_vanute!BC41</f>
        <v>0.5</v>
      </c>
      <c r="BD41" s="52">
        <f t="shared" si="2"/>
        <v>1</v>
      </c>
      <c r="BE41" s="52">
        <f t="shared" si="3"/>
        <v>9.0000000000000018</v>
      </c>
      <c r="BF41" s="55"/>
      <c r="BG41" s="61">
        <f t="shared" si="4"/>
        <v>2.0180092340332637E-2</v>
      </c>
      <c r="BH41" s="61">
        <f t="shared" si="0"/>
        <v>5.6095304997515534E-2</v>
      </c>
      <c r="BI41" s="61">
        <f t="shared" si="0"/>
        <v>0.21396434278967164</v>
      </c>
      <c r="BJ41" s="61">
        <f t="shared" si="0"/>
        <v>0.56082542139585867</v>
      </c>
      <c r="BK41" s="61">
        <f t="shared" si="0"/>
        <v>0.14893483847662148</v>
      </c>
      <c r="BL41" s="62">
        <f t="shared" si="1"/>
        <v>0.99999999999999989</v>
      </c>
    </row>
    <row r="42" spans="1:64" x14ac:dyDescent="0.2">
      <c r="A42" s="12">
        <v>2036</v>
      </c>
      <c r="B42" s="100">
        <v>0.18397635896203196</v>
      </c>
      <c r="C42" s="66">
        <v>0.59097440581300009</v>
      </c>
      <c r="D42" s="66">
        <f t="shared" ref="D42:F45" si="10">D41+(D$46-D$41)*0.2</f>
        <v>0</v>
      </c>
      <c r="E42" s="66">
        <f t="shared" si="10"/>
        <v>6.0000000000000005E-2</v>
      </c>
      <c r="F42" s="66">
        <f t="shared" si="10"/>
        <v>0</v>
      </c>
      <c r="G42" s="66">
        <v>5.7098577942059706E-4</v>
      </c>
      <c r="H42" s="66">
        <v>0</v>
      </c>
      <c r="I42" s="66">
        <v>0.16447824944554726</v>
      </c>
      <c r="J42" s="66">
        <f t="shared" si="7"/>
        <v>0</v>
      </c>
      <c r="K42" s="145">
        <f>feedin_vanute!K42</f>
        <v>0.03</v>
      </c>
      <c r="L42" s="146">
        <f>feedin_vanute!L42</f>
        <v>0.1</v>
      </c>
      <c r="M42" s="146">
        <f>feedin_vanute!M42</f>
        <v>0.45</v>
      </c>
      <c r="N42" s="146">
        <f>feedin_vanute!N42</f>
        <v>0.27</v>
      </c>
      <c r="O42" s="146">
        <f>feedin_vanute!O42</f>
        <v>0.15</v>
      </c>
      <c r="P42" s="145">
        <f>feedin_vanute!P42</f>
        <v>0</v>
      </c>
      <c r="Q42" s="146">
        <f>feedin_vanute!Q42</f>
        <v>2E-3</v>
      </c>
      <c r="R42" s="146">
        <f>feedin_vanute!R42</f>
        <v>0.13500000000000006</v>
      </c>
      <c r="S42" s="146">
        <f>feedin_vanute!S42</f>
        <v>0.69799999999999995</v>
      </c>
      <c r="T42" s="146">
        <f>feedin_vanute!T42</f>
        <v>0.16499999999999992</v>
      </c>
      <c r="U42" s="145">
        <f>feedin_vanute!U42</f>
        <v>0.125</v>
      </c>
      <c r="V42" s="146">
        <f>feedin_vanute!V42</f>
        <v>0.5</v>
      </c>
      <c r="W42" s="146">
        <f>feedin_vanute!W42</f>
        <v>0.35</v>
      </c>
      <c r="X42" s="146">
        <f>feedin_vanute!X42</f>
        <v>2.5000000000000001E-2</v>
      </c>
      <c r="Y42" s="146">
        <f>feedin_vanute!Y42</f>
        <v>0</v>
      </c>
      <c r="Z42" s="145">
        <f>feedin_vanute!Z42</f>
        <v>0</v>
      </c>
      <c r="AA42" s="146">
        <f>feedin_vanute!AA42</f>
        <v>2E-3</v>
      </c>
      <c r="AB42" s="146">
        <f>feedin_vanute!AB42</f>
        <v>0.13500000000000006</v>
      </c>
      <c r="AC42" s="146">
        <f>feedin_vanute!AC42</f>
        <v>0.69799999999999995</v>
      </c>
      <c r="AD42" s="146">
        <f>feedin_vanute!AD42</f>
        <v>0.16499999999999992</v>
      </c>
      <c r="AE42" s="145">
        <f>feedin_vanute!AE42</f>
        <v>0</v>
      </c>
      <c r="AF42" s="146">
        <f>feedin_vanute!AF42</f>
        <v>0</v>
      </c>
      <c r="AG42" s="146">
        <f>feedin_vanute!AG42</f>
        <v>0</v>
      </c>
      <c r="AH42" s="146">
        <f>feedin_vanute!AH42</f>
        <v>0</v>
      </c>
      <c r="AI42" s="146">
        <f>feedin_vanute!AI42</f>
        <v>1</v>
      </c>
      <c r="AJ42" s="145">
        <f>feedin_vanute!AJ42</f>
        <v>0.4</v>
      </c>
      <c r="AK42" s="146">
        <f>feedin_vanute!AK42</f>
        <v>0.4</v>
      </c>
      <c r="AL42" s="146">
        <f>feedin_vanute!AL42</f>
        <v>0.2</v>
      </c>
      <c r="AM42" s="146">
        <f>feedin_vanute!AM42</f>
        <v>0</v>
      </c>
      <c r="AN42" s="146">
        <f>feedin_vanute!AN42</f>
        <v>0</v>
      </c>
      <c r="AO42" s="145">
        <f>feedin_vanute!AO42</f>
        <v>0.03</v>
      </c>
      <c r="AP42" s="146">
        <f>feedin_vanute!AP42</f>
        <v>0.15</v>
      </c>
      <c r="AQ42" s="146">
        <f>feedin_vanute!AQ42</f>
        <v>0.3</v>
      </c>
      <c r="AR42" s="146">
        <f>feedin_vanute!AR42</f>
        <v>0.5</v>
      </c>
      <c r="AS42" s="146">
        <f>feedin_vanute!AS42</f>
        <v>2.0000000000000018E-2</v>
      </c>
      <c r="AT42" s="145">
        <f>feedin_vanute!AT42</f>
        <v>0.1</v>
      </c>
      <c r="AU42" s="146">
        <f>feedin_vanute!AU42</f>
        <v>0.25</v>
      </c>
      <c r="AV42" s="146">
        <f>feedin_vanute!AV42</f>
        <v>0.3</v>
      </c>
      <c r="AW42" s="146">
        <f>feedin_vanute!AW42</f>
        <v>0.3</v>
      </c>
      <c r="AX42" s="146">
        <f>feedin_vanute!AX42</f>
        <v>5.0000000000000044E-2</v>
      </c>
      <c r="AY42" s="145">
        <f>feedin_vanute!AY42</f>
        <v>0</v>
      </c>
      <c r="AZ42" s="146">
        <f>feedin_vanute!AZ42</f>
        <v>0</v>
      </c>
      <c r="BA42" s="146">
        <f>feedin_vanute!BA42</f>
        <v>0</v>
      </c>
      <c r="BB42" s="146">
        <f>feedin_vanute!BB42</f>
        <v>0.5</v>
      </c>
      <c r="BC42" s="146">
        <f>feedin_vanute!BC42</f>
        <v>0.5</v>
      </c>
      <c r="BD42" s="36">
        <f t="shared" si="2"/>
        <v>0.99999999999999989</v>
      </c>
      <c r="BE42" s="36">
        <f t="shared" si="3"/>
        <v>9.0000000000000018</v>
      </c>
      <c r="BG42" s="60">
        <f t="shared" si="4"/>
        <v>2.2195510025183923E-2</v>
      </c>
      <c r="BH42" s="60">
        <f t="shared" si="0"/>
        <v>6.1047541380984255E-2</v>
      </c>
      <c r="BI42" s="60">
        <f t="shared" si="0"/>
        <v>0.22012857830721771</v>
      </c>
      <c r="BJ42" s="60">
        <f t="shared" si="0"/>
        <v>0.55339722701088689</v>
      </c>
      <c r="BK42" s="60">
        <f t="shared" si="0"/>
        <v>0.14323114327572711</v>
      </c>
      <c r="BL42" s="57">
        <f t="shared" si="1"/>
        <v>1</v>
      </c>
    </row>
    <row r="43" spans="1:64" x14ac:dyDescent="0.2">
      <c r="A43" s="12">
        <v>2037</v>
      </c>
      <c r="B43" s="100">
        <v>0.18159444691550775</v>
      </c>
      <c r="C43" s="66">
        <v>0.56084310140948435</v>
      </c>
      <c r="D43" s="66">
        <f t="shared" si="10"/>
        <v>0</v>
      </c>
      <c r="E43" s="66">
        <f t="shared" si="10"/>
        <v>7.0000000000000007E-2</v>
      </c>
      <c r="F43" s="66">
        <f t="shared" si="10"/>
        <v>0</v>
      </c>
      <c r="G43" s="66">
        <v>5.6960935225223129E-4</v>
      </c>
      <c r="H43" s="66">
        <v>0</v>
      </c>
      <c r="I43" s="66">
        <v>0.18699284232275565</v>
      </c>
      <c r="J43" s="66">
        <f t="shared" si="7"/>
        <v>0</v>
      </c>
      <c r="K43" s="145">
        <f>feedin_vanute!K43</f>
        <v>0.03</v>
      </c>
      <c r="L43" s="146">
        <f>feedin_vanute!L43</f>
        <v>0.1</v>
      </c>
      <c r="M43" s="146">
        <f>feedin_vanute!M43</f>
        <v>0.45</v>
      </c>
      <c r="N43" s="146">
        <f>feedin_vanute!N43</f>
        <v>0.27</v>
      </c>
      <c r="O43" s="146">
        <f>feedin_vanute!O43</f>
        <v>0.15</v>
      </c>
      <c r="P43" s="145">
        <f>feedin_vanute!P43</f>
        <v>0</v>
      </c>
      <c r="Q43" s="146">
        <f>feedin_vanute!Q43</f>
        <v>2E-3</v>
      </c>
      <c r="R43" s="146">
        <f>feedin_vanute!R43</f>
        <v>0.14000000000000007</v>
      </c>
      <c r="S43" s="146">
        <f>feedin_vanute!S43</f>
        <v>0.69799999999999995</v>
      </c>
      <c r="T43" s="146">
        <f>feedin_vanute!T43</f>
        <v>0.15999999999999992</v>
      </c>
      <c r="U43" s="145">
        <f>feedin_vanute!U43</f>
        <v>0.125</v>
      </c>
      <c r="V43" s="146">
        <f>feedin_vanute!V43</f>
        <v>0.5</v>
      </c>
      <c r="W43" s="146">
        <f>feedin_vanute!W43</f>
        <v>0.35</v>
      </c>
      <c r="X43" s="146">
        <f>feedin_vanute!X43</f>
        <v>2.5000000000000001E-2</v>
      </c>
      <c r="Y43" s="146">
        <f>feedin_vanute!Y43</f>
        <v>0</v>
      </c>
      <c r="Z43" s="145">
        <f>feedin_vanute!Z43</f>
        <v>0</v>
      </c>
      <c r="AA43" s="146">
        <f>feedin_vanute!AA43</f>
        <v>2E-3</v>
      </c>
      <c r="AB43" s="146">
        <f>feedin_vanute!AB43</f>
        <v>0.14000000000000007</v>
      </c>
      <c r="AC43" s="146">
        <f>feedin_vanute!AC43</f>
        <v>0.69799999999999995</v>
      </c>
      <c r="AD43" s="146">
        <f>feedin_vanute!AD43</f>
        <v>0.15999999999999992</v>
      </c>
      <c r="AE43" s="145">
        <f>feedin_vanute!AE43</f>
        <v>0</v>
      </c>
      <c r="AF43" s="146">
        <f>feedin_vanute!AF43</f>
        <v>0</v>
      </c>
      <c r="AG43" s="146">
        <f>feedin_vanute!AG43</f>
        <v>0</v>
      </c>
      <c r="AH43" s="146">
        <f>feedin_vanute!AH43</f>
        <v>0</v>
      </c>
      <c r="AI43" s="146">
        <f>feedin_vanute!AI43</f>
        <v>1</v>
      </c>
      <c r="AJ43" s="145">
        <f>feedin_vanute!AJ43</f>
        <v>0.4</v>
      </c>
      <c r="AK43" s="146">
        <f>feedin_vanute!AK43</f>
        <v>0.4</v>
      </c>
      <c r="AL43" s="146">
        <f>feedin_vanute!AL43</f>
        <v>0.2</v>
      </c>
      <c r="AM43" s="146">
        <f>feedin_vanute!AM43</f>
        <v>0</v>
      </c>
      <c r="AN43" s="146">
        <f>feedin_vanute!AN43</f>
        <v>0</v>
      </c>
      <c r="AO43" s="145">
        <f>feedin_vanute!AO43</f>
        <v>0.03</v>
      </c>
      <c r="AP43" s="146">
        <f>feedin_vanute!AP43</f>
        <v>0.15</v>
      </c>
      <c r="AQ43" s="146">
        <f>feedin_vanute!AQ43</f>
        <v>0.3</v>
      </c>
      <c r="AR43" s="146">
        <f>feedin_vanute!AR43</f>
        <v>0.5</v>
      </c>
      <c r="AS43" s="146">
        <f>feedin_vanute!AS43</f>
        <v>2.0000000000000018E-2</v>
      </c>
      <c r="AT43" s="145">
        <f>feedin_vanute!AT43</f>
        <v>0.1</v>
      </c>
      <c r="AU43" s="146">
        <f>feedin_vanute!AU43</f>
        <v>0.25</v>
      </c>
      <c r="AV43" s="146">
        <f>feedin_vanute!AV43</f>
        <v>0.3</v>
      </c>
      <c r="AW43" s="146">
        <f>feedin_vanute!AW43</f>
        <v>0.3</v>
      </c>
      <c r="AX43" s="146">
        <f>feedin_vanute!AX43</f>
        <v>5.0000000000000044E-2</v>
      </c>
      <c r="AY43" s="145">
        <f>feedin_vanute!AY43</f>
        <v>0</v>
      </c>
      <c r="AZ43" s="146">
        <f>feedin_vanute!AZ43</f>
        <v>0</v>
      </c>
      <c r="BA43" s="146">
        <f>feedin_vanute!BA43</f>
        <v>0</v>
      </c>
      <c r="BB43" s="146">
        <f>feedin_vanute!BB43</f>
        <v>0.5</v>
      </c>
      <c r="BC43" s="146">
        <f>feedin_vanute!BC43</f>
        <v>0.5</v>
      </c>
      <c r="BD43" s="36">
        <f t="shared" si="2"/>
        <v>1</v>
      </c>
      <c r="BE43" s="36">
        <f t="shared" si="3"/>
        <v>9.0000000000000018</v>
      </c>
      <c r="BG43" s="60">
        <f t="shared" si="4"/>
        <v>2.4374961380641692E-2</v>
      </c>
      <c r="BH43" s="60">
        <f t="shared" si="0"/>
        <v>6.6397185215959553E-2</v>
      </c>
      <c r="BI43" s="60">
        <f t="shared" si="0"/>
        <v>0.22624730987658348</v>
      </c>
      <c r="BJ43" s="60">
        <f t="shared" si="0"/>
        <v>0.54545683814783386</v>
      </c>
      <c r="BK43" s="60">
        <f t="shared" si="0"/>
        <v>0.1375237053789814</v>
      </c>
      <c r="BL43" s="57">
        <f t="shared" si="1"/>
        <v>1</v>
      </c>
    </row>
    <row r="44" spans="1:64" x14ac:dyDescent="0.2">
      <c r="A44" s="12">
        <v>2038</v>
      </c>
      <c r="B44" s="100">
        <v>0.17877249975257814</v>
      </c>
      <c r="C44" s="66">
        <v>0.52949310551512951</v>
      </c>
      <c r="D44" s="66">
        <f t="shared" si="10"/>
        <v>0</v>
      </c>
      <c r="E44" s="66">
        <f t="shared" si="10"/>
        <v>8.0000000000000016E-2</v>
      </c>
      <c r="F44" s="66">
        <f t="shared" si="10"/>
        <v>0</v>
      </c>
      <c r="G44" s="66">
        <v>5.6577346864838235E-4</v>
      </c>
      <c r="H44" s="66">
        <v>0</v>
      </c>
      <c r="I44" s="66">
        <v>0.211168621263644</v>
      </c>
      <c r="J44" s="66">
        <f t="shared" si="7"/>
        <v>0</v>
      </c>
      <c r="K44" s="145">
        <f>feedin_vanute!K44</f>
        <v>0.03</v>
      </c>
      <c r="L44" s="146">
        <f>feedin_vanute!L44</f>
        <v>0.1</v>
      </c>
      <c r="M44" s="146">
        <f>feedin_vanute!M44</f>
        <v>0.45</v>
      </c>
      <c r="N44" s="146">
        <f>feedin_vanute!N44</f>
        <v>0.27</v>
      </c>
      <c r="O44" s="146">
        <f>feedin_vanute!O44</f>
        <v>0.15</v>
      </c>
      <c r="P44" s="145">
        <f>feedin_vanute!P44</f>
        <v>0</v>
      </c>
      <c r="Q44" s="146">
        <f>feedin_vanute!Q44</f>
        <v>2E-3</v>
      </c>
      <c r="R44" s="146">
        <f>feedin_vanute!R44</f>
        <v>0.14500000000000007</v>
      </c>
      <c r="S44" s="146">
        <f>feedin_vanute!S44</f>
        <v>0.69799999999999995</v>
      </c>
      <c r="T44" s="146">
        <f>feedin_vanute!T44</f>
        <v>0.15499999999999992</v>
      </c>
      <c r="U44" s="145">
        <f>feedin_vanute!U44</f>
        <v>0.125</v>
      </c>
      <c r="V44" s="146">
        <f>feedin_vanute!V44</f>
        <v>0.5</v>
      </c>
      <c r="W44" s="146">
        <f>feedin_vanute!W44</f>
        <v>0.35</v>
      </c>
      <c r="X44" s="146">
        <f>feedin_vanute!X44</f>
        <v>2.5000000000000001E-2</v>
      </c>
      <c r="Y44" s="146">
        <f>feedin_vanute!Y44</f>
        <v>0</v>
      </c>
      <c r="Z44" s="145">
        <f>feedin_vanute!Z44</f>
        <v>0</v>
      </c>
      <c r="AA44" s="146">
        <f>feedin_vanute!AA44</f>
        <v>2E-3</v>
      </c>
      <c r="AB44" s="146">
        <f>feedin_vanute!AB44</f>
        <v>0.14500000000000007</v>
      </c>
      <c r="AC44" s="146">
        <f>feedin_vanute!AC44</f>
        <v>0.69799999999999995</v>
      </c>
      <c r="AD44" s="146">
        <f>feedin_vanute!AD44</f>
        <v>0.15499999999999992</v>
      </c>
      <c r="AE44" s="145">
        <f>feedin_vanute!AE44</f>
        <v>0</v>
      </c>
      <c r="AF44" s="146">
        <f>feedin_vanute!AF44</f>
        <v>0</v>
      </c>
      <c r="AG44" s="146">
        <f>feedin_vanute!AG44</f>
        <v>0</v>
      </c>
      <c r="AH44" s="146">
        <f>feedin_vanute!AH44</f>
        <v>0</v>
      </c>
      <c r="AI44" s="146">
        <f>feedin_vanute!AI44</f>
        <v>1</v>
      </c>
      <c r="AJ44" s="145">
        <f>feedin_vanute!AJ44</f>
        <v>0.4</v>
      </c>
      <c r="AK44" s="146">
        <f>feedin_vanute!AK44</f>
        <v>0.4</v>
      </c>
      <c r="AL44" s="146">
        <f>feedin_vanute!AL44</f>
        <v>0.2</v>
      </c>
      <c r="AM44" s="146">
        <f>feedin_vanute!AM44</f>
        <v>0</v>
      </c>
      <c r="AN44" s="146">
        <f>feedin_vanute!AN44</f>
        <v>0</v>
      </c>
      <c r="AO44" s="145">
        <f>feedin_vanute!AO44</f>
        <v>0.03</v>
      </c>
      <c r="AP44" s="146">
        <f>feedin_vanute!AP44</f>
        <v>0.15</v>
      </c>
      <c r="AQ44" s="146">
        <f>feedin_vanute!AQ44</f>
        <v>0.3</v>
      </c>
      <c r="AR44" s="146">
        <f>feedin_vanute!AR44</f>
        <v>0.5</v>
      </c>
      <c r="AS44" s="146">
        <f>feedin_vanute!AS44</f>
        <v>2.0000000000000018E-2</v>
      </c>
      <c r="AT44" s="145">
        <f>feedin_vanute!AT44</f>
        <v>0.1</v>
      </c>
      <c r="AU44" s="146">
        <f>feedin_vanute!AU44</f>
        <v>0.25</v>
      </c>
      <c r="AV44" s="146">
        <f>feedin_vanute!AV44</f>
        <v>0.3</v>
      </c>
      <c r="AW44" s="146">
        <f>feedin_vanute!AW44</f>
        <v>0.3</v>
      </c>
      <c r="AX44" s="146">
        <f>feedin_vanute!AX44</f>
        <v>5.0000000000000044E-2</v>
      </c>
      <c r="AY44" s="145">
        <f>feedin_vanute!AY44</f>
        <v>0</v>
      </c>
      <c r="AZ44" s="146">
        <f>feedin_vanute!AZ44</f>
        <v>0</v>
      </c>
      <c r="BA44" s="146">
        <f>feedin_vanute!BA44</f>
        <v>0</v>
      </c>
      <c r="BB44" s="146">
        <f>feedin_vanute!BB44</f>
        <v>0.5</v>
      </c>
      <c r="BC44" s="146">
        <f>feedin_vanute!BC44</f>
        <v>0.5</v>
      </c>
      <c r="BD44" s="36">
        <f t="shared" si="2"/>
        <v>1</v>
      </c>
      <c r="BE44" s="36">
        <f t="shared" si="3"/>
        <v>9.0000000000000018</v>
      </c>
      <c r="BG44" s="60">
        <f t="shared" si="4"/>
        <v>2.67063465064011E-2</v>
      </c>
      <c r="BH44" s="60">
        <f t="shared" si="0"/>
        <v>7.2114700889658434E-2</v>
      </c>
      <c r="BI44" s="60">
        <f t="shared" si="0"/>
        <v>0.23228786626117687</v>
      </c>
      <c r="BJ44" s="60">
        <f t="shared" si="0"/>
        <v>0.53704534896184963</v>
      </c>
      <c r="BK44" s="60">
        <f t="shared" si="0"/>
        <v>0.13184573738091396</v>
      </c>
      <c r="BL44" s="57">
        <f t="shared" si="1"/>
        <v>1</v>
      </c>
    </row>
    <row r="45" spans="1:64" x14ac:dyDescent="0.2">
      <c r="A45" s="12">
        <v>2039</v>
      </c>
      <c r="B45" s="100">
        <v>0.17549369705674239</v>
      </c>
      <c r="C45" s="66">
        <v>0.49708626959914509</v>
      </c>
      <c r="D45" s="66">
        <f t="shared" si="10"/>
        <v>0</v>
      </c>
      <c r="E45" s="66">
        <f t="shared" si="10"/>
        <v>9.0000000000000024E-2</v>
      </c>
      <c r="F45" s="66">
        <f t="shared" si="10"/>
        <v>0</v>
      </c>
      <c r="G45" s="66">
        <v>5.5974790377274531E-4</v>
      </c>
      <c r="H45" s="66">
        <v>0</v>
      </c>
      <c r="I45" s="66">
        <v>0.23686028544033977</v>
      </c>
      <c r="J45" s="66">
        <f t="shared" si="7"/>
        <v>0</v>
      </c>
      <c r="K45" s="145">
        <f>feedin_vanute!K45</f>
        <v>0.03</v>
      </c>
      <c r="L45" s="146">
        <f>feedin_vanute!L45</f>
        <v>0.1</v>
      </c>
      <c r="M45" s="146">
        <f>feedin_vanute!M45</f>
        <v>0.45</v>
      </c>
      <c r="N45" s="146">
        <f>feedin_vanute!N45</f>
        <v>0.27</v>
      </c>
      <c r="O45" s="146">
        <f>feedin_vanute!O45</f>
        <v>0.15</v>
      </c>
      <c r="P45" s="145">
        <f>feedin_vanute!P45</f>
        <v>0</v>
      </c>
      <c r="Q45" s="146">
        <f>feedin_vanute!Q45</f>
        <v>2E-3</v>
      </c>
      <c r="R45" s="146">
        <f>feedin_vanute!R45</f>
        <v>0.15000000000000008</v>
      </c>
      <c r="S45" s="146">
        <f>feedin_vanute!S45</f>
        <v>0.69799999999999995</v>
      </c>
      <c r="T45" s="146">
        <f>feedin_vanute!T45</f>
        <v>0.14999999999999991</v>
      </c>
      <c r="U45" s="145">
        <f>feedin_vanute!U45</f>
        <v>0.125</v>
      </c>
      <c r="V45" s="146">
        <f>feedin_vanute!V45</f>
        <v>0.5</v>
      </c>
      <c r="W45" s="146">
        <f>feedin_vanute!W45</f>
        <v>0.35</v>
      </c>
      <c r="X45" s="146">
        <f>feedin_vanute!X45</f>
        <v>2.5000000000000001E-2</v>
      </c>
      <c r="Y45" s="146">
        <f>feedin_vanute!Y45</f>
        <v>0</v>
      </c>
      <c r="Z45" s="145">
        <f>feedin_vanute!Z45</f>
        <v>0</v>
      </c>
      <c r="AA45" s="146">
        <f>feedin_vanute!AA45</f>
        <v>2E-3</v>
      </c>
      <c r="AB45" s="146">
        <f>feedin_vanute!AB45</f>
        <v>0.15000000000000008</v>
      </c>
      <c r="AC45" s="146">
        <f>feedin_vanute!AC45</f>
        <v>0.69799999999999995</v>
      </c>
      <c r="AD45" s="146">
        <f>feedin_vanute!AD45</f>
        <v>0.14999999999999991</v>
      </c>
      <c r="AE45" s="145">
        <f>feedin_vanute!AE45</f>
        <v>0</v>
      </c>
      <c r="AF45" s="146">
        <f>feedin_vanute!AF45</f>
        <v>0</v>
      </c>
      <c r="AG45" s="146">
        <f>feedin_vanute!AG45</f>
        <v>0</v>
      </c>
      <c r="AH45" s="146">
        <f>feedin_vanute!AH45</f>
        <v>0</v>
      </c>
      <c r="AI45" s="146">
        <f>feedin_vanute!AI45</f>
        <v>1</v>
      </c>
      <c r="AJ45" s="145">
        <f>feedin_vanute!AJ45</f>
        <v>0.4</v>
      </c>
      <c r="AK45" s="146">
        <f>feedin_vanute!AK45</f>
        <v>0.4</v>
      </c>
      <c r="AL45" s="146">
        <f>feedin_vanute!AL45</f>
        <v>0.2</v>
      </c>
      <c r="AM45" s="146">
        <f>feedin_vanute!AM45</f>
        <v>0</v>
      </c>
      <c r="AN45" s="146">
        <f>feedin_vanute!AN45</f>
        <v>0</v>
      </c>
      <c r="AO45" s="145">
        <f>feedin_vanute!AO45</f>
        <v>0.03</v>
      </c>
      <c r="AP45" s="146">
        <f>feedin_vanute!AP45</f>
        <v>0.15</v>
      </c>
      <c r="AQ45" s="146">
        <f>feedin_vanute!AQ45</f>
        <v>0.3</v>
      </c>
      <c r="AR45" s="146">
        <f>feedin_vanute!AR45</f>
        <v>0.5</v>
      </c>
      <c r="AS45" s="146">
        <f>feedin_vanute!AS45</f>
        <v>2.0000000000000018E-2</v>
      </c>
      <c r="AT45" s="145">
        <f>feedin_vanute!AT45</f>
        <v>0.1</v>
      </c>
      <c r="AU45" s="146">
        <f>feedin_vanute!AU45</f>
        <v>0.25</v>
      </c>
      <c r="AV45" s="146">
        <f>feedin_vanute!AV45</f>
        <v>0.3</v>
      </c>
      <c r="AW45" s="146">
        <f>feedin_vanute!AW45</f>
        <v>0.3</v>
      </c>
      <c r="AX45" s="146">
        <f>feedin_vanute!AX45</f>
        <v>5.0000000000000044E-2</v>
      </c>
      <c r="AY45" s="145">
        <f>feedin_vanute!AY45</f>
        <v>0</v>
      </c>
      <c r="AZ45" s="146">
        <f>feedin_vanute!AZ45</f>
        <v>0</v>
      </c>
      <c r="BA45" s="146">
        <f>feedin_vanute!BA45</f>
        <v>0</v>
      </c>
      <c r="BB45" s="146">
        <f>feedin_vanute!BB45</f>
        <v>0.5</v>
      </c>
      <c r="BC45" s="146">
        <f>feedin_vanute!BC45</f>
        <v>0.5</v>
      </c>
      <c r="BD45" s="36">
        <f t="shared" si="2"/>
        <v>1</v>
      </c>
      <c r="BE45" s="36">
        <f t="shared" si="3"/>
        <v>9.0000000000000018</v>
      </c>
      <c r="BG45" s="60">
        <f t="shared" si="4"/>
        <v>2.9174738617245351E-2</v>
      </c>
      <c r="BH45" s="60">
        <f t="shared" si="0"/>
        <v>7.8162512766466574E-2</v>
      </c>
      <c r="BI45" s="60">
        <f t="shared" si="0"/>
        <v>0.23820513932826237</v>
      </c>
      <c r="BJ45" s="60">
        <f t="shared" si="0"/>
        <v>0.52822760001762559</v>
      </c>
      <c r="BK45" s="60">
        <f t="shared" si="0"/>
        <v>0.12623000927040007</v>
      </c>
      <c r="BL45" s="57">
        <f t="shared" si="1"/>
        <v>1</v>
      </c>
    </row>
    <row r="46" spans="1:64" x14ac:dyDescent="0.2">
      <c r="A46" s="51">
        <v>2040</v>
      </c>
      <c r="B46" s="101">
        <v>0.172059470413504</v>
      </c>
      <c r="C46" s="65">
        <v>0.46688186473860138</v>
      </c>
      <c r="D46" s="65">
        <v>0</v>
      </c>
      <c r="E46" s="65">
        <v>0.1</v>
      </c>
      <c r="F46" s="65">
        <v>0</v>
      </c>
      <c r="G46" s="74">
        <v>5.5514091766547505E-4</v>
      </c>
      <c r="H46" s="74">
        <v>0</v>
      </c>
      <c r="I46" s="65">
        <v>0.26050352393022924</v>
      </c>
      <c r="J46" s="74">
        <f t="shared" si="7"/>
        <v>0</v>
      </c>
      <c r="K46" s="72">
        <f>feedin_vanute!K46</f>
        <v>0.03</v>
      </c>
      <c r="L46" s="83">
        <f>feedin_vanute!L46</f>
        <v>0.1</v>
      </c>
      <c r="M46" s="83">
        <f>feedin_vanute!M46</f>
        <v>0.45</v>
      </c>
      <c r="N46" s="83">
        <f>feedin_vanute!N46</f>
        <v>0.27</v>
      </c>
      <c r="O46" s="83">
        <f>feedin_vanute!O46</f>
        <v>0.15</v>
      </c>
      <c r="P46" s="72">
        <f>feedin_vanute!P46</f>
        <v>0</v>
      </c>
      <c r="Q46" s="83">
        <f>feedin_vanute!Q46</f>
        <v>2E-3</v>
      </c>
      <c r="R46" s="83">
        <f>feedin_vanute!R46</f>
        <v>0.15500000000000008</v>
      </c>
      <c r="S46" s="83">
        <f>feedin_vanute!S46</f>
        <v>0.69799999999999995</v>
      </c>
      <c r="T46" s="83">
        <f>feedin_vanute!T46</f>
        <v>0.14499999999999991</v>
      </c>
      <c r="U46" s="72">
        <f>feedin_vanute!U46</f>
        <v>0.125</v>
      </c>
      <c r="V46" s="83">
        <f>feedin_vanute!V46</f>
        <v>0.5</v>
      </c>
      <c r="W46" s="83">
        <f>feedin_vanute!W46</f>
        <v>0.35</v>
      </c>
      <c r="X46" s="83">
        <f>feedin_vanute!X46</f>
        <v>2.5000000000000001E-2</v>
      </c>
      <c r="Y46" s="83">
        <f>feedin_vanute!Y46</f>
        <v>0</v>
      </c>
      <c r="Z46" s="72">
        <f>feedin_vanute!Z46</f>
        <v>0</v>
      </c>
      <c r="AA46" s="83">
        <f>feedin_vanute!AA46</f>
        <v>2E-3</v>
      </c>
      <c r="AB46" s="83">
        <f>feedin_vanute!AB46</f>
        <v>0.15500000000000008</v>
      </c>
      <c r="AC46" s="83">
        <f>feedin_vanute!AC46</f>
        <v>0.69799999999999995</v>
      </c>
      <c r="AD46" s="83">
        <f>feedin_vanute!AD46</f>
        <v>0.14499999999999991</v>
      </c>
      <c r="AE46" s="72">
        <f>feedin_vanute!AE46</f>
        <v>0</v>
      </c>
      <c r="AF46" s="83">
        <f>feedin_vanute!AF46</f>
        <v>0</v>
      </c>
      <c r="AG46" s="83">
        <f>feedin_vanute!AG46</f>
        <v>0</v>
      </c>
      <c r="AH46" s="83">
        <f>feedin_vanute!AH46</f>
        <v>0</v>
      </c>
      <c r="AI46" s="83">
        <f>feedin_vanute!AI46</f>
        <v>1</v>
      </c>
      <c r="AJ46" s="72">
        <f>feedin_vanute!AJ46</f>
        <v>0.4</v>
      </c>
      <c r="AK46" s="83">
        <f>feedin_vanute!AK46</f>
        <v>0.4</v>
      </c>
      <c r="AL46" s="83">
        <f>feedin_vanute!AL46</f>
        <v>0.2</v>
      </c>
      <c r="AM46" s="83">
        <f>feedin_vanute!AM46</f>
        <v>0</v>
      </c>
      <c r="AN46" s="83">
        <f>feedin_vanute!AN46</f>
        <v>0</v>
      </c>
      <c r="AO46" s="72">
        <f>feedin_vanute!AO46</f>
        <v>0.03</v>
      </c>
      <c r="AP46" s="83">
        <f>feedin_vanute!AP46</f>
        <v>0.15</v>
      </c>
      <c r="AQ46" s="83">
        <f>feedin_vanute!AQ46</f>
        <v>0.3</v>
      </c>
      <c r="AR46" s="83">
        <f>feedin_vanute!AR46</f>
        <v>0.5</v>
      </c>
      <c r="AS46" s="83">
        <f>feedin_vanute!AS46</f>
        <v>2.0000000000000018E-2</v>
      </c>
      <c r="AT46" s="72">
        <f>feedin_vanute!AT46</f>
        <v>0.1</v>
      </c>
      <c r="AU46" s="83">
        <f>feedin_vanute!AU46</f>
        <v>0.25</v>
      </c>
      <c r="AV46" s="83">
        <f>feedin_vanute!AV46</f>
        <v>0.3</v>
      </c>
      <c r="AW46" s="83">
        <f>feedin_vanute!AW46</f>
        <v>0.3</v>
      </c>
      <c r="AX46" s="83">
        <f>feedin_vanute!AX46</f>
        <v>5.0000000000000044E-2</v>
      </c>
      <c r="AY46" s="72">
        <f>feedin_vanute!AY46</f>
        <v>0</v>
      </c>
      <c r="AZ46" s="83">
        <f>feedin_vanute!AZ46</f>
        <v>0</v>
      </c>
      <c r="BA46" s="83">
        <f>feedin_vanute!BA46</f>
        <v>0</v>
      </c>
      <c r="BB46" s="83">
        <f>feedin_vanute!BB46</f>
        <v>0.5</v>
      </c>
      <c r="BC46" s="83">
        <f>feedin_vanute!BC46</f>
        <v>0.5</v>
      </c>
      <c r="BD46" s="52">
        <f t="shared" si="2"/>
        <v>1</v>
      </c>
      <c r="BE46" s="52">
        <f t="shared" si="3"/>
        <v>9.0000000000000018</v>
      </c>
      <c r="BF46" s="55"/>
      <c r="BG46" s="61">
        <f t="shared" si="4"/>
        <v>3.1434192872494236E-2</v>
      </c>
      <c r="BH46" s="61">
        <f t="shared" si="0"/>
        <v>8.3687648120451097E-2</v>
      </c>
      <c r="BI46" s="61">
        <f t="shared" si="0"/>
        <v>0.24355553608316194</v>
      </c>
      <c r="BJ46" s="61">
        <f t="shared" si="0"/>
        <v>0.52029065577825861</v>
      </c>
      <c r="BK46" s="61">
        <f t="shared" si="0"/>
        <v>0.12103196714563422</v>
      </c>
      <c r="BL46" s="62">
        <f t="shared" si="1"/>
        <v>1</v>
      </c>
    </row>
    <row r="47" spans="1:64" x14ac:dyDescent="0.2">
      <c r="A47" s="12">
        <v>2041</v>
      </c>
      <c r="B47" s="100">
        <v>0.16801927990325066</v>
      </c>
      <c r="C47" s="66">
        <v>0.43752235110298554</v>
      </c>
      <c r="D47" s="66">
        <f t="shared" ref="D47:F61" si="11">MAX(D46+(D$46-D$41)*0.2,0)</f>
        <v>0</v>
      </c>
      <c r="E47" s="66">
        <f>MAX(E46+(E$51-E$46)*0.2,0)</f>
        <v>0.11</v>
      </c>
      <c r="F47" s="66">
        <f t="shared" si="11"/>
        <v>0</v>
      </c>
      <c r="G47" s="66">
        <v>5.5089982291076729E-4</v>
      </c>
      <c r="H47" s="66">
        <v>0</v>
      </c>
      <c r="I47" s="66">
        <v>0.28390746917085308</v>
      </c>
      <c r="J47" s="66">
        <f t="shared" si="7"/>
        <v>0</v>
      </c>
      <c r="K47" s="145">
        <f>feedin_vanute!K47</f>
        <v>0.03</v>
      </c>
      <c r="L47" s="146">
        <f>feedin_vanute!L47</f>
        <v>0.1</v>
      </c>
      <c r="M47" s="146">
        <f>feedin_vanute!M47</f>
        <v>0.45</v>
      </c>
      <c r="N47" s="146">
        <f>feedin_vanute!N47</f>
        <v>0.27</v>
      </c>
      <c r="O47" s="146">
        <f>feedin_vanute!O47</f>
        <v>0.15</v>
      </c>
      <c r="P47" s="145">
        <f>feedin_vanute!P47</f>
        <v>0</v>
      </c>
      <c r="Q47" s="146">
        <f>feedin_vanute!Q47</f>
        <v>2E-3</v>
      </c>
      <c r="R47" s="146">
        <f>feedin_vanute!R47</f>
        <v>0.15500000000000008</v>
      </c>
      <c r="S47" s="146">
        <f>feedin_vanute!S47</f>
        <v>0.69799999999999995</v>
      </c>
      <c r="T47" s="146">
        <f>feedin_vanute!T47</f>
        <v>0.14499999999999991</v>
      </c>
      <c r="U47" s="145">
        <f>feedin_vanute!U47</f>
        <v>0.125</v>
      </c>
      <c r="V47" s="146">
        <f>feedin_vanute!V47</f>
        <v>0.5</v>
      </c>
      <c r="W47" s="146">
        <f>feedin_vanute!W47</f>
        <v>0.35</v>
      </c>
      <c r="X47" s="146">
        <f>feedin_vanute!X47</f>
        <v>2.5000000000000001E-2</v>
      </c>
      <c r="Y47" s="146">
        <f>feedin_vanute!Y47</f>
        <v>0</v>
      </c>
      <c r="Z47" s="145">
        <f>feedin_vanute!Z47</f>
        <v>0</v>
      </c>
      <c r="AA47" s="146">
        <f>feedin_vanute!AA47</f>
        <v>2E-3</v>
      </c>
      <c r="AB47" s="146">
        <f>feedin_vanute!AB47</f>
        <v>0.15500000000000008</v>
      </c>
      <c r="AC47" s="146">
        <f>feedin_vanute!AC47</f>
        <v>0.69799999999999995</v>
      </c>
      <c r="AD47" s="146">
        <f>feedin_vanute!AD47</f>
        <v>0.14499999999999991</v>
      </c>
      <c r="AE47" s="145">
        <f>feedin_vanute!AE47</f>
        <v>0</v>
      </c>
      <c r="AF47" s="146">
        <f>feedin_vanute!AF47</f>
        <v>0</v>
      </c>
      <c r="AG47" s="146">
        <f>feedin_vanute!AG47</f>
        <v>0</v>
      </c>
      <c r="AH47" s="146">
        <f>feedin_vanute!AH47</f>
        <v>0</v>
      </c>
      <c r="AI47" s="146">
        <f>feedin_vanute!AI47</f>
        <v>1</v>
      </c>
      <c r="AJ47" s="145">
        <f>feedin_vanute!AJ47</f>
        <v>0.4</v>
      </c>
      <c r="AK47" s="146">
        <f>feedin_vanute!AK47</f>
        <v>0.4</v>
      </c>
      <c r="AL47" s="146">
        <f>feedin_vanute!AL47</f>
        <v>0.2</v>
      </c>
      <c r="AM47" s="146">
        <f>feedin_vanute!AM47</f>
        <v>0</v>
      </c>
      <c r="AN47" s="146">
        <f>feedin_vanute!AN47</f>
        <v>0</v>
      </c>
      <c r="AO47" s="145">
        <f>feedin_vanute!AO47</f>
        <v>0.03</v>
      </c>
      <c r="AP47" s="146">
        <f>feedin_vanute!AP47</f>
        <v>0.15</v>
      </c>
      <c r="AQ47" s="146">
        <f>feedin_vanute!AQ47</f>
        <v>0.3</v>
      </c>
      <c r="AR47" s="146">
        <f>feedin_vanute!AR47</f>
        <v>0.5</v>
      </c>
      <c r="AS47" s="146">
        <f>feedin_vanute!AS47</f>
        <v>2.0000000000000018E-2</v>
      </c>
      <c r="AT47" s="145">
        <f>feedin_vanute!AT47</f>
        <v>0.1</v>
      </c>
      <c r="AU47" s="146">
        <f>feedin_vanute!AU47</f>
        <v>0.25</v>
      </c>
      <c r="AV47" s="146">
        <f>feedin_vanute!AV47</f>
        <v>0.3</v>
      </c>
      <c r="AW47" s="146">
        <f>feedin_vanute!AW47</f>
        <v>0.3</v>
      </c>
      <c r="AX47" s="146">
        <f>feedin_vanute!AX47</f>
        <v>5.0000000000000044E-2</v>
      </c>
      <c r="AY47" s="145">
        <f>feedin_vanute!AY47</f>
        <v>0</v>
      </c>
      <c r="AZ47" s="146">
        <f>feedin_vanute!AZ47</f>
        <v>0</v>
      </c>
      <c r="BA47" s="146">
        <f>feedin_vanute!BA47</f>
        <v>0</v>
      </c>
      <c r="BB47" s="146">
        <f>feedin_vanute!BB47</f>
        <v>0.5</v>
      </c>
      <c r="BC47" s="146">
        <f>feedin_vanute!BC47</f>
        <v>0.5</v>
      </c>
      <c r="BD47" s="36">
        <f t="shared" si="2"/>
        <v>1</v>
      </c>
      <c r="BE47" s="36">
        <f t="shared" si="3"/>
        <v>9.0000000000000018</v>
      </c>
    </row>
    <row r="48" spans="1:64" x14ac:dyDescent="0.2">
      <c r="A48" s="12">
        <v>2042</v>
      </c>
      <c r="B48" s="100">
        <v>0.16372547101255636</v>
      </c>
      <c r="C48" s="66">
        <v>0.40787734421626287</v>
      </c>
      <c r="D48" s="66">
        <f t="shared" si="11"/>
        <v>0</v>
      </c>
      <c r="E48" s="66">
        <f t="shared" ref="E48:E50" si="12">MAX(E47+(E$51-E$46)*0.2,0)</f>
        <v>0.12</v>
      </c>
      <c r="F48" s="66">
        <f t="shared" si="11"/>
        <v>0</v>
      </c>
      <c r="G48" s="66">
        <v>5.46012773547408E-4</v>
      </c>
      <c r="H48" s="66">
        <v>0</v>
      </c>
      <c r="I48" s="66">
        <v>0.30785117199763345</v>
      </c>
      <c r="J48" s="66">
        <f t="shared" si="7"/>
        <v>0</v>
      </c>
      <c r="K48" s="145">
        <f>feedin_vanute!K48</f>
        <v>0.03</v>
      </c>
      <c r="L48" s="146">
        <f>feedin_vanute!L48</f>
        <v>0.1</v>
      </c>
      <c r="M48" s="146">
        <f>feedin_vanute!M48</f>
        <v>0.45</v>
      </c>
      <c r="N48" s="146">
        <f>feedin_vanute!N48</f>
        <v>0.27</v>
      </c>
      <c r="O48" s="146">
        <f>feedin_vanute!O48</f>
        <v>0.15</v>
      </c>
      <c r="P48" s="145">
        <f>feedin_vanute!P48</f>
        <v>0</v>
      </c>
      <c r="Q48" s="146">
        <f>feedin_vanute!Q48</f>
        <v>2E-3</v>
      </c>
      <c r="R48" s="146">
        <f>feedin_vanute!R48</f>
        <v>0.15500000000000008</v>
      </c>
      <c r="S48" s="146">
        <f>feedin_vanute!S48</f>
        <v>0.69799999999999995</v>
      </c>
      <c r="T48" s="146">
        <f>feedin_vanute!T48</f>
        <v>0.14499999999999991</v>
      </c>
      <c r="U48" s="145">
        <f>feedin_vanute!U48</f>
        <v>0.125</v>
      </c>
      <c r="V48" s="146">
        <f>feedin_vanute!V48</f>
        <v>0.5</v>
      </c>
      <c r="W48" s="146">
        <f>feedin_vanute!W48</f>
        <v>0.35</v>
      </c>
      <c r="X48" s="146">
        <f>feedin_vanute!X48</f>
        <v>2.5000000000000001E-2</v>
      </c>
      <c r="Y48" s="146">
        <f>feedin_vanute!Y48</f>
        <v>0</v>
      </c>
      <c r="Z48" s="145">
        <f>feedin_vanute!Z48</f>
        <v>0</v>
      </c>
      <c r="AA48" s="146">
        <f>feedin_vanute!AA48</f>
        <v>2E-3</v>
      </c>
      <c r="AB48" s="146">
        <f>feedin_vanute!AB48</f>
        <v>0.15500000000000008</v>
      </c>
      <c r="AC48" s="146">
        <f>feedin_vanute!AC48</f>
        <v>0.69799999999999995</v>
      </c>
      <c r="AD48" s="146">
        <f>feedin_vanute!AD48</f>
        <v>0.14499999999999991</v>
      </c>
      <c r="AE48" s="145">
        <f>feedin_vanute!AE48</f>
        <v>0</v>
      </c>
      <c r="AF48" s="146">
        <f>feedin_vanute!AF48</f>
        <v>0</v>
      </c>
      <c r="AG48" s="146">
        <f>feedin_vanute!AG48</f>
        <v>0</v>
      </c>
      <c r="AH48" s="146">
        <f>feedin_vanute!AH48</f>
        <v>0</v>
      </c>
      <c r="AI48" s="146">
        <f>feedin_vanute!AI48</f>
        <v>1</v>
      </c>
      <c r="AJ48" s="145">
        <f>feedin_vanute!AJ48</f>
        <v>0.4</v>
      </c>
      <c r="AK48" s="146">
        <f>feedin_vanute!AK48</f>
        <v>0.4</v>
      </c>
      <c r="AL48" s="146">
        <f>feedin_vanute!AL48</f>
        <v>0.2</v>
      </c>
      <c r="AM48" s="146">
        <f>feedin_vanute!AM48</f>
        <v>0</v>
      </c>
      <c r="AN48" s="146">
        <f>feedin_vanute!AN48</f>
        <v>0</v>
      </c>
      <c r="AO48" s="145">
        <f>feedin_vanute!AO48</f>
        <v>0.03</v>
      </c>
      <c r="AP48" s="146">
        <f>feedin_vanute!AP48</f>
        <v>0.15</v>
      </c>
      <c r="AQ48" s="146">
        <f>feedin_vanute!AQ48</f>
        <v>0.3</v>
      </c>
      <c r="AR48" s="146">
        <f>feedin_vanute!AR48</f>
        <v>0.5</v>
      </c>
      <c r="AS48" s="146">
        <f>feedin_vanute!AS48</f>
        <v>2.0000000000000018E-2</v>
      </c>
      <c r="AT48" s="145">
        <f>feedin_vanute!AT48</f>
        <v>0.1</v>
      </c>
      <c r="AU48" s="146">
        <f>feedin_vanute!AU48</f>
        <v>0.25</v>
      </c>
      <c r="AV48" s="146">
        <f>feedin_vanute!AV48</f>
        <v>0.3</v>
      </c>
      <c r="AW48" s="146">
        <f>feedin_vanute!AW48</f>
        <v>0.3</v>
      </c>
      <c r="AX48" s="146">
        <f>feedin_vanute!AX48</f>
        <v>5.0000000000000044E-2</v>
      </c>
      <c r="AY48" s="145">
        <f>feedin_vanute!AY48</f>
        <v>0</v>
      </c>
      <c r="AZ48" s="146">
        <f>feedin_vanute!AZ48</f>
        <v>0</v>
      </c>
      <c r="BA48" s="146">
        <f>feedin_vanute!BA48</f>
        <v>0</v>
      </c>
      <c r="BB48" s="146">
        <f>feedin_vanute!BB48</f>
        <v>0.5</v>
      </c>
      <c r="BC48" s="146">
        <f>feedin_vanute!BC48</f>
        <v>0.5</v>
      </c>
      <c r="BD48" s="36">
        <f t="shared" si="2"/>
        <v>1</v>
      </c>
      <c r="BE48" s="36">
        <f t="shared" si="3"/>
        <v>9.0000000000000018</v>
      </c>
    </row>
    <row r="49" spans="1:57" x14ac:dyDescent="0.2">
      <c r="A49" s="12">
        <v>2043</v>
      </c>
      <c r="B49" s="100">
        <v>0.15922231691270294</v>
      </c>
      <c r="C49" s="66">
        <v>0.37797291975030634</v>
      </c>
      <c r="D49" s="66">
        <f t="shared" si="11"/>
        <v>0</v>
      </c>
      <c r="E49" s="66">
        <f t="shared" si="12"/>
        <v>0.13</v>
      </c>
      <c r="F49" s="66">
        <f t="shared" si="11"/>
        <v>0</v>
      </c>
      <c r="G49" s="66">
        <v>5.4071452048151832E-4</v>
      </c>
      <c r="H49" s="66">
        <v>0</v>
      </c>
      <c r="I49" s="66">
        <v>0.33226404881650928</v>
      </c>
      <c r="J49" s="66">
        <f t="shared" si="7"/>
        <v>0</v>
      </c>
      <c r="K49" s="145">
        <f>feedin_vanute!K49</f>
        <v>0.03</v>
      </c>
      <c r="L49" s="146">
        <f>feedin_vanute!L49</f>
        <v>0.1</v>
      </c>
      <c r="M49" s="146">
        <f>feedin_vanute!M49</f>
        <v>0.45</v>
      </c>
      <c r="N49" s="146">
        <f>feedin_vanute!N49</f>
        <v>0.27</v>
      </c>
      <c r="O49" s="146">
        <f>feedin_vanute!O49</f>
        <v>0.15</v>
      </c>
      <c r="P49" s="145">
        <f>feedin_vanute!P49</f>
        <v>0</v>
      </c>
      <c r="Q49" s="146">
        <f>feedin_vanute!Q49</f>
        <v>2E-3</v>
      </c>
      <c r="R49" s="146">
        <f>feedin_vanute!R49</f>
        <v>0.15500000000000008</v>
      </c>
      <c r="S49" s="146">
        <f>feedin_vanute!S49</f>
        <v>0.69799999999999995</v>
      </c>
      <c r="T49" s="146">
        <f>feedin_vanute!T49</f>
        <v>0.14499999999999991</v>
      </c>
      <c r="U49" s="145">
        <f>feedin_vanute!U49</f>
        <v>0.125</v>
      </c>
      <c r="V49" s="146">
        <f>feedin_vanute!V49</f>
        <v>0.5</v>
      </c>
      <c r="W49" s="146">
        <f>feedin_vanute!W49</f>
        <v>0.35</v>
      </c>
      <c r="X49" s="146">
        <f>feedin_vanute!X49</f>
        <v>2.5000000000000001E-2</v>
      </c>
      <c r="Y49" s="146">
        <f>feedin_vanute!Y49</f>
        <v>0</v>
      </c>
      <c r="Z49" s="145">
        <f>feedin_vanute!Z49</f>
        <v>0</v>
      </c>
      <c r="AA49" s="146">
        <f>feedin_vanute!AA49</f>
        <v>2E-3</v>
      </c>
      <c r="AB49" s="146">
        <f>feedin_vanute!AB49</f>
        <v>0.15500000000000008</v>
      </c>
      <c r="AC49" s="146">
        <f>feedin_vanute!AC49</f>
        <v>0.69799999999999995</v>
      </c>
      <c r="AD49" s="146">
        <f>feedin_vanute!AD49</f>
        <v>0.14499999999999991</v>
      </c>
      <c r="AE49" s="145">
        <f>feedin_vanute!AE49</f>
        <v>0</v>
      </c>
      <c r="AF49" s="146">
        <f>feedin_vanute!AF49</f>
        <v>0</v>
      </c>
      <c r="AG49" s="146">
        <f>feedin_vanute!AG49</f>
        <v>0</v>
      </c>
      <c r="AH49" s="146">
        <f>feedin_vanute!AH49</f>
        <v>0</v>
      </c>
      <c r="AI49" s="146">
        <f>feedin_vanute!AI49</f>
        <v>1</v>
      </c>
      <c r="AJ49" s="145">
        <f>feedin_vanute!AJ49</f>
        <v>0.4</v>
      </c>
      <c r="AK49" s="146">
        <f>feedin_vanute!AK49</f>
        <v>0.4</v>
      </c>
      <c r="AL49" s="146">
        <f>feedin_vanute!AL49</f>
        <v>0.2</v>
      </c>
      <c r="AM49" s="146">
        <f>feedin_vanute!AM49</f>
        <v>0</v>
      </c>
      <c r="AN49" s="146">
        <f>feedin_vanute!AN49</f>
        <v>0</v>
      </c>
      <c r="AO49" s="145">
        <f>feedin_vanute!AO49</f>
        <v>0.03</v>
      </c>
      <c r="AP49" s="146">
        <f>feedin_vanute!AP49</f>
        <v>0.15</v>
      </c>
      <c r="AQ49" s="146">
        <f>feedin_vanute!AQ49</f>
        <v>0.3</v>
      </c>
      <c r="AR49" s="146">
        <f>feedin_vanute!AR49</f>
        <v>0.5</v>
      </c>
      <c r="AS49" s="146">
        <f>feedin_vanute!AS49</f>
        <v>2.0000000000000018E-2</v>
      </c>
      <c r="AT49" s="145">
        <f>feedin_vanute!AT49</f>
        <v>0.1</v>
      </c>
      <c r="AU49" s="146">
        <f>feedin_vanute!AU49</f>
        <v>0.25</v>
      </c>
      <c r="AV49" s="146">
        <f>feedin_vanute!AV49</f>
        <v>0.3</v>
      </c>
      <c r="AW49" s="146">
        <f>feedin_vanute!AW49</f>
        <v>0.3</v>
      </c>
      <c r="AX49" s="146">
        <f>feedin_vanute!AX49</f>
        <v>5.0000000000000044E-2</v>
      </c>
      <c r="AY49" s="145">
        <f>feedin_vanute!AY49</f>
        <v>0</v>
      </c>
      <c r="AZ49" s="146">
        <f>feedin_vanute!AZ49</f>
        <v>0</v>
      </c>
      <c r="BA49" s="146">
        <f>feedin_vanute!BA49</f>
        <v>0</v>
      </c>
      <c r="BB49" s="146">
        <f>feedin_vanute!BB49</f>
        <v>0.5</v>
      </c>
      <c r="BC49" s="146">
        <f>feedin_vanute!BC49</f>
        <v>0.5</v>
      </c>
      <c r="BD49" s="36">
        <f t="shared" si="2"/>
        <v>1</v>
      </c>
      <c r="BE49" s="36">
        <f t="shared" si="3"/>
        <v>9.0000000000000018</v>
      </c>
    </row>
    <row r="50" spans="1:57" x14ac:dyDescent="0.2">
      <c r="A50" s="12">
        <v>2044</v>
      </c>
      <c r="B50" s="100">
        <v>0.15991548326231866</v>
      </c>
      <c r="C50" s="66">
        <v>0.36593736350164408</v>
      </c>
      <c r="D50" s="66">
        <f t="shared" si="11"/>
        <v>0</v>
      </c>
      <c r="E50" s="66">
        <f t="shared" si="12"/>
        <v>0.14000000000000001</v>
      </c>
      <c r="F50" s="66">
        <f t="shared" si="11"/>
        <v>0</v>
      </c>
      <c r="G50" s="66">
        <v>5.7150593500169915E-4</v>
      </c>
      <c r="H50" s="66">
        <v>0</v>
      </c>
      <c r="I50" s="66">
        <v>0.33357564730103545</v>
      </c>
      <c r="J50" s="66">
        <f t="shared" si="7"/>
        <v>0</v>
      </c>
      <c r="K50" s="145">
        <f>feedin_vanute!K50</f>
        <v>0.03</v>
      </c>
      <c r="L50" s="146">
        <f>feedin_vanute!L50</f>
        <v>0.1</v>
      </c>
      <c r="M50" s="146">
        <f>feedin_vanute!M50</f>
        <v>0.45</v>
      </c>
      <c r="N50" s="146">
        <f>feedin_vanute!N50</f>
        <v>0.27</v>
      </c>
      <c r="O50" s="146">
        <f>feedin_vanute!O50</f>
        <v>0.15</v>
      </c>
      <c r="P50" s="145">
        <f>feedin_vanute!P50</f>
        <v>0</v>
      </c>
      <c r="Q50" s="146">
        <f>feedin_vanute!Q50</f>
        <v>2E-3</v>
      </c>
      <c r="R50" s="146">
        <f>feedin_vanute!R50</f>
        <v>0.15500000000000008</v>
      </c>
      <c r="S50" s="146">
        <f>feedin_vanute!S50</f>
        <v>0.69799999999999995</v>
      </c>
      <c r="T50" s="146">
        <f>feedin_vanute!T50</f>
        <v>0.14499999999999991</v>
      </c>
      <c r="U50" s="145">
        <f>feedin_vanute!U50</f>
        <v>0.125</v>
      </c>
      <c r="V50" s="146">
        <f>feedin_vanute!V50</f>
        <v>0.5</v>
      </c>
      <c r="W50" s="146">
        <f>feedin_vanute!W50</f>
        <v>0.35</v>
      </c>
      <c r="X50" s="146">
        <f>feedin_vanute!X50</f>
        <v>2.5000000000000001E-2</v>
      </c>
      <c r="Y50" s="146">
        <f>feedin_vanute!Y50</f>
        <v>0</v>
      </c>
      <c r="Z50" s="145">
        <f>feedin_vanute!Z50</f>
        <v>0</v>
      </c>
      <c r="AA50" s="146">
        <f>feedin_vanute!AA50</f>
        <v>2E-3</v>
      </c>
      <c r="AB50" s="146">
        <f>feedin_vanute!AB50</f>
        <v>0.15500000000000008</v>
      </c>
      <c r="AC50" s="146">
        <f>feedin_vanute!AC50</f>
        <v>0.69799999999999995</v>
      </c>
      <c r="AD50" s="146">
        <f>feedin_vanute!AD50</f>
        <v>0.14499999999999991</v>
      </c>
      <c r="AE50" s="145">
        <f>feedin_vanute!AE50</f>
        <v>0</v>
      </c>
      <c r="AF50" s="146">
        <f>feedin_vanute!AF50</f>
        <v>0</v>
      </c>
      <c r="AG50" s="146">
        <f>feedin_vanute!AG50</f>
        <v>0</v>
      </c>
      <c r="AH50" s="146">
        <f>feedin_vanute!AH50</f>
        <v>0</v>
      </c>
      <c r="AI50" s="146">
        <f>feedin_vanute!AI50</f>
        <v>1</v>
      </c>
      <c r="AJ50" s="145">
        <f>feedin_vanute!AJ50</f>
        <v>0.4</v>
      </c>
      <c r="AK50" s="146">
        <f>feedin_vanute!AK50</f>
        <v>0.4</v>
      </c>
      <c r="AL50" s="146">
        <f>feedin_vanute!AL50</f>
        <v>0.2</v>
      </c>
      <c r="AM50" s="146">
        <f>feedin_vanute!AM50</f>
        <v>0</v>
      </c>
      <c r="AN50" s="146">
        <f>feedin_vanute!AN50</f>
        <v>0</v>
      </c>
      <c r="AO50" s="145">
        <f>feedin_vanute!AO50</f>
        <v>0.03</v>
      </c>
      <c r="AP50" s="146">
        <f>feedin_vanute!AP50</f>
        <v>0.15</v>
      </c>
      <c r="AQ50" s="146">
        <f>feedin_vanute!AQ50</f>
        <v>0.3</v>
      </c>
      <c r="AR50" s="146">
        <f>feedin_vanute!AR50</f>
        <v>0.5</v>
      </c>
      <c r="AS50" s="146">
        <f>feedin_vanute!AS50</f>
        <v>2.0000000000000018E-2</v>
      </c>
      <c r="AT50" s="145">
        <f>feedin_vanute!AT50</f>
        <v>0.1</v>
      </c>
      <c r="AU50" s="146">
        <f>feedin_vanute!AU50</f>
        <v>0.25</v>
      </c>
      <c r="AV50" s="146">
        <f>feedin_vanute!AV50</f>
        <v>0.3</v>
      </c>
      <c r="AW50" s="146">
        <f>feedin_vanute!AW50</f>
        <v>0.3</v>
      </c>
      <c r="AX50" s="146">
        <f>feedin_vanute!AX50</f>
        <v>5.0000000000000044E-2</v>
      </c>
      <c r="AY50" s="145">
        <f>feedin_vanute!AY50</f>
        <v>0</v>
      </c>
      <c r="AZ50" s="146">
        <f>feedin_vanute!AZ50</f>
        <v>0</v>
      </c>
      <c r="BA50" s="146">
        <f>feedin_vanute!BA50</f>
        <v>0</v>
      </c>
      <c r="BB50" s="146">
        <f>feedin_vanute!BB50</f>
        <v>0.5</v>
      </c>
      <c r="BC50" s="146">
        <f>feedin_vanute!BC50</f>
        <v>0.5</v>
      </c>
      <c r="BD50" s="36">
        <f t="shared" si="2"/>
        <v>0.99999999999999978</v>
      </c>
      <c r="BE50" s="36">
        <f t="shared" si="3"/>
        <v>9.0000000000000018</v>
      </c>
    </row>
    <row r="51" spans="1:57" x14ac:dyDescent="0.2">
      <c r="A51" s="51">
        <v>2045</v>
      </c>
      <c r="B51" s="101">
        <v>0.16064881252041321</v>
      </c>
      <c r="C51" s="74">
        <v>0.35393412803108271</v>
      </c>
      <c r="D51" s="74">
        <f t="shared" si="11"/>
        <v>0</v>
      </c>
      <c r="E51" s="74">
        <v>0.15</v>
      </c>
      <c r="F51" s="74">
        <f t="shared" si="11"/>
        <v>0</v>
      </c>
      <c r="G51" s="74">
        <v>6.0503666099631908E-4</v>
      </c>
      <c r="H51" s="74">
        <v>0</v>
      </c>
      <c r="I51" s="74">
        <v>0.33481202278750766</v>
      </c>
      <c r="J51" s="74">
        <f t="shared" si="7"/>
        <v>0</v>
      </c>
      <c r="K51" s="72">
        <f>feedin_vanute!K51</f>
        <v>0.03</v>
      </c>
      <c r="L51" s="83">
        <f>feedin_vanute!L51</f>
        <v>0.1</v>
      </c>
      <c r="M51" s="83">
        <f>feedin_vanute!M51</f>
        <v>0.45</v>
      </c>
      <c r="N51" s="83">
        <f>feedin_vanute!N51</f>
        <v>0.27</v>
      </c>
      <c r="O51" s="83">
        <f>feedin_vanute!O51</f>
        <v>0.15</v>
      </c>
      <c r="P51" s="72">
        <f>feedin_vanute!P51</f>
        <v>0</v>
      </c>
      <c r="Q51" s="83">
        <f>feedin_vanute!Q51</f>
        <v>2E-3</v>
      </c>
      <c r="R51" s="83">
        <f>feedin_vanute!R51</f>
        <v>0.15500000000000008</v>
      </c>
      <c r="S51" s="83">
        <f>feedin_vanute!S51</f>
        <v>0.69799999999999995</v>
      </c>
      <c r="T51" s="83">
        <f>feedin_vanute!T51</f>
        <v>0.14499999999999991</v>
      </c>
      <c r="U51" s="72">
        <f>feedin_vanute!U51</f>
        <v>0.125</v>
      </c>
      <c r="V51" s="83">
        <f>feedin_vanute!V51</f>
        <v>0.5</v>
      </c>
      <c r="W51" s="83">
        <f>feedin_vanute!W51</f>
        <v>0.35</v>
      </c>
      <c r="X51" s="83">
        <f>feedin_vanute!X51</f>
        <v>2.5000000000000001E-2</v>
      </c>
      <c r="Y51" s="83">
        <f>feedin_vanute!Y51</f>
        <v>0</v>
      </c>
      <c r="Z51" s="72">
        <f>feedin_vanute!Z51</f>
        <v>0</v>
      </c>
      <c r="AA51" s="83">
        <f>feedin_vanute!AA51</f>
        <v>2E-3</v>
      </c>
      <c r="AB51" s="83">
        <f>feedin_vanute!AB51</f>
        <v>0.15500000000000008</v>
      </c>
      <c r="AC51" s="83">
        <f>feedin_vanute!AC51</f>
        <v>0.69799999999999995</v>
      </c>
      <c r="AD51" s="83">
        <f>feedin_vanute!AD51</f>
        <v>0.14499999999999991</v>
      </c>
      <c r="AE51" s="72">
        <f>feedin_vanute!AE51</f>
        <v>0</v>
      </c>
      <c r="AF51" s="83">
        <f>feedin_vanute!AF51</f>
        <v>0</v>
      </c>
      <c r="AG51" s="83">
        <f>feedin_vanute!AG51</f>
        <v>0</v>
      </c>
      <c r="AH51" s="83">
        <f>feedin_vanute!AH51</f>
        <v>0</v>
      </c>
      <c r="AI51" s="83">
        <f>feedin_vanute!AI51</f>
        <v>1</v>
      </c>
      <c r="AJ51" s="72">
        <f>feedin_vanute!AJ51</f>
        <v>0.4</v>
      </c>
      <c r="AK51" s="83">
        <f>feedin_vanute!AK51</f>
        <v>0.4</v>
      </c>
      <c r="AL51" s="83">
        <f>feedin_vanute!AL51</f>
        <v>0.2</v>
      </c>
      <c r="AM51" s="83">
        <f>feedin_vanute!AM51</f>
        <v>0</v>
      </c>
      <c r="AN51" s="83">
        <f>feedin_vanute!AN51</f>
        <v>0</v>
      </c>
      <c r="AO51" s="72">
        <f>feedin_vanute!AO51</f>
        <v>0.03</v>
      </c>
      <c r="AP51" s="83">
        <f>feedin_vanute!AP51</f>
        <v>0.15</v>
      </c>
      <c r="AQ51" s="83">
        <f>feedin_vanute!AQ51</f>
        <v>0.3</v>
      </c>
      <c r="AR51" s="83">
        <f>feedin_vanute!AR51</f>
        <v>0.5</v>
      </c>
      <c r="AS51" s="83">
        <f>feedin_vanute!AS51</f>
        <v>2.0000000000000018E-2</v>
      </c>
      <c r="AT51" s="72">
        <f>feedin_vanute!AT51</f>
        <v>0.1</v>
      </c>
      <c r="AU51" s="83">
        <f>feedin_vanute!AU51</f>
        <v>0.25</v>
      </c>
      <c r="AV51" s="83">
        <f>feedin_vanute!AV51</f>
        <v>0.3</v>
      </c>
      <c r="AW51" s="83">
        <f>feedin_vanute!AW51</f>
        <v>0.3</v>
      </c>
      <c r="AX51" s="83">
        <f>feedin_vanute!AX51</f>
        <v>5.0000000000000044E-2</v>
      </c>
      <c r="AY51" s="72">
        <f>feedin_vanute!AY51</f>
        <v>0</v>
      </c>
      <c r="AZ51" s="83">
        <f>feedin_vanute!AZ51</f>
        <v>0</v>
      </c>
      <c r="BA51" s="83">
        <f>feedin_vanute!BA51</f>
        <v>0</v>
      </c>
      <c r="BB51" s="83">
        <f>feedin_vanute!BB51</f>
        <v>0.5</v>
      </c>
      <c r="BC51" s="83">
        <f>feedin_vanute!BC51</f>
        <v>0.5</v>
      </c>
      <c r="BD51" s="52">
        <f t="shared" si="2"/>
        <v>0.99999999999999989</v>
      </c>
      <c r="BE51" s="52">
        <f t="shared" si="3"/>
        <v>9.0000000000000018</v>
      </c>
    </row>
    <row r="52" spans="1:57" x14ac:dyDescent="0.2">
      <c r="A52" s="12">
        <v>2046</v>
      </c>
      <c r="B52" s="100">
        <v>0.16142688968001573</v>
      </c>
      <c r="C52" s="66">
        <v>0.34196088484900555</v>
      </c>
      <c r="D52" s="66">
        <f t="shared" si="11"/>
        <v>0</v>
      </c>
      <c r="E52" s="66">
        <f>MAX(E51+(E$56-E$51)*0.2,0)</f>
        <v>0.16</v>
      </c>
      <c r="F52" s="66">
        <f t="shared" si="11"/>
        <v>0</v>
      </c>
      <c r="G52" s="66">
        <v>6.416048857032714E-4</v>
      </c>
      <c r="H52" s="66">
        <v>0</v>
      </c>
      <c r="I52" s="66">
        <v>0.33597062058527544</v>
      </c>
      <c r="J52" s="66">
        <f t="shared" si="7"/>
        <v>0</v>
      </c>
      <c r="K52" s="145">
        <f>feedin_vanute!K52</f>
        <v>0.03</v>
      </c>
      <c r="L52" s="146">
        <f>feedin_vanute!L52</f>
        <v>0.1</v>
      </c>
      <c r="M52" s="146">
        <f>feedin_vanute!M52</f>
        <v>0.45</v>
      </c>
      <c r="N52" s="146">
        <f>feedin_vanute!N52</f>
        <v>0.27</v>
      </c>
      <c r="O52" s="146">
        <f>feedin_vanute!O52</f>
        <v>0.15</v>
      </c>
      <c r="P52" s="145">
        <f>feedin_vanute!P52</f>
        <v>0</v>
      </c>
      <c r="Q52" s="146">
        <f>feedin_vanute!Q52</f>
        <v>2E-3</v>
      </c>
      <c r="R52" s="146">
        <f>feedin_vanute!R52</f>
        <v>0.15500000000000008</v>
      </c>
      <c r="S52" s="146">
        <f>feedin_vanute!S52</f>
        <v>0.69799999999999995</v>
      </c>
      <c r="T52" s="146">
        <f>feedin_vanute!T52</f>
        <v>0.14499999999999991</v>
      </c>
      <c r="U52" s="145">
        <f>feedin_vanute!U52</f>
        <v>0.125</v>
      </c>
      <c r="V52" s="146">
        <f>feedin_vanute!V52</f>
        <v>0.5</v>
      </c>
      <c r="W52" s="146">
        <f>feedin_vanute!W52</f>
        <v>0.35</v>
      </c>
      <c r="X52" s="146">
        <f>feedin_vanute!X52</f>
        <v>2.5000000000000001E-2</v>
      </c>
      <c r="Y52" s="146">
        <f>feedin_vanute!Y52</f>
        <v>0</v>
      </c>
      <c r="Z52" s="145">
        <f>feedin_vanute!Z52</f>
        <v>0</v>
      </c>
      <c r="AA52" s="146">
        <f>feedin_vanute!AA52</f>
        <v>2E-3</v>
      </c>
      <c r="AB52" s="146">
        <f>feedin_vanute!AB52</f>
        <v>0.15500000000000008</v>
      </c>
      <c r="AC52" s="146">
        <f>feedin_vanute!AC52</f>
        <v>0.69799999999999995</v>
      </c>
      <c r="AD52" s="146">
        <f>feedin_vanute!AD52</f>
        <v>0.14499999999999991</v>
      </c>
      <c r="AE52" s="145">
        <f>feedin_vanute!AE52</f>
        <v>0</v>
      </c>
      <c r="AF52" s="146">
        <f>feedin_vanute!AF52</f>
        <v>0</v>
      </c>
      <c r="AG52" s="146">
        <f>feedin_vanute!AG52</f>
        <v>0</v>
      </c>
      <c r="AH52" s="146">
        <f>feedin_vanute!AH52</f>
        <v>0</v>
      </c>
      <c r="AI52" s="146">
        <f>feedin_vanute!AI52</f>
        <v>1</v>
      </c>
      <c r="AJ52" s="145">
        <f>feedin_vanute!AJ52</f>
        <v>0.4</v>
      </c>
      <c r="AK52" s="146">
        <f>feedin_vanute!AK52</f>
        <v>0.4</v>
      </c>
      <c r="AL52" s="146">
        <f>feedin_vanute!AL52</f>
        <v>0.2</v>
      </c>
      <c r="AM52" s="146">
        <f>feedin_vanute!AM52</f>
        <v>0</v>
      </c>
      <c r="AN52" s="146">
        <f>feedin_vanute!AN52</f>
        <v>0</v>
      </c>
      <c r="AO52" s="145">
        <f>feedin_vanute!AO52</f>
        <v>0.03</v>
      </c>
      <c r="AP52" s="146">
        <f>feedin_vanute!AP52</f>
        <v>0.15</v>
      </c>
      <c r="AQ52" s="146">
        <f>feedin_vanute!AQ52</f>
        <v>0.3</v>
      </c>
      <c r="AR52" s="146">
        <f>feedin_vanute!AR52</f>
        <v>0.5</v>
      </c>
      <c r="AS52" s="146">
        <f>feedin_vanute!AS52</f>
        <v>2.0000000000000018E-2</v>
      </c>
      <c r="AT52" s="145">
        <f>feedin_vanute!AT52</f>
        <v>0.1</v>
      </c>
      <c r="AU52" s="146">
        <f>feedin_vanute!AU52</f>
        <v>0.25</v>
      </c>
      <c r="AV52" s="146">
        <f>feedin_vanute!AV52</f>
        <v>0.3</v>
      </c>
      <c r="AW52" s="146">
        <f>feedin_vanute!AW52</f>
        <v>0.3</v>
      </c>
      <c r="AX52" s="146">
        <f>feedin_vanute!AX52</f>
        <v>5.0000000000000044E-2</v>
      </c>
      <c r="AY52" s="145">
        <f>feedin_vanute!AY52</f>
        <v>0</v>
      </c>
      <c r="AZ52" s="146">
        <f>feedin_vanute!AZ52</f>
        <v>0</v>
      </c>
      <c r="BA52" s="146">
        <f>feedin_vanute!BA52</f>
        <v>0</v>
      </c>
      <c r="BB52" s="146">
        <f>feedin_vanute!BB52</f>
        <v>0.5</v>
      </c>
      <c r="BC52" s="146">
        <f>feedin_vanute!BC52</f>
        <v>0.5</v>
      </c>
      <c r="BD52" s="36">
        <f t="shared" si="2"/>
        <v>1</v>
      </c>
      <c r="BE52" s="36">
        <f t="shared" si="3"/>
        <v>9.0000000000000018</v>
      </c>
    </row>
    <row r="53" spans="1:57" x14ac:dyDescent="0.2">
      <c r="A53" s="12">
        <v>2047</v>
      </c>
      <c r="B53" s="100">
        <v>0.16233096375005901</v>
      </c>
      <c r="C53" s="66">
        <v>0.3300369622034629</v>
      </c>
      <c r="D53" s="66">
        <f t="shared" si="11"/>
        <v>0</v>
      </c>
      <c r="E53" s="66">
        <f t="shared" ref="E53:E55" si="13">MAX(E52+(E$56-E$51)*0.2,0)</f>
        <v>0.17</v>
      </c>
      <c r="F53" s="66">
        <f t="shared" si="11"/>
        <v>0</v>
      </c>
      <c r="G53" s="66">
        <v>6.8164335979178686E-4</v>
      </c>
      <c r="H53" s="66">
        <v>0</v>
      </c>
      <c r="I53" s="66">
        <v>0.33695043068668623</v>
      </c>
      <c r="J53" s="66">
        <f t="shared" si="7"/>
        <v>0</v>
      </c>
      <c r="K53" s="145">
        <f>feedin_vanute!K53</f>
        <v>0.03</v>
      </c>
      <c r="L53" s="146">
        <f>feedin_vanute!L53</f>
        <v>0.1</v>
      </c>
      <c r="M53" s="146">
        <f>feedin_vanute!M53</f>
        <v>0.45</v>
      </c>
      <c r="N53" s="146">
        <f>feedin_vanute!N53</f>
        <v>0.27</v>
      </c>
      <c r="O53" s="146">
        <f>feedin_vanute!O53</f>
        <v>0.15</v>
      </c>
      <c r="P53" s="145">
        <f>feedin_vanute!P53</f>
        <v>0</v>
      </c>
      <c r="Q53" s="146">
        <f>feedin_vanute!Q53</f>
        <v>2E-3</v>
      </c>
      <c r="R53" s="146">
        <f>feedin_vanute!R53</f>
        <v>0.15500000000000008</v>
      </c>
      <c r="S53" s="146">
        <f>feedin_vanute!S53</f>
        <v>0.69799999999999995</v>
      </c>
      <c r="T53" s="146">
        <f>feedin_vanute!T53</f>
        <v>0.14499999999999991</v>
      </c>
      <c r="U53" s="145">
        <f>feedin_vanute!U53</f>
        <v>0.125</v>
      </c>
      <c r="V53" s="146">
        <f>feedin_vanute!V53</f>
        <v>0.5</v>
      </c>
      <c r="W53" s="146">
        <f>feedin_vanute!W53</f>
        <v>0.35</v>
      </c>
      <c r="X53" s="146">
        <f>feedin_vanute!X53</f>
        <v>2.5000000000000001E-2</v>
      </c>
      <c r="Y53" s="146">
        <f>feedin_vanute!Y53</f>
        <v>0</v>
      </c>
      <c r="Z53" s="145">
        <f>feedin_vanute!Z53</f>
        <v>0</v>
      </c>
      <c r="AA53" s="146">
        <f>feedin_vanute!AA53</f>
        <v>2E-3</v>
      </c>
      <c r="AB53" s="146">
        <f>feedin_vanute!AB53</f>
        <v>0.15500000000000008</v>
      </c>
      <c r="AC53" s="146">
        <f>feedin_vanute!AC53</f>
        <v>0.69799999999999995</v>
      </c>
      <c r="AD53" s="146">
        <f>feedin_vanute!AD53</f>
        <v>0.14499999999999991</v>
      </c>
      <c r="AE53" s="145">
        <f>feedin_vanute!AE53</f>
        <v>0</v>
      </c>
      <c r="AF53" s="146">
        <f>feedin_vanute!AF53</f>
        <v>0</v>
      </c>
      <c r="AG53" s="146">
        <f>feedin_vanute!AG53</f>
        <v>0</v>
      </c>
      <c r="AH53" s="146">
        <f>feedin_vanute!AH53</f>
        <v>0</v>
      </c>
      <c r="AI53" s="146">
        <f>feedin_vanute!AI53</f>
        <v>1</v>
      </c>
      <c r="AJ53" s="145">
        <f>feedin_vanute!AJ53</f>
        <v>0.4</v>
      </c>
      <c r="AK53" s="146">
        <f>feedin_vanute!AK53</f>
        <v>0.4</v>
      </c>
      <c r="AL53" s="146">
        <f>feedin_vanute!AL53</f>
        <v>0.2</v>
      </c>
      <c r="AM53" s="146">
        <f>feedin_vanute!AM53</f>
        <v>0</v>
      </c>
      <c r="AN53" s="146">
        <f>feedin_vanute!AN53</f>
        <v>0</v>
      </c>
      <c r="AO53" s="145">
        <f>feedin_vanute!AO53</f>
        <v>0.03</v>
      </c>
      <c r="AP53" s="146">
        <f>feedin_vanute!AP53</f>
        <v>0.15</v>
      </c>
      <c r="AQ53" s="146">
        <f>feedin_vanute!AQ53</f>
        <v>0.3</v>
      </c>
      <c r="AR53" s="146">
        <f>feedin_vanute!AR53</f>
        <v>0.5</v>
      </c>
      <c r="AS53" s="146">
        <f>feedin_vanute!AS53</f>
        <v>2.0000000000000018E-2</v>
      </c>
      <c r="AT53" s="145">
        <f>feedin_vanute!AT53</f>
        <v>0.1</v>
      </c>
      <c r="AU53" s="146">
        <f>feedin_vanute!AU53</f>
        <v>0.25</v>
      </c>
      <c r="AV53" s="146">
        <f>feedin_vanute!AV53</f>
        <v>0.3</v>
      </c>
      <c r="AW53" s="146">
        <f>feedin_vanute!AW53</f>
        <v>0.3</v>
      </c>
      <c r="AX53" s="146">
        <f>feedin_vanute!AX53</f>
        <v>5.0000000000000044E-2</v>
      </c>
      <c r="AY53" s="145">
        <f>feedin_vanute!AY53</f>
        <v>0</v>
      </c>
      <c r="AZ53" s="146">
        <f>feedin_vanute!AZ53</f>
        <v>0</v>
      </c>
      <c r="BA53" s="146">
        <f>feedin_vanute!BA53</f>
        <v>0</v>
      </c>
      <c r="BB53" s="146">
        <f>feedin_vanute!BB53</f>
        <v>0.5</v>
      </c>
      <c r="BC53" s="146">
        <f>feedin_vanute!BC53</f>
        <v>0.5</v>
      </c>
      <c r="BD53" s="36">
        <f t="shared" si="2"/>
        <v>1</v>
      </c>
      <c r="BE53" s="36">
        <f t="shared" si="3"/>
        <v>9.0000000000000018</v>
      </c>
    </row>
    <row r="54" spans="1:57" x14ac:dyDescent="0.2">
      <c r="A54" s="12">
        <v>2048</v>
      </c>
      <c r="B54" s="100">
        <v>0.16341014849095822</v>
      </c>
      <c r="C54" s="66">
        <v>0.31817111209990423</v>
      </c>
      <c r="D54" s="66">
        <f t="shared" si="11"/>
        <v>0</v>
      </c>
      <c r="E54" s="66">
        <f t="shared" si="13"/>
        <v>0.18000000000000002</v>
      </c>
      <c r="F54" s="66">
        <f t="shared" si="11"/>
        <v>0</v>
      </c>
      <c r="G54" s="66">
        <v>7.2558792492706786E-4</v>
      </c>
      <c r="H54" s="66">
        <v>0</v>
      </c>
      <c r="I54" s="66">
        <v>0.33769315148421047</v>
      </c>
      <c r="J54" s="66">
        <f t="shared" si="7"/>
        <v>0</v>
      </c>
      <c r="K54" s="145">
        <f>feedin_vanute!K54</f>
        <v>0.03</v>
      </c>
      <c r="L54" s="146">
        <f>feedin_vanute!L54</f>
        <v>0.1</v>
      </c>
      <c r="M54" s="146">
        <f>feedin_vanute!M54</f>
        <v>0.45</v>
      </c>
      <c r="N54" s="146">
        <f>feedin_vanute!N54</f>
        <v>0.27</v>
      </c>
      <c r="O54" s="146">
        <f>feedin_vanute!O54</f>
        <v>0.15</v>
      </c>
      <c r="P54" s="145">
        <f>feedin_vanute!P54</f>
        <v>0</v>
      </c>
      <c r="Q54" s="146">
        <f>feedin_vanute!Q54</f>
        <v>2E-3</v>
      </c>
      <c r="R54" s="146">
        <f>feedin_vanute!R54</f>
        <v>0.15500000000000008</v>
      </c>
      <c r="S54" s="146">
        <f>feedin_vanute!S54</f>
        <v>0.69799999999999995</v>
      </c>
      <c r="T54" s="146">
        <f>feedin_vanute!T54</f>
        <v>0.14499999999999991</v>
      </c>
      <c r="U54" s="145">
        <f>feedin_vanute!U54</f>
        <v>0.125</v>
      </c>
      <c r="V54" s="146">
        <f>feedin_vanute!V54</f>
        <v>0.5</v>
      </c>
      <c r="W54" s="146">
        <f>feedin_vanute!W54</f>
        <v>0.35</v>
      </c>
      <c r="X54" s="146">
        <f>feedin_vanute!X54</f>
        <v>2.5000000000000001E-2</v>
      </c>
      <c r="Y54" s="146">
        <f>feedin_vanute!Y54</f>
        <v>0</v>
      </c>
      <c r="Z54" s="145">
        <f>feedin_vanute!Z54</f>
        <v>0</v>
      </c>
      <c r="AA54" s="146">
        <f>feedin_vanute!AA54</f>
        <v>2E-3</v>
      </c>
      <c r="AB54" s="146">
        <f>feedin_vanute!AB54</f>
        <v>0.15500000000000008</v>
      </c>
      <c r="AC54" s="146">
        <f>feedin_vanute!AC54</f>
        <v>0.69799999999999995</v>
      </c>
      <c r="AD54" s="146">
        <f>feedin_vanute!AD54</f>
        <v>0.14499999999999991</v>
      </c>
      <c r="AE54" s="145">
        <f>feedin_vanute!AE54</f>
        <v>0</v>
      </c>
      <c r="AF54" s="146">
        <f>feedin_vanute!AF54</f>
        <v>0</v>
      </c>
      <c r="AG54" s="146">
        <f>feedin_vanute!AG54</f>
        <v>0</v>
      </c>
      <c r="AH54" s="146">
        <f>feedin_vanute!AH54</f>
        <v>0</v>
      </c>
      <c r="AI54" s="146">
        <f>feedin_vanute!AI54</f>
        <v>1</v>
      </c>
      <c r="AJ54" s="145">
        <f>feedin_vanute!AJ54</f>
        <v>0.4</v>
      </c>
      <c r="AK54" s="146">
        <f>feedin_vanute!AK54</f>
        <v>0.4</v>
      </c>
      <c r="AL54" s="146">
        <f>feedin_vanute!AL54</f>
        <v>0.2</v>
      </c>
      <c r="AM54" s="146">
        <f>feedin_vanute!AM54</f>
        <v>0</v>
      </c>
      <c r="AN54" s="146">
        <f>feedin_vanute!AN54</f>
        <v>0</v>
      </c>
      <c r="AO54" s="145">
        <f>feedin_vanute!AO54</f>
        <v>0.03</v>
      </c>
      <c r="AP54" s="146">
        <f>feedin_vanute!AP54</f>
        <v>0.15</v>
      </c>
      <c r="AQ54" s="146">
        <f>feedin_vanute!AQ54</f>
        <v>0.3</v>
      </c>
      <c r="AR54" s="146">
        <f>feedin_vanute!AR54</f>
        <v>0.5</v>
      </c>
      <c r="AS54" s="146">
        <f>feedin_vanute!AS54</f>
        <v>2.0000000000000018E-2</v>
      </c>
      <c r="AT54" s="145">
        <f>feedin_vanute!AT54</f>
        <v>0.1</v>
      </c>
      <c r="AU54" s="146">
        <f>feedin_vanute!AU54</f>
        <v>0.25</v>
      </c>
      <c r="AV54" s="146">
        <f>feedin_vanute!AV54</f>
        <v>0.3</v>
      </c>
      <c r="AW54" s="146">
        <f>feedin_vanute!AW54</f>
        <v>0.3</v>
      </c>
      <c r="AX54" s="146">
        <f>feedin_vanute!AX54</f>
        <v>5.0000000000000044E-2</v>
      </c>
      <c r="AY54" s="145">
        <f>feedin_vanute!AY54</f>
        <v>0</v>
      </c>
      <c r="AZ54" s="146">
        <f>feedin_vanute!AZ54</f>
        <v>0</v>
      </c>
      <c r="BA54" s="146">
        <f>feedin_vanute!BA54</f>
        <v>0</v>
      </c>
      <c r="BB54" s="146">
        <f>feedin_vanute!BB54</f>
        <v>0.5</v>
      </c>
      <c r="BC54" s="146">
        <f>feedin_vanute!BC54</f>
        <v>0.5</v>
      </c>
      <c r="BD54" s="36">
        <f t="shared" si="2"/>
        <v>1</v>
      </c>
      <c r="BE54" s="36">
        <f t="shared" si="3"/>
        <v>9.0000000000000018</v>
      </c>
    </row>
    <row r="55" spans="1:57" x14ac:dyDescent="0.2">
      <c r="A55" s="12">
        <v>2049</v>
      </c>
      <c r="B55" s="100">
        <v>0.16472085269134748</v>
      </c>
      <c r="C55" s="66">
        <v>0.30635409208528164</v>
      </c>
      <c r="D55" s="66">
        <f t="shared" si="11"/>
        <v>0</v>
      </c>
      <c r="E55" s="66">
        <f t="shared" si="13"/>
        <v>0.19000000000000003</v>
      </c>
      <c r="F55" s="66">
        <f t="shared" si="11"/>
        <v>0</v>
      </c>
      <c r="G55" s="66">
        <v>7.7382386053292647E-4</v>
      </c>
      <c r="H55" s="66">
        <v>0</v>
      </c>
      <c r="I55" s="66">
        <v>0.33815123136283798</v>
      </c>
      <c r="J55" s="66">
        <f t="shared" si="7"/>
        <v>0</v>
      </c>
      <c r="K55" s="145">
        <f>feedin_vanute!K55</f>
        <v>0.03</v>
      </c>
      <c r="L55" s="146">
        <f>feedin_vanute!L55</f>
        <v>0.1</v>
      </c>
      <c r="M55" s="146">
        <f>feedin_vanute!M55</f>
        <v>0.45</v>
      </c>
      <c r="N55" s="146">
        <f>feedin_vanute!N55</f>
        <v>0.27</v>
      </c>
      <c r="O55" s="146">
        <f>feedin_vanute!O55</f>
        <v>0.15</v>
      </c>
      <c r="P55" s="145">
        <f>feedin_vanute!P55</f>
        <v>0</v>
      </c>
      <c r="Q55" s="146">
        <f>feedin_vanute!Q55</f>
        <v>2E-3</v>
      </c>
      <c r="R55" s="146">
        <f>feedin_vanute!R55</f>
        <v>0.15500000000000008</v>
      </c>
      <c r="S55" s="146">
        <f>feedin_vanute!S55</f>
        <v>0.69799999999999995</v>
      </c>
      <c r="T55" s="146">
        <f>feedin_vanute!T55</f>
        <v>0.14499999999999991</v>
      </c>
      <c r="U55" s="145">
        <f>feedin_vanute!U55</f>
        <v>0.125</v>
      </c>
      <c r="V55" s="146">
        <f>feedin_vanute!V55</f>
        <v>0.5</v>
      </c>
      <c r="W55" s="146">
        <f>feedin_vanute!W55</f>
        <v>0.35</v>
      </c>
      <c r="X55" s="146">
        <f>feedin_vanute!X55</f>
        <v>2.5000000000000001E-2</v>
      </c>
      <c r="Y55" s="146">
        <f>feedin_vanute!Y55</f>
        <v>0</v>
      </c>
      <c r="Z55" s="145">
        <f>feedin_vanute!Z55</f>
        <v>0</v>
      </c>
      <c r="AA55" s="146">
        <f>feedin_vanute!AA55</f>
        <v>2E-3</v>
      </c>
      <c r="AB55" s="146">
        <f>feedin_vanute!AB55</f>
        <v>0.15500000000000008</v>
      </c>
      <c r="AC55" s="146">
        <f>feedin_vanute!AC55</f>
        <v>0.69799999999999995</v>
      </c>
      <c r="AD55" s="146">
        <f>feedin_vanute!AD55</f>
        <v>0.14499999999999991</v>
      </c>
      <c r="AE55" s="145">
        <f>feedin_vanute!AE55</f>
        <v>0</v>
      </c>
      <c r="AF55" s="146">
        <f>feedin_vanute!AF55</f>
        <v>0</v>
      </c>
      <c r="AG55" s="146">
        <f>feedin_vanute!AG55</f>
        <v>0</v>
      </c>
      <c r="AH55" s="146">
        <f>feedin_vanute!AH55</f>
        <v>0</v>
      </c>
      <c r="AI55" s="146">
        <f>feedin_vanute!AI55</f>
        <v>1</v>
      </c>
      <c r="AJ55" s="145">
        <f>feedin_vanute!AJ55</f>
        <v>0.4</v>
      </c>
      <c r="AK55" s="146">
        <f>feedin_vanute!AK55</f>
        <v>0.4</v>
      </c>
      <c r="AL55" s="146">
        <f>feedin_vanute!AL55</f>
        <v>0.2</v>
      </c>
      <c r="AM55" s="146">
        <f>feedin_vanute!AM55</f>
        <v>0</v>
      </c>
      <c r="AN55" s="146">
        <f>feedin_vanute!AN55</f>
        <v>0</v>
      </c>
      <c r="AO55" s="145">
        <f>feedin_vanute!AO55</f>
        <v>0.03</v>
      </c>
      <c r="AP55" s="146">
        <f>feedin_vanute!AP55</f>
        <v>0.15</v>
      </c>
      <c r="AQ55" s="146">
        <f>feedin_vanute!AQ55</f>
        <v>0.3</v>
      </c>
      <c r="AR55" s="146">
        <f>feedin_vanute!AR55</f>
        <v>0.5</v>
      </c>
      <c r="AS55" s="146">
        <f>feedin_vanute!AS55</f>
        <v>2.0000000000000018E-2</v>
      </c>
      <c r="AT55" s="145">
        <f>feedin_vanute!AT55</f>
        <v>0.1</v>
      </c>
      <c r="AU55" s="146">
        <f>feedin_vanute!AU55</f>
        <v>0.25</v>
      </c>
      <c r="AV55" s="146">
        <f>feedin_vanute!AV55</f>
        <v>0.3</v>
      </c>
      <c r="AW55" s="146">
        <f>feedin_vanute!AW55</f>
        <v>0.3</v>
      </c>
      <c r="AX55" s="146">
        <f>feedin_vanute!AX55</f>
        <v>5.0000000000000044E-2</v>
      </c>
      <c r="AY55" s="145">
        <f>feedin_vanute!AY55</f>
        <v>0</v>
      </c>
      <c r="AZ55" s="146">
        <f>feedin_vanute!AZ55</f>
        <v>0</v>
      </c>
      <c r="BA55" s="146">
        <f>feedin_vanute!BA55</f>
        <v>0</v>
      </c>
      <c r="BB55" s="146">
        <f>feedin_vanute!BB55</f>
        <v>0.5</v>
      </c>
      <c r="BC55" s="146">
        <f>feedin_vanute!BC55</f>
        <v>0.5</v>
      </c>
      <c r="BD55" s="36">
        <f t="shared" si="2"/>
        <v>1</v>
      </c>
      <c r="BE55" s="36">
        <f t="shared" si="3"/>
        <v>9.0000000000000018</v>
      </c>
    </row>
    <row r="56" spans="1:57" x14ac:dyDescent="0.2">
      <c r="A56" s="51">
        <v>2050</v>
      </c>
      <c r="B56" s="101">
        <v>0.16609486326265954</v>
      </c>
      <c r="C56" s="74">
        <v>0.29455347534027587</v>
      </c>
      <c r="D56" s="74">
        <f t="shared" si="11"/>
        <v>0</v>
      </c>
      <c r="E56" s="74">
        <v>0.2</v>
      </c>
      <c r="F56" s="74">
        <f t="shared" si="11"/>
        <v>0</v>
      </c>
      <c r="G56" s="74">
        <v>8.2671746254996993E-4</v>
      </c>
      <c r="H56" s="74">
        <v>0</v>
      </c>
      <c r="I56" s="74">
        <v>0.3385249439345146</v>
      </c>
      <c r="J56" s="74">
        <f t="shared" si="7"/>
        <v>0</v>
      </c>
      <c r="K56" s="72">
        <f>feedin_vanute!K56</f>
        <v>0.03</v>
      </c>
      <c r="L56" s="83">
        <f>feedin_vanute!L56</f>
        <v>0.1</v>
      </c>
      <c r="M56" s="83">
        <f>feedin_vanute!M56</f>
        <v>0.45</v>
      </c>
      <c r="N56" s="83">
        <f>feedin_vanute!N56</f>
        <v>0.27</v>
      </c>
      <c r="O56" s="83">
        <f>feedin_vanute!O56</f>
        <v>0.15</v>
      </c>
      <c r="P56" s="72">
        <f>feedin_vanute!P56</f>
        <v>0</v>
      </c>
      <c r="Q56" s="83">
        <f>feedin_vanute!Q56</f>
        <v>2E-3</v>
      </c>
      <c r="R56" s="83">
        <f>feedin_vanute!R56</f>
        <v>0.15500000000000008</v>
      </c>
      <c r="S56" s="83">
        <f>feedin_vanute!S56</f>
        <v>0.69799999999999995</v>
      </c>
      <c r="T56" s="83">
        <f>feedin_vanute!T56</f>
        <v>0.14499999999999991</v>
      </c>
      <c r="U56" s="72">
        <f>feedin_vanute!U56</f>
        <v>0.125</v>
      </c>
      <c r="V56" s="83">
        <f>feedin_vanute!V56</f>
        <v>0.5</v>
      </c>
      <c r="W56" s="83">
        <f>feedin_vanute!W56</f>
        <v>0.35</v>
      </c>
      <c r="X56" s="83">
        <f>feedin_vanute!X56</f>
        <v>2.5000000000000001E-2</v>
      </c>
      <c r="Y56" s="83">
        <f>feedin_vanute!Y56</f>
        <v>0</v>
      </c>
      <c r="Z56" s="72">
        <f>feedin_vanute!Z56</f>
        <v>0</v>
      </c>
      <c r="AA56" s="83">
        <f>feedin_vanute!AA56</f>
        <v>2E-3</v>
      </c>
      <c r="AB56" s="83">
        <f>feedin_vanute!AB56</f>
        <v>0.15500000000000008</v>
      </c>
      <c r="AC56" s="83">
        <f>feedin_vanute!AC56</f>
        <v>0.69799999999999995</v>
      </c>
      <c r="AD56" s="83">
        <f>feedin_vanute!AD56</f>
        <v>0.14499999999999991</v>
      </c>
      <c r="AE56" s="72">
        <f>feedin_vanute!AE56</f>
        <v>0</v>
      </c>
      <c r="AF56" s="83">
        <f>feedin_vanute!AF56</f>
        <v>0</v>
      </c>
      <c r="AG56" s="83">
        <f>feedin_vanute!AG56</f>
        <v>0</v>
      </c>
      <c r="AH56" s="83">
        <f>feedin_vanute!AH56</f>
        <v>0</v>
      </c>
      <c r="AI56" s="83">
        <f>feedin_vanute!AI56</f>
        <v>1</v>
      </c>
      <c r="AJ56" s="72">
        <f>feedin_vanute!AJ56</f>
        <v>0.4</v>
      </c>
      <c r="AK56" s="83">
        <f>feedin_vanute!AK56</f>
        <v>0.4</v>
      </c>
      <c r="AL56" s="83">
        <f>feedin_vanute!AL56</f>
        <v>0.2</v>
      </c>
      <c r="AM56" s="83">
        <f>feedin_vanute!AM56</f>
        <v>0</v>
      </c>
      <c r="AN56" s="83">
        <f>feedin_vanute!AN56</f>
        <v>0</v>
      </c>
      <c r="AO56" s="72">
        <f>feedin_vanute!AO56</f>
        <v>0.03</v>
      </c>
      <c r="AP56" s="83">
        <f>feedin_vanute!AP56</f>
        <v>0.15</v>
      </c>
      <c r="AQ56" s="83">
        <f>feedin_vanute!AQ56</f>
        <v>0.3</v>
      </c>
      <c r="AR56" s="83">
        <f>feedin_vanute!AR56</f>
        <v>0.5</v>
      </c>
      <c r="AS56" s="83">
        <f>feedin_vanute!AS56</f>
        <v>2.0000000000000018E-2</v>
      </c>
      <c r="AT56" s="72">
        <f>feedin_vanute!AT56</f>
        <v>0.1</v>
      </c>
      <c r="AU56" s="83">
        <f>feedin_vanute!AU56</f>
        <v>0.25</v>
      </c>
      <c r="AV56" s="83">
        <f>feedin_vanute!AV56</f>
        <v>0.3</v>
      </c>
      <c r="AW56" s="83">
        <f>feedin_vanute!AW56</f>
        <v>0.3</v>
      </c>
      <c r="AX56" s="83">
        <f>feedin_vanute!AX56</f>
        <v>5.0000000000000044E-2</v>
      </c>
      <c r="AY56" s="72">
        <f>feedin_vanute!AY56</f>
        <v>0</v>
      </c>
      <c r="AZ56" s="83">
        <f>feedin_vanute!AZ56</f>
        <v>0</v>
      </c>
      <c r="BA56" s="83">
        <f>feedin_vanute!BA56</f>
        <v>0</v>
      </c>
      <c r="BB56" s="83">
        <f>feedin_vanute!BB56</f>
        <v>0.5</v>
      </c>
      <c r="BC56" s="83">
        <f>feedin_vanute!BC56</f>
        <v>0.5</v>
      </c>
      <c r="BD56" s="52">
        <f t="shared" si="2"/>
        <v>0.99999999999999989</v>
      </c>
      <c r="BE56" s="52">
        <f t="shared" si="3"/>
        <v>9.0000000000000018</v>
      </c>
    </row>
    <row r="57" spans="1:57" x14ac:dyDescent="0.2">
      <c r="A57" s="12">
        <v>2051</v>
      </c>
      <c r="B57" s="100">
        <v>0.1674556745047473</v>
      </c>
      <c r="C57" s="66">
        <v>0.28272125217960381</v>
      </c>
      <c r="D57" s="66">
        <f t="shared" si="11"/>
        <v>0</v>
      </c>
      <c r="E57" s="66">
        <f>MAX(E56+(E$61-E$56)*0.2,0)</f>
        <v>0.21000000000000002</v>
      </c>
      <c r="F57" s="66">
        <f t="shared" si="11"/>
        <v>0</v>
      </c>
      <c r="G57" s="66">
        <v>8.8525161074918515E-4</v>
      </c>
      <c r="H57" s="66">
        <v>0</v>
      </c>
      <c r="I57" s="66">
        <v>0.33893782170489972</v>
      </c>
      <c r="J57" s="66">
        <f t="shared" si="7"/>
        <v>0</v>
      </c>
      <c r="K57" s="145">
        <f>feedin_vanute!K57</f>
        <v>0.03</v>
      </c>
      <c r="L57" s="146">
        <f>feedin_vanute!L57</f>
        <v>0.1</v>
      </c>
      <c r="M57" s="146">
        <f>feedin_vanute!M57</f>
        <v>0.45</v>
      </c>
      <c r="N57" s="146">
        <f>feedin_vanute!N57</f>
        <v>0.27</v>
      </c>
      <c r="O57" s="146">
        <f>feedin_vanute!O57</f>
        <v>0.15</v>
      </c>
      <c r="P57" s="145">
        <f>feedin_vanute!P57</f>
        <v>0</v>
      </c>
      <c r="Q57" s="146">
        <f>feedin_vanute!Q57</f>
        <v>2E-3</v>
      </c>
      <c r="R57" s="146">
        <f>feedin_vanute!R57</f>
        <v>0.15500000000000008</v>
      </c>
      <c r="S57" s="146">
        <f>feedin_vanute!S57</f>
        <v>0.69799999999999995</v>
      </c>
      <c r="T57" s="146">
        <f>feedin_vanute!T57</f>
        <v>0.14499999999999991</v>
      </c>
      <c r="U57" s="145">
        <f>feedin_vanute!U57</f>
        <v>0.125</v>
      </c>
      <c r="V57" s="146">
        <f>feedin_vanute!V57</f>
        <v>0.5</v>
      </c>
      <c r="W57" s="146">
        <f>feedin_vanute!W57</f>
        <v>0.35</v>
      </c>
      <c r="X57" s="146">
        <f>feedin_vanute!X57</f>
        <v>2.5000000000000001E-2</v>
      </c>
      <c r="Y57" s="146">
        <f>feedin_vanute!Y57</f>
        <v>0</v>
      </c>
      <c r="Z57" s="145">
        <f>feedin_vanute!Z57</f>
        <v>0</v>
      </c>
      <c r="AA57" s="146">
        <f>feedin_vanute!AA57</f>
        <v>2E-3</v>
      </c>
      <c r="AB57" s="146">
        <f>feedin_vanute!AB57</f>
        <v>0.15500000000000008</v>
      </c>
      <c r="AC57" s="146">
        <f>feedin_vanute!AC57</f>
        <v>0.69799999999999995</v>
      </c>
      <c r="AD57" s="146">
        <f>feedin_vanute!AD57</f>
        <v>0.14499999999999991</v>
      </c>
      <c r="AE57" s="145">
        <f>feedin_vanute!AE57</f>
        <v>0</v>
      </c>
      <c r="AF57" s="146">
        <f>feedin_vanute!AF57</f>
        <v>0</v>
      </c>
      <c r="AG57" s="146">
        <f>feedin_vanute!AG57</f>
        <v>0</v>
      </c>
      <c r="AH57" s="146">
        <f>feedin_vanute!AH57</f>
        <v>0</v>
      </c>
      <c r="AI57" s="146">
        <f>feedin_vanute!AI57</f>
        <v>1</v>
      </c>
      <c r="AJ57" s="145">
        <f>feedin_vanute!AJ57</f>
        <v>0.4</v>
      </c>
      <c r="AK57" s="146">
        <f>feedin_vanute!AK57</f>
        <v>0.4</v>
      </c>
      <c r="AL57" s="146">
        <f>feedin_vanute!AL57</f>
        <v>0.2</v>
      </c>
      <c r="AM57" s="146">
        <f>feedin_vanute!AM57</f>
        <v>0</v>
      </c>
      <c r="AN57" s="146">
        <f>feedin_vanute!AN57</f>
        <v>0</v>
      </c>
      <c r="AO57" s="145">
        <f>feedin_vanute!AO57</f>
        <v>0.03</v>
      </c>
      <c r="AP57" s="146">
        <f>feedin_vanute!AP57</f>
        <v>0.15</v>
      </c>
      <c r="AQ57" s="146">
        <f>feedin_vanute!AQ57</f>
        <v>0.3</v>
      </c>
      <c r="AR57" s="146">
        <f>feedin_vanute!AR57</f>
        <v>0.5</v>
      </c>
      <c r="AS57" s="146">
        <f>feedin_vanute!AS57</f>
        <v>2.0000000000000018E-2</v>
      </c>
      <c r="AT57" s="145">
        <f>feedin_vanute!AT57</f>
        <v>0.1</v>
      </c>
      <c r="AU57" s="146">
        <f>feedin_vanute!AU57</f>
        <v>0.25</v>
      </c>
      <c r="AV57" s="146">
        <f>feedin_vanute!AV57</f>
        <v>0.3</v>
      </c>
      <c r="AW57" s="146">
        <f>feedin_vanute!AW57</f>
        <v>0.3</v>
      </c>
      <c r="AX57" s="146">
        <f>feedin_vanute!AX57</f>
        <v>5.0000000000000044E-2</v>
      </c>
      <c r="AY57" s="145">
        <f>feedin_vanute!AY57</f>
        <v>0</v>
      </c>
      <c r="AZ57" s="146">
        <f>feedin_vanute!AZ57</f>
        <v>0</v>
      </c>
      <c r="BA57" s="146">
        <f>feedin_vanute!BA57</f>
        <v>0</v>
      </c>
      <c r="BB57" s="146">
        <f>feedin_vanute!BB57</f>
        <v>0.5</v>
      </c>
      <c r="BC57" s="146">
        <f>feedin_vanute!BC57</f>
        <v>0.5</v>
      </c>
      <c r="BD57" s="36">
        <f t="shared" si="2"/>
        <v>1</v>
      </c>
      <c r="BE57" s="36">
        <f t="shared" si="3"/>
        <v>9.0000000000000018</v>
      </c>
    </row>
    <row r="58" spans="1:57" x14ac:dyDescent="0.2">
      <c r="A58" s="12">
        <v>2052</v>
      </c>
      <c r="B58" s="100">
        <v>0.168885415144683</v>
      </c>
      <c r="C58" s="66">
        <v>0.2709049779501963</v>
      </c>
      <c r="D58" s="66">
        <f t="shared" si="11"/>
        <v>0</v>
      </c>
      <c r="E58" s="66">
        <f t="shared" ref="E58:E60" si="14">MAX(E57+(E$61-E$56)*0.2,0)</f>
        <v>0.22000000000000003</v>
      </c>
      <c r="F58" s="66">
        <f t="shared" si="11"/>
        <v>0</v>
      </c>
      <c r="G58" s="66">
        <v>9.4960170840979697E-4</v>
      </c>
      <c r="H58" s="66">
        <v>0</v>
      </c>
      <c r="I58" s="66">
        <v>0.33926000519671085</v>
      </c>
      <c r="J58" s="66">
        <f t="shared" si="7"/>
        <v>0</v>
      </c>
      <c r="K58" s="145">
        <f>feedin_vanute!K58</f>
        <v>0.03</v>
      </c>
      <c r="L58" s="146">
        <f>feedin_vanute!L58</f>
        <v>0.1</v>
      </c>
      <c r="M58" s="146">
        <f>feedin_vanute!M58</f>
        <v>0.45</v>
      </c>
      <c r="N58" s="146">
        <f>feedin_vanute!N58</f>
        <v>0.27</v>
      </c>
      <c r="O58" s="146">
        <f>feedin_vanute!O58</f>
        <v>0.15</v>
      </c>
      <c r="P58" s="145">
        <f>feedin_vanute!P58</f>
        <v>0</v>
      </c>
      <c r="Q58" s="146">
        <f>feedin_vanute!Q58</f>
        <v>2E-3</v>
      </c>
      <c r="R58" s="146">
        <f>feedin_vanute!R58</f>
        <v>0.15500000000000008</v>
      </c>
      <c r="S58" s="146">
        <f>feedin_vanute!S58</f>
        <v>0.69799999999999995</v>
      </c>
      <c r="T58" s="146">
        <f>feedin_vanute!T58</f>
        <v>0.14499999999999991</v>
      </c>
      <c r="U58" s="145">
        <f>feedin_vanute!U58</f>
        <v>0.125</v>
      </c>
      <c r="V58" s="146">
        <f>feedin_vanute!V58</f>
        <v>0.5</v>
      </c>
      <c r="W58" s="146">
        <f>feedin_vanute!W58</f>
        <v>0.35</v>
      </c>
      <c r="X58" s="146">
        <f>feedin_vanute!X58</f>
        <v>2.5000000000000001E-2</v>
      </c>
      <c r="Y58" s="146">
        <f>feedin_vanute!Y58</f>
        <v>0</v>
      </c>
      <c r="Z58" s="145">
        <f>feedin_vanute!Z58</f>
        <v>0</v>
      </c>
      <c r="AA58" s="146">
        <f>feedin_vanute!AA58</f>
        <v>2E-3</v>
      </c>
      <c r="AB58" s="146">
        <f>feedin_vanute!AB58</f>
        <v>0.15500000000000008</v>
      </c>
      <c r="AC58" s="146">
        <f>feedin_vanute!AC58</f>
        <v>0.69799999999999995</v>
      </c>
      <c r="AD58" s="146">
        <f>feedin_vanute!AD58</f>
        <v>0.14499999999999991</v>
      </c>
      <c r="AE58" s="145">
        <f>feedin_vanute!AE58</f>
        <v>0</v>
      </c>
      <c r="AF58" s="146">
        <f>feedin_vanute!AF58</f>
        <v>0</v>
      </c>
      <c r="AG58" s="146">
        <f>feedin_vanute!AG58</f>
        <v>0</v>
      </c>
      <c r="AH58" s="146">
        <f>feedin_vanute!AH58</f>
        <v>0</v>
      </c>
      <c r="AI58" s="146">
        <f>feedin_vanute!AI58</f>
        <v>1</v>
      </c>
      <c r="AJ58" s="145">
        <f>feedin_vanute!AJ58</f>
        <v>0.4</v>
      </c>
      <c r="AK58" s="146">
        <f>feedin_vanute!AK58</f>
        <v>0.4</v>
      </c>
      <c r="AL58" s="146">
        <f>feedin_vanute!AL58</f>
        <v>0.2</v>
      </c>
      <c r="AM58" s="146">
        <f>feedin_vanute!AM58</f>
        <v>0</v>
      </c>
      <c r="AN58" s="146">
        <f>feedin_vanute!AN58</f>
        <v>0</v>
      </c>
      <c r="AO58" s="145">
        <f>feedin_vanute!AO58</f>
        <v>0.03</v>
      </c>
      <c r="AP58" s="146">
        <f>feedin_vanute!AP58</f>
        <v>0.15</v>
      </c>
      <c r="AQ58" s="146">
        <f>feedin_vanute!AQ58</f>
        <v>0.3</v>
      </c>
      <c r="AR58" s="146">
        <f>feedin_vanute!AR58</f>
        <v>0.5</v>
      </c>
      <c r="AS58" s="146">
        <f>feedin_vanute!AS58</f>
        <v>2.0000000000000018E-2</v>
      </c>
      <c r="AT58" s="145">
        <f>feedin_vanute!AT58</f>
        <v>0.1</v>
      </c>
      <c r="AU58" s="146">
        <f>feedin_vanute!AU58</f>
        <v>0.25</v>
      </c>
      <c r="AV58" s="146">
        <f>feedin_vanute!AV58</f>
        <v>0.3</v>
      </c>
      <c r="AW58" s="146">
        <f>feedin_vanute!AW58</f>
        <v>0.3</v>
      </c>
      <c r="AX58" s="146">
        <f>feedin_vanute!AX58</f>
        <v>5.0000000000000044E-2</v>
      </c>
      <c r="AY58" s="145">
        <f>feedin_vanute!AY58</f>
        <v>0</v>
      </c>
      <c r="AZ58" s="146">
        <f>feedin_vanute!AZ58</f>
        <v>0</v>
      </c>
      <c r="BA58" s="146">
        <f>feedin_vanute!BA58</f>
        <v>0</v>
      </c>
      <c r="BB58" s="146">
        <f>feedin_vanute!BB58</f>
        <v>0.5</v>
      </c>
      <c r="BC58" s="146">
        <f>feedin_vanute!BC58</f>
        <v>0.5</v>
      </c>
      <c r="BD58" s="36">
        <f t="shared" si="2"/>
        <v>1</v>
      </c>
      <c r="BE58" s="36">
        <f t="shared" si="3"/>
        <v>9.0000000000000018</v>
      </c>
    </row>
    <row r="59" spans="1:57" x14ac:dyDescent="0.2">
      <c r="A59" s="12">
        <v>2053</v>
      </c>
      <c r="B59" s="100">
        <v>0.17038671344942008</v>
      </c>
      <c r="C59" s="66">
        <v>0.25910213458254133</v>
      </c>
      <c r="D59" s="66">
        <f t="shared" si="11"/>
        <v>0</v>
      </c>
      <c r="E59" s="66">
        <f t="shared" si="14"/>
        <v>0.23000000000000004</v>
      </c>
      <c r="F59" s="66">
        <f t="shared" si="11"/>
        <v>0</v>
      </c>
      <c r="G59" s="66">
        <v>1.0204428484229806E-3</v>
      </c>
      <c r="H59" s="66">
        <v>0</v>
      </c>
      <c r="I59" s="66">
        <v>0.33949070911961565</v>
      </c>
      <c r="J59" s="66">
        <f t="shared" si="7"/>
        <v>0</v>
      </c>
      <c r="K59" s="145">
        <f>feedin_vanute!K59</f>
        <v>0.03</v>
      </c>
      <c r="L59" s="146">
        <f>feedin_vanute!L59</f>
        <v>0.1</v>
      </c>
      <c r="M59" s="146">
        <f>feedin_vanute!M59</f>
        <v>0.45</v>
      </c>
      <c r="N59" s="146">
        <f>feedin_vanute!N59</f>
        <v>0.27</v>
      </c>
      <c r="O59" s="146">
        <f>feedin_vanute!O59</f>
        <v>0.15</v>
      </c>
      <c r="P59" s="145">
        <f>feedin_vanute!P59</f>
        <v>0</v>
      </c>
      <c r="Q59" s="146">
        <f>feedin_vanute!Q59</f>
        <v>2E-3</v>
      </c>
      <c r="R59" s="146">
        <f>feedin_vanute!R59</f>
        <v>0.15500000000000008</v>
      </c>
      <c r="S59" s="146">
        <f>feedin_vanute!S59</f>
        <v>0.69799999999999995</v>
      </c>
      <c r="T59" s="146">
        <f>feedin_vanute!T59</f>
        <v>0.14499999999999991</v>
      </c>
      <c r="U59" s="145">
        <f>feedin_vanute!U59</f>
        <v>0.125</v>
      </c>
      <c r="V59" s="146">
        <f>feedin_vanute!V59</f>
        <v>0.5</v>
      </c>
      <c r="W59" s="146">
        <f>feedin_vanute!W59</f>
        <v>0.35</v>
      </c>
      <c r="X59" s="146">
        <f>feedin_vanute!X59</f>
        <v>2.5000000000000001E-2</v>
      </c>
      <c r="Y59" s="146">
        <f>feedin_vanute!Y59</f>
        <v>0</v>
      </c>
      <c r="Z59" s="145">
        <f>feedin_vanute!Z59</f>
        <v>0</v>
      </c>
      <c r="AA59" s="146">
        <f>feedin_vanute!AA59</f>
        <v>2E-3</v>
      </c>
      <c r="AB59" s="146">
        <f>feedin_vanute!AB59</f>
        <v>0.15500000000000008</v>
      </c>
      <c r="AC59" s="146">
        <f>feedin_vanute!AC59</f>
        <v>0.69799999999999995</v>
      </c>
      <c r="AD59" s="146">
        <f>feedin_vanute!AD59</f>
        <v>0.14499999999999991</v>
      </c>
      <c r="AE59" s="145">
        <f>feedin_vanute!AE59</f>
        <v>0</v>
      </c>
      <c r="AF59" s="146">
        <f>feedin_vanute!AF59</f>
        <v>0</v>
      </c>
      <c r="AG59" s="146">
        <f>feedin_vanute!AG59</f>
        <v>0</v>
      </c>
      <c r="AH59" s="146">
        <f>feedin_vanute!AH59</f>
        <v>0</v>
      </c>
      <c r="AI59" s="146">
        <f>feedin_vanute!AI59</f>
        <v>1</v>
      </c>
      <c r="AJ59" s="145">
        <f>feedin_vanute!AJ59</f>
        <v>0.4</v>
      </c>
      <c r="AK59" s="146">
        <f>feedin_vanute!AK59</f>
        <v>0.4</v>
      </c>
      <c r="AL59" s="146">
        <f>feedin_vanute!AL59</f>
        <v>0.2</v>
      </c>
      <c r="AM59" s="146">
        <f>feedin_vanute!AM59</f>
        <v>0</v>
      </c>
      <c r="AN59" s="146">
        <f>feedin_vanute!AN59</f>
        <v>0</v>
      </c>
      <c r="AO59" s="145">
        <f>feedin_vanute!AO59</f>
        <v>0.03</v>
      </c>
      <c r="AP59" s="146">
        <f>feedin_vanute!AP59</f>
        <v>0.15</v>
      </c>
      <c r="AQ59" s="146">
        <f>feedin_vanute!AQ59</f>
        <v>0.3</v>
      </c>
      <c r="AR59" s="146">
        <f>feedin_vanute!AR59</f>
        <v>0.5</v>
      </c>
      <c r="AS59" s="146">
        <f>feedin_vanute!AS59</f>
        <v>2.0000000000000018E-2</v>
      </c>
      <c r="AT59" s="145">
        <f>feedin_vanute!AT59</f>
        <v>0.1</v>
      </c>
      <c r="AU59" s="146">
        <f>feedin_vanute!AU59</f>
        <v>0.25</v>
      </c>
      <c r="AV59" s="146">
        <f>feedin_vanute!AV59</f>
        <v>0.3</v>
      </c>
      <c r="AW59" s="146">
        <f>feedin_vanute!AW59</f>
        <v>0.3</v>
      </c>
      <c r="AX59" s="146">
        <f>feedin_vanute!AX59</f>
        <v>5.0000000000000044E-2</v>
      </c>
      <c r="AY59" s="145">
        <f>feedin_vanute!AY59</f>
        <v>0</v>
      </c>
      <c r="AZ59" s="146">
        <f>feedin_vanute!AZ59</f>
        <v>0</v>
      </c>
      <c r="BA59" s="146">
        <f>feedin_vanute!BA59</f>
        <v>0</v>
      </c>
      <c r="BB59" s="146">
        <f>feedin_vanute!BB59</f>
        <v>0.5</v>
      </c>
      <c r="BC59" s="146">
        <f>feedin_vanute!BC59</f>
        <v>0.5</v>
      </c>
      <c r="BD59" s="36">
        <f t="shared" si="2"/>
        <v>1</v>
      </c>
      <c r="BE59" s="36">
        <f t="shared" si="3"/>
        <v>9.0000000000000018</v>
      </c>
    </row>
    <row r="60" spans="1:57" x14ac:dyDescent="0.2">
      <c r="A60" s="12">
        <v>2054</v>
      </c>
      <c r="B60" s="100">
        <v>0.17196187514482231</v>
      </c>
      <c r="C60" s="66">
        <v>0.24731017672026434</v>
      </c>
      <c r="D60" s="66">
        <f t="shared" si="11"/>
        <v>0</v>
      </c>
      <c r="E60" s="66">
        <f t="shared" si="14"/>
        <v>0.24000000000000005</v>
      </c>
      <c r="F60" s="66">
        <f t="shared" si="11"/>
        <v>0</v>
      </c>
      <c r="G60" s="66">
        <v>1.0985371682949601E-3</v>
      </c>
      <c r="H60" s="66">
        <v>0</v>
      </c>
      <c r="I60" s="66">
        <v>0.33962941096661831</v>
      </c>
      <c r="J60" s="66">
        <f t="shared" si="7"/>
        <v>0</v>
      </c>
      <c r="K60" s="145">
        <f>feedin_vanute!K60</f>
        <v>0.03</v>
      </c>
      <c r="L60" s="146">
        <f>feedin_vanute!L60</f>
        <v>0.1</v>
      </c>
      <c r="M60" s="146">
        <f>feedin_vanute!M60</f>
        <v>0.45</v>
      </c>
      <c r="N60" s="146">
        <f>feedin_vanute!N60</f>
        <v>0.27</v>
      </c>
      <c r="O60" s="146">
        <f>feedin_vanute!O60</f>
        <v>0.15</v>
      </c>
      <c r="P60" s="145">
        <f>feedin_vanute!P60</f>
        <v>0</v>
      </c>
      <c r="Q60" s="146">
        <f>feedin_vanute!Q60</f>
        <v>2E-3</v>
      </c>
      <c r="R60" s="146">
        <f>feedin_vanute!R60</f>
        <v>0.15500000000000008</v>
      </c>
      <c r="S60" s="146">
        <f>feedin_vanute!S60</f>
        <v>0.69799999999999995</v>
      </c>
      <c r="T60" s="146">
        <f>feedin_vanute!T60</f>
        <v>0.14499999999999991</v>
      </c>
      <c r="U60" s="145">
        <f>feedin_vanute!U60</f>
        <v>0.125</v>
      </c>
      <c r="V60" s="146">
        <f>feedin_vanute!V60</f>
        <v>0.5</v>
      </c>
      <c r="W60" s="146">
        <f>feedin_vanute!W60</f>
        <v>0.35</v>
      </c>
      <c r="X60" s="146">
        <f>feedin_vanute!X60</f>
        <v>2.5000000000000001E-2</v>
      </c>
      <c r="Y60" s="146">
        <f>feedin_vanute!Y60</f>
        <v>0</v>
      </c>
      <c r="Z60" s="145">
        <f>feedin_vanute!Z60</f>
        <v>0</v>
      </c>
      <c r="AA60" s="146">
        <f>feedin_vanute!AA60</f>
        <v>2E-3</v>
      </c>
      <c r="AB60" s="146">
        <f>feedin_vanute!AB60</f>
        <v>0.15500000000000008</v>
      </c>
      <c r="AC60" s="146">
        <f>feedin_vanute!AC60</f>
        <v>0.69799999999999995</v>
      </c>
      <c r="AD60" s="146">
        <f>feedin_vanute!AD60</f>
        <v>0.14499999999999991</v>
      </c>
      <c r="AE60" s="145">
        <f>feedin_vanute!AE60</f>
        <v>0</v>
      </c>
      <c r="AF60" s="146">
        <f>feedin_vanute!AF60</f>
        <v>0</v>
      </c>
      <c r="AG60" s="146">
        <f>feedin_vanute!AG60</f>
        <v>0</v>
      </c>
      <c r="AH60" s="146">
        <f>feedin_vanute!AH60</f>
        <v>0</v>
      </c>
      <c r="AI60" s="146">
        <f>feedin_vanute!AI60</f>
        <v>1</v>
      </c>
      <c r="AJ60" s="145">
        <f>feedin_vanute!AJ60</f>
        <v>0.4</v>
      </c>
      <c r="AK60" s="146">
        <f>feedin_vanute!AK60</f>
        <v>0.4</v>
      </c>
      <c r="AL60" s="146">
        <f>feedin_vanute!AL60</f>
        <v>0.2</v>
      </c>
      <c r="AM60" s="146">
        <f>feedin_vanute!AM60</f>
        <v>0</v>
      </c>
      <c r="AN60" s="146">
        <f>feedin_vanute!AN60</f>
        <v>0</v>
      </c>
      <c r="AO60" s="145">
        <f>feedin_vanute!AO60</f>
        <v>0.03</v>
      </c>
      <c r="AP60" s="146">
        <f>feedin_vanute!AP60</f>
        <v>0.15</v>
      </c>
      <c r="AQ60" s="146">
        <f>feedin_vanute!AQ60</f>
        <v>0.3</v>
      </c>
      <c r="AR60" s="146">
        <f>feedin_vanute!AR60</f>
        <v>0.5</v>
      </c>
      <c r="AS60" s="146">
        <f>feedin_vanute!AS60</f>
        <v>2.0000000000000018E-2</v>
      </c>
      <c r="AT60" s="145">
        <f>feedin_vanute!AT60</f>
        <v>0.1</v>
      </c>
      <c r="AU60" s="146">
        <f>feedin_vanute!AU60</f>
        <v>0.25</v>
      </c>
      <c r="AV60" s="146">
        <f>feedin_vanute!AV60</f>
        <v>0.3</v>
      </c>
      <c r="AW60" s="146">
        <f>feedin_vanute!AW60</f>
        <v>0.3</v>
      </c>
      <c r="AX60" s="146">
        <f>feedin_vanute!AX60</f>
        <v>5.0000000000000044E-2</v>
      </c>
      <c r="AY60" s="145">
        <f>feedin_vanute!AY60</f>
        <v>0</v>
      </c>
      <c r="AZ60" s="146">
        <f>feedin_vanute!AZ60</f>
        <v>0</v>
      </c>
      <c r="BA60" s="146">
        <f>feedin_vanute!BA60</f>
        <v>0</v>
      </c>
      <c r="BB60" s="146">
        <f>feedin_vanute!BB60</f>
        <v>0.5</v>
      </c>
      <c r="BC60" s="146">
        <f>feedin_vanute!BC60</f>
        <v>0.5</v>
      </c>
      <c r="BD60" s="36">
        <f t="shared" si="2"/>
        <v>1</v>
      </c>
      <c r="BE60" s="36">
        <f t="shared" si="3"/>
        <v>9.0000000000000018</v>
      </c>
    </row>
    <row r="61" spans="1:57" x14ac:dyDescent="0.2">
      <c r="A61" s="51">
        <v>2055</v>
      </c>
      <c r="B61" s="101">
        <v>0.17361288490500543</v>
      </c>
      <c r="C61" s="74">
        <v>0.23552652983503197</v>
      </c>
      <c r="D61" s="74">
        <f t="shared" si="11"/>
        <v>0</v>
      </c>
      <c r="E61" s="74">
        <v>0.25</v>
      </c>
      <c r="F61" s="74">
        <f t="shared" si="11"/>
        <v>0</v>
      </c>
      <c r="G61" s="74">
        <v>1.1847464664855375E-3</v>
      </c>
      <c r="H61" s="74">
        <v>0</v>
      </c>
      <c r="I61" s="74">
        <v>0.33967583879347707</v>
      </c>
      <c r="J61" s="74">
        <f t="shared" si="7"/>
        <v>0</v>
      </c>
      <c r="K61" s="72">
        <f>feedin_vanute!K61</f>
        <v>0.03</v>
      </c>
      <c r="L61" s="83">
        <f>feedin_vanute!L61</f>
        <v>0.1</v>
      </c>
      <c r="M61" s="83">
        <f>feedin_vanute!M61</f>
        <v>0.45</v>
      </c>
      <c r="N61" s="83">
        <f>feedin_vanute!N61</f>
        <v>0.27</v>
      </c>
      <c r="O61" s="83">
        <f>feedin_vanute!O61</f>
        <v>0.15</v>
      </c>
      <c r="P61" s="72">
        <f>feedin_vanute!P61</f>
        <v>0</v>
      </c>
      <c r="Q61" s="83">
        <f>feedin_vanute!Q61</f>
        <v>2E-3</v>
      </c>
      <c r="R61" s="83">
        <f>feedin_vanute!R61</f>
        <v>0.15500000000000008</v>
      </c>
      <c r="S61" s="83">
        <f>feedin_vanute!S61</f>
        <v>0.69799999999999995</v>
      </c>
      <c r="T61" s="83">
        <f>feedin_vanute!T61</f>
        <v>0.14499999999999991</v>
      </c>
      <c r="U61" s="72">
        <f>feedin_vanute!U61</f>
        <v>0.125</v>
      </c>
      <c r="V61" s="83">
        <f>feedin_vanute!V61</f>
        <v>0.5</v>
      </c>
      <c r="W61" s="83">
        <f>feedin_vanute!W61</f>
        <v>0.35</v>
      </c>
      <c r="X61" s="83">
        <f>feedin_vanute!X61</f>
        <v>2.5000000000000001E-2</v>
      </c>
      <c r="Y61" s="83">
        <f>feedin_vanute!Y61</f>
        <v>0</v>
      </c>
      <c r="Z61" s="72">
        <f>feedin_vanute!Z61</f>
        <v>0</v>
      </c>
      <c r="AA61" s="83">
        <f>feedin_vanute!AA61</f>
        <v>2E-3</v>
      </c>
      <c r="AB61" s="83">
        <f>feedin_vanute!AB61</f>
        <v>0.15500000000000008</v>
      </c>
      <c r="AC61" s="83">
        <f>feedin_vanute!AC61</f>
        <v>0.69799999999999995</v>
      </c>
      <c r="AD61" s="83">
        <f>feedin_vanute!AD61</f>
        <v>0.14499999999999991</v>
      </c>
      <c r="AE61" s="72">
        <f>feedin_vanute!AE61</f>
        <v>0</v>
      </c>
      <c r="AF61" s="83">
        <f>feedin_vanute!AF61</f>
        <v>0</v>
      </c>
      <c r="AG61" s="83">
        <f>feedin_vanute!AG61</f>
        <v>0</v>
      </c>
      <c r="AH61" s="83">
        <f>feedin_vanute!AH61</f>
        <v>0</v>
      </c>
      <c r="AI61" s="83">
        <f>feedin_vanute!AI61</f>
        <v>1</v>
      </c>
      <c r="AJ61" s="72">
        <f>feedin_vanute!AJ61</f>
        <v>0.4</v>
      </c>
      <c r="AK61" s="83">
        <f>feedin_vanute!AK61</f>
        <v>0.4</v>
      </c>
      <c r="AL61" s="83">
        <f>feedin_vanute!AL61</f>
        <v>0.2</v>
      </c>
      <c r="AM61" s="83">
        <f>feedin_vanute!AM61</f>
        <v>0</v>
      </c>
      <c r="AN61" s="83">
        <f>feedin_vanute!AN61</f>
        <v>0</v>
      </c>
      <c r="AO61" s="72">
        <f>feedin_vanute!AO61</f>
        <v>0.03</v>
      </c>
      <c r="AP61" s="83">
        <f>feedin_vanute!AP61</f>
        <v>0.15</v>
      </c>
      <c r="AQ61" s="83">
        <f>feedin_vanute!AQ61</f>
        <v>0.3</v>
      </c>
      <c r="AR61" s="83">
        <f>feedin_vanute!AR61</f>
        <v>0.5</v>
      </c>
      <c r="AS61" s="83">
        <f>feedin_vanute!AS61</f>
        <v>2.0000000000000018E-2</v>
      </c>
      <c r="AT61" s="72">
        <f>feedin_vanute!AT61</f>
        <v>0.1</v>
      </c>
      <c r="AU61" s="83">
        <f>feedin_vanute!AU61</f>
        <v>0.25</v>
      </c>
      <c r="AV61" s="83">
        <f>feedin_vanute!AV61</f>
        <v>0.3</v>
      </c>
      <c r="AW61" s="83">
        <f>feedin_vanute!AW61</f>
        <v>0.3</v>
      </c>
      <c r="AX61" s="83">
        <f>feedin_vanute!AX61</f>
        <v>5.0000000000000044E-2</v>
      </c>
      <c r="AY61" s="72">
        <f>feedin_vanute!AY61</f>
        <v>0</v>
      </c>
      <c r="AZ61" s="83">
        <f>feedin_vanute!AZ61</f>
        <v>0</v>
      </c>
      <c r="BA61" s="83">
        <f>feedin_vanute!BA61</f>
        <v>0</v>
      </c>
      <c r="BB61" s="83">
        <f>feedin_vanute!BB61</f>
        <v>0.5</v>
      </c>
      <c r="BC61" s="83">
        <f>feedin_vanute!BC61</f>
        <v>0.5</v>
      </c>
      <c r="BD61" s="52">
        <f t="shared" si="2"/>
        <v>1</v>
      </c>
      <c r="BE61" s="52">
        <f t="shared" si="3"/>
        <v>9.0000000000000018</v>
      </c>
    </row>
    <row r="63" spans="1:57" s="90" customFormat="1" ht="11.25" x14ac:dyDescent="0.2">
      <c r="A63" s="89"/>
      <c r="I63" s="90">
        <f>A6</f>
        <v>2000</v>
      </c>
      <c r="J63" s="91">
        <f>SUM(B6:J6)</f>
        <v>1</v>
      </c>
      <c r="O63" s="92">
        <f>SUM(K61:O61)</f>
        <v>1</v>
      </c>
      <c r="T63" s="91">
        <f>SUM(P61:T61)</f>
        <v>0.99999999999999989</v>
      </c>
      <c r="Y63" s="92">
        <f>SUM(U61:Y61)</f>
        <v>1</v>
      </c>
      <c r="AD63" s="92">
        <f>SUM(Z61:AD61)</f>
        <v>0.99999999999999989</v>
      </c>
      <c r="AI63" s="91">
        <f>SUM(AE61:AI61)</f>
        <v>1</v>
      </c>
      <c r="AN63" s="92">
        <f>SUM(AJ61:AN61)</f>
        <v>1</v>
      </c>
      <c r="AS63" s="92">
        <f>SUM(AO61:AS61)</f>
        <v>1</v>
      </c>
      <c r="AX63" s="91">
        <f>SUM(AT61:AX61)</f>
        <v>1</v>
      </c>
      <c r="BC63" s="91">
        <f>SUM(AY61:BC61)</f>
        <v>1</v>
      </c>
    </row>
    <row r="64" spans="1:57" x14ac:dyDescent="0.2">
      <c r="I64" s="90">
        <f t="shared" ref="I64:I118" si="15">A7</f>
        <v>2001</v>
      </c>
      <c r="J64" s="91">
        <f t="shared" ref="J64:J118" si="16">SUM(B7:J7)</f>
        <v>1.0000000001</v>
      </c>
    </row>
    <row r="65" spans="9:10" x14ac:dyDescent="0.2">
      <c r="I65" s="90">
        <f t="shared" si="15"/>
        <v>2002</v>
      </c>
      <c r="J65" s="91">
        <f t="shared" si="16"/>
        <v>1</v>
      </c>
    </row>
    <row r="66" spans="9:10" x14ac:dyDescent="0.2">
      <c r="I66" s="90">
        <f t="shared" si="15"/>
        <v>2003</v>
      </c>
      <c r="J66" s="91">
        <f t="shared" si="16"/>
        <v>1</v>
      </c>
    </row>
    <row r="67" spans="9:10" x14ac:dyDescent="0.2">
      <c r="I67" s="90">
        <f t="shared" si="15"/>
        <v>2004</v>
      </c>
      <c r="J67" s="91">
        <f t="shared" si="16"/>
        <v>0.99999999999999989</v>
      </c>
    </row>
    <row r="68" spans="9:10" x14ac:dyDescent="0.2">
      <c r="I68" s="90">
        <f t="shared" si="15"/>
        <v>2005</v>
      </c>
      <c r="J68" s="91">
        <f t="shared" si="16"/>
        <v>1</v>
      </c>
    </row>
    <row r="69" spans="9:10" x14ac:dyDescent="0.2">
      <c r="I69" s="90">
        <f t="shared" si="15"/>
        <v>2006</v>
      </c>
      <c r="J69" s="91">
        <f t="shared" si="16"/>
        <v>1</v>
      </c>
    </row>
    <row r="70" spans="9:10" x14ac:dyDescent="0.2">
      <c r="I70" s="90">
        <f t="shared" si="15"/>
        <v>2007</v>
      </c>
      <c r="J70" s="91">
        <f t="shared" si="16"/>
        <v>1</v>
      </c>
    </row>
    <row r="71" spans="9:10" x14ac:dyDescent="0.2">
      <c r="I71" s="90">
        <f t="shared" si="15"/>
        <v>2008</v>
      </c>
      <c r="J71" s="91">
        <f t="shared" si="16"/>
        <v>1</v>
      </c>
    </row>
    <row r="72" spans="9:10" x14ac:dyDescent="0.2">
      <c r="I72" s="90">
        <f t="shared" si="15"/>
        <v>2009</v>
      </c>
      <c r="J72" s="91">
        <f t="shared" si="16"/>
        <v>1</v>
      </c>
    </row>
    <row r="73" spans="9:10" x14ac:dyDescent="0.2">
      <c r="I73" s="90">
        <f t="shared" si="15"/>
        <v>2010</v>
      </c>
      <c r="J73" s="91">
        <f t="shared" si="16"/>
        <v>1.0000000001</v>
      </c>
    </row>
    <row r="74" spans="9:10" x14ac:dyDescent="0.2">
      <c r="I74" s="90">
        <f t="shared" si="15"/>
        <v>2011</v>
      </c>
      <c r="J74" s="91">
        <f t="shared" si="16"/>
        <v>1.0000000000999998</v>
      </c>
    </row>
    <row r="75" spans="9:10" x14ac:dyDescent="0.2">
      <c r="I75" s="90">
        <f t="shared" si="15"/>
        <v>2012</v>
      </c>
      <c r="J75" s="91">
        <f t="shared" si="16"/>
        <v>1.0000000001</v>
      </c>
    </row>
    <row r="76" spans="9:10" x14ac:dyDescent="0.2">
      <c r="I76" s="90">
        <f t="shared" si="15"/>
        <v>2013</v>
      </c>
      <c r="J76" s="91">
        <f t="shared" si="16"/>
        <v>1</v>
      </c>
    </row>
    <row r="77" spans="9:10" x14ac:dyDescent="0.2">
      <c r="I77" s="90">
        <f t="shared" si="15"/>
        <v>2014</v>
      </c>
      <c r="J77" s="91">
        <f t="shared" si="16"/>
        <v>1.0000000001</v>
      </c>
    </row>
    <row r="78" spans="9:10" x14ac:dyDescent="0.2">
      <c r="I78" s="90">
        <f t="shared" si="15"/>
        <v>2015</v>
      </c>
      <c r="J78" s="91">
        <f t="shared" si="16"/>
        <v>1</v>
      </c>
    </row>
    <row r="79" spans="9:10" x14ac:dyDescent="0.2">
      <c r="I79" s="90">
        <f t="shared" si="15"/>
        <v>2016</v>
      </c>
      <c r="J79" s="91">
        <f t="shared" si="16"/>
        <v>1</v>
      </c>
    </row>
    <row r="80" spans="9:10" x14ac:dyDescent="0.2">
      <c r="I80" s="90">
        <f t="shared" si="15"/>
        <v>2017</v>
      </c>
      <c r="J80" s="91">
        <f t="shared" si="16"/>
        <v>1.0000000001</v>
      </c>
    </row>
    <row r="81" spans="9:10" x14ac:dyDescent="0.2">
      <c r="I81" s="90">
        <f t="shared" si="15"/>
        <v>2018</v>
      </c>
      <c r="J81" s="91">
        <f t="shared" si="16"/>
        <v>1</v>
      </c>
    </row>
    <row r="82" spans="9:10" x14ac:dyDescent="0.2">
      <c r="I82" s="90">
        <f t="shared" si="15"/>
        <v>2019</v>
      </c>
      <c r="J82" s="91">
        <f t="shared" si="16"/>
        <v>1</v>
      </c>
    </row>
    <row r="83" spans="9:10" x14ac:dyDescent="0.2">
      <c r="I83" s="90">
        <f t="shared" si="15"/>
        <v>2020</v>
      </c>
      <c r="J83" s="91">
        <f t="shared" si="16"/>
        <v>1</v>
      </c>
    </row>
    <row r="84" spans="9:10" x14ac:dyDescent="0.2">
      <c r="I84" s="90">
        <f t="shared" si="15"/>
        <v>2021</v>
      </c>
      <c r="J84" s="91">
        <f t="shared" si="16"/>
        <v>1</v>
      </c>
    </row>
    <row r="85" spans="9:10" x14ac:dyDescent="0.2">
      <c r="I85" s="90">
        <f t="shared" si="15"/>
        <v>2022</v>
      </c>
      <c r="J85" s="91">
        <f t="shared" si="16"/>
        <v>0.99999999999999989</v>
      </c>
    </row>
    <row r="86" spans="9:10" x14ac:dyDescent="0.2">
      <c r="I86" s="90">
        <f t="shared" si="15"/>
        <v>2023</v>
      </c>
      <c r="J86" s="91">
        <f t="shared" si="16"/>
        <v>1</v>
      </c>
    </row>
    <row r="87" spans="9:10" x14ac:dyDescent="0.2">
      <c r="I87" s="90">
        <f t="shared" si="15"/>
        <v>2024</v>
      </c>
      <c r="J87" s="91">
        <f t="shared" si="16"/>
        <v>1</v>
      </c>
    </row>
    <row r="88" spans="9:10" x14ac:dyDescent="0.2">
      <c r="I88" s="90">
        <f t="shared" si="15"/>
        <v>2025</v>
      </c>
      <c r="J88" s="91">
        <f t="shared" si="16"/>
        <v>0.99999999999999989</v>
      </c>
    </row>
    <row r="89" spans="9:10" x14ac:dyDescent="0.2">
      <c r="I89" s="90">
        <f t="shared" si="15"/>
        <v>2026</v>
      </c>
      <c r="J89" s="91">
        <f t="shared" si="16"/>
        <v>1</v>
      </c>
    </row>
    <row r="90" spans="9:10" x14ac:dyDescent="0.2">
      <c r="I90" s="90">
        <f t="shared" si="15"/>
        <v>2027</v>
      </c>
      <c r="J90" s="91">
        <f t="shared" si="16"/>
        <v>1</v>
      </c>
    </row>
    <row r="91" spans="9:10" x14ac:dyDescent="0.2">
      <c r="I91" s="90">
        <f t="shared" si="15"/>
        <v>2028</v>
      </c>
      <c r="J91" s="91">
        <f t="shared" si="16"/>
        <v>1</v>
      </c>
    </row>
    <row r="92" spans="9:10" x14ac:dyDescent="0.2">
      <c r="I92" s="90">
        <f t="shared" si="15"/>
        <v>2029</v>
      </c>
      <c r="J92" s="91">
        <f t="shared" si="16"/>
        <v>0.99999999999999989</v>
      </c>
    </row>
    <row r="93" spans="9:10" x14ac:dyDescent="0.2">
      <c r="I93" s="90">
        <f t="shared" si="15"/>
        <v>2030</v>
      </c>
      <c r="J93" s="91">
        <f t="shared" si="16"/>
        <v>1</v>
      </c>
    </row>
    <row r="94" spans="9:10" x14ac:dyDescent="0.2">
      <c r="I94" s="90">
        <f t="shared" si="15"/>
        <v>2031</v>
      </c>
      <c r="J94" s="91">
        <f t="shared" si="16"/>
        <v>1</v>
      </c>
    </row>
    <row r="95" spans="9:10" x14ac:dyDescent="0.2">
      <c r="I95" s="90">
        <f t="shared" si="15"/>
        <v>2032</v>
      </c>
      <c r="J95" s="91">
        <f t="shared" si="16"/>
        <v>1</v>
      </c>
    </row>
    <row r="96" spans="9:10" x14ac:dyDescent="0.2">
      <c r="I96" s="90">
        <f t="shared" si="15"/>
        <v>2033</v>
      </c>
      <c r="J96" s="91">
        <f t="shared" si="16"/>
        <v>1.0000000000000002</v>
      </c>
    </row>
    <row r="97" spans="9:10" x14ac:dyDescent="0.2">
      <c r="I97" s="90">
        <f t="shared" si="15"/>
        <v>2034</v>
      </c>
      <c r="J97" s="91">
        <f t="shared" si="16"/>
        <v>1</v>
      </c>
    </row>
    <row r="98" spans="9:10" x14ac:dyDescent="0.2">
      <c r="I98" s="90">
        <f t="shared" si="15"/>
        <v>2035</v>
      </c>
      <c r="J98" s="91">
        <f t="shared" si="16"/>
        <v>1</v>
      </c>
    </row>
    <row r="99" spans="9:10" x14ac:dyDescent="0.2">
      <c r="I99" s="90">
        <f t="shared" si="15"/>
        <v>2036</v>
      </c>
      <c r="J99" s="91">
        <f t="shared" si="16"/>
        <v>0.99999999999999989</v>
      </c>
    </row>
    <row r="100" spans="9:10" x14ac:dyDescent="0.2">
      <c r="I100" s="90">
        <f t="shared" si="15"/>
        <v>2037</v>
      </c>
      <c r="J100" s="91">
        <f t="shared" si="16"/>
        <v>1</v>
      </c>
    </row>
    <row r="101" spans="9:10" x14ac:dyDescent="0.2">
      <c r="I101" s="90">
        <f t="shared" si="15"/>
        <v>2038</v>
      </c>
      <c r="J101" s="91">
        <f t="shared" si="16"/>
        <v>1</v>
      </c>
    </row>
    <row r="102" spans="9:10" x14ac:dyDescent="0.2">
      <c r="I102" s="90">
        <f t="shared" si="15"/>
        <v>2039</v>
      </c>
      <c r="J102" s="91">
        <f t="shared" si="16"/>
        <v>1</v>
      </c>
    </row>
    <row r="103" spans="9:10" x14ac:dyDescent="0.2">
      <c r="I103" s="90">
        <f t="shared" si="15"/>
        <v>2040</v>
      </c>
      <c r="J103" s="91">
        <f t="shared" si="16"/>
        <v>1</v>
      </c>
    </row>
    <row r="104" spans="9:10" x14ac:dyDescent="0.2">
      <c r="I104" s="90">
        <f t="shared" si="15"/>
        <v>2041</v>
      </c>
      <c r="J104" s="91">
        <f t="shared" si="16"/>
        <v>1</v>
      </c>
    </row>
    <row r="105" spans="9:10" x14ac:dyDescent="0.2">
      <c r="I105" s="90">
        <f t="shared" si="15"/>
        <v>2042</v>
      </c>
      <c r="J105" s="91">
        <f t="shared" si="16"/>
        <v>1</v>
      </c>
    </row>
    <row r="106" spans="9:10" x14ac:dyDescent="0.2">
      <c r="I106" s="90">
        <f t="shared" si="15"/>
        <v>2043</v>
      </c>
      <c r="J106" s="91">
        <f t="shared" si="16"/>
        <v>1</v>
      </c>
    </row>
    <row r="107" spans="9:10" x14ac:dyDescent="0.2">
      <c r="I107" s="90">
        <f t="shared" si="15"/>
        <v>2044</v>
      </c>
      <c r="J107" s="91">
        <f t="shared" si="16"/>
        <v>0.99999999999999978</v>
      </c>
    </row>
    <row r="108" spans="9:10" x14ac:dyDescent="0.2">
      <c r="I108" s="90">
        <f t="shared" si="15"/>
        <v>2045</v>
      </c>
      <c r="J108" s="91">
        <f t="shared" si="16"/>
        <v>0.99999999999999989</v>
      </c>
    </row>
    <row r="109" spans="9:10" x14ac:dyDescent="0.2">
      <c r="I109" s="90">
        <f t="shared" si="15"/>
        <v>2046</v>
      </c>
      <c r="J109" s="91">
        <f t="shared" si="16"/>
        <v>1</v>
      </c>
    </row>
    <row r="110" spans="9:10" x14ac:dyDescent="0.2">
      <c r="I110" s="90">
        <f t="shared" si="15"/>
        <v>2047</v>
      </c>
      <c r="J110" s="91">
        <f t="shared" si="16"/>
        <v>1</v>
      </c>
    </row>
    <row r="111" spans="9:10" x14ac:dyDescent="0.2">
      <c r="I111" s="90">
        <f t="shared" si="15"/>
        <v>2048</v>
      </c>
      <c r="J111" s="91">
        <f t="shared" si="16"/>
        <v>1</v>
      </c>
    </row>
    <row r="112" spans="9:10" x14ac:dyDescent="0.2">
      <c r="I112" s="90">
        <f t="shared" si="15"/>
        <v>2049</v>
      </c>
      <c r="J112" s="91">
        <f t="shared" si="16"/>
        <v>1</v>
      </c>
    </row>
    <row r="113" spans="9:10" x14ac:dyDescent="0.2">
      <c r="I113" s="90">
        <f t="shared" si="15"/>
        <v>2050</v>
      </c>
      <c r="J113" s="91">
        <f t="shared" si="16"/>
        <v>0.99999999999999989</v>
      </c>
    </row>
    <row r="114" spans="9:10" x14ac:dyDescent="0.2">
      <c r="I114" s="90">
        <f t="shared" si="15"/>
        <v>2051</v>
      </c>
      <c r="J114" s="91">
        <f t="shared" si="16"/>
        <v>1</v>
      </c>
    </row>
    <row r="115" spans="9:10" x14ac:dyDescent="0.2">
      <c r="I115" s="90">
        <f t="shared" si="15"/>
        <v>2052</v>
      </c>
      <c r="J115" s="91">
        <f t="shared" si="16"/>
        <v>1</v>
      </c>
    </row>
    <row r="116" spans="9:10" x14ac:dyDescent="0.2">
      <c r="I116" s="90">
        <f t="shared" si="15"/>
        <v>2053</v>
      </c>
      <c r="J116" s="91">
        <f t="shared" si="16"/>
        <v>1</v>
      </c>
    </row>
    <row r="117" spans="9:10" x14ac:dyDescent="0.2">
      <c r="I117" s="90">
        <f t="shared" si="15"/>
        <v>2054</v>
      </c>
      <c r="J117" s="91">
        <f t="shared" si="16"/>
        <v>1</v>
      </c>
    </row>
    <row r="118" spans="9:10" x14ac:dyDescent="0.2">
      <c r="I118" s="90">
        <f t="shared" si="15"/>
        <v>2055</v>
      </c>
      <c r="J118" s="91">
        <f t="shared" si="16"/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L118"/>
  <sheetViews>
    <sheetView workbookViewId="0">
      <selection activeCell="A3" sqref="A3"/>
    </sheetView>
  </sheetViews>
  <sheetFormatPr defaultRowHeight="12.75" x14ac:dyDescent="0.2"/>
  <cols>
    <col min="2" max="2" width="10.5703125" customWidth="1"/>
  </cols>
  <sheetData>
    <row r="1" spans="1:64" x14ac:dyDescent="0.2">
      <c r="A1" s="18" t="s">
        <v>244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20"/>
      <c r="AV1" s="20"/>
      <c r="AW1" s="20"/>
      <c r="AX1" s="20"/>
      <c r="AY1" s="19"/>
      <c r="AZ1" s="19"/>
      <c r="BA1" s="19"/>
      <c r="BB1" s="19"/>
      <c r="BC1" s="19"/>
      <c r="BD1" s="31"/>
      <c r="BE1" s="31"/>
    </row>
    <row r="2" spans="1:64" x14ac:dyDescent="0.2">
      <c r="A2" s="6"/>
      <c r="B2" s="29" t="s">
        <v>11</v>
      </c>
      <c r="C2" s="3"/>
      <c r="D2" s="3"/>
      <c r="E2" s="3"/>
      <c r="F2" s="3"/>
      <c r="G2" s="3"/>
      <c r="H2" s="3"/>
      <c r="I2" s="3"/>
      <c r="J2" s="3"/>
      <c r="K2" s="30" t="s">
        <v>10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8"/>
      <c r="AV2" s="8"/>
      <c r="AW2" s="8"/>
      <c r="AX2" s="8"/>
      <c r="AY2" s="7"/>
      <c r="AZ2" s="7"/>
      <c r="BA2" s="7"/>
      <c r="BB2" s="7"/>
      <c r="BC2" s="7"/>
      <c r="BD2" s="21"/>
      <c r="BE2" s="21"/>
    </row>
    <row r="3" spans="1:64" x14ac:dyDescent="0.2">
      <c r="A3" s="1"/>
      <c r="B3" s="17"/>
      <c r="C3" s="16"/>
      <c r="D3" s="16"/>
      <c r="E3" s="16"/>
      <c r="F3" s="16"/>
      <c r="G3" s="16"/>
      <c r="H3" s="16"/>
      <c r="I3" s="16"/>
      <c r="J3" s="16"/>
      <c r="K3" s="9" t="s">
        <v>0</v>
      </c>
      <c r="L3" s="10"/>
      <c r="M3" s="10"/>
      <c r="N3" s="10"/>
      <c r="O3" s="10"/>
      <c r="P3" s="9" t="s">
        <v>1</v>
      </c>
      <c r="Q3" s="10"/>
      <c r="R3" s="10"/>
      <c r="S3" s="10"/>
      <c r="T3" s="10"/>
      <c r="U3" s="9" t="s">
        <v>3</v>
      </c>
      <c r="V3" s="10"/>
      <c r="W3" s="10"/>
      <c r="X3" s="10"/>
      <c r="Y3" s="10"/>
      <c r="Z3" s="9" t="s">
        <v>4</v>
      </c>
      <c r="AA3" s="10"/>
      <c r="AB3" s="10"/>
      <c r="AC3" s="10"/>
      <c r="AD3" s="10"/>
      <c r="AE3" s="9" t="s">
        <v>5</v>
      </c>
      <c r="AF3" s="10"/>
      <c r="AG3" s="10"/>
      <c r="AH3" s="10"/>
      <c r="AI3" s="10"/>
      <c r="AJ3" s="9" t="s">
        <v>6</v>
      </c>
      <c r="AK3" s="10"/>
      <c r="AL3" s="10"/>
      <c r="AM3" s="10"/>
      <c r="AN3" s="10"/>
      <c r="AO3" s="9" t="s">
        <v>7</v>
      </c>
      <c r="AP3" s="10"/>
      <c r="AQ3" s="10"/>
      <c r="AR3" s="10"/>
      <c r="AS3" s="10"/>
      <c r="AT3" s="9" t="s">
        <v>2</v>
      </c>
      <c r="AU3" s="11"/>
      <c r="AV3" s="11"/>
      <c r="AW3" s="11"/>
      <c r="AX3" s="11"/>
      <c r="AY3" s="9" t="s">
        <v>8</v>
      </c>
      <c r="AZ3" s="10"/>
      <c r="BA3" s="10"/>
      <c r="BB3" s="10"/>
      <c r="BC3" s="10"/>
      <c r="BD3" s="22"/>
      <c r="BE3" s="22"/>
    </row>
    <row r="4" spans="1:64" ht="87.75" x14ac:dyDescent="0.2">
      <c r="A4" s="24" t="s">
        <v>60</v>
      </c>
      <c r="B4" s="25" t="s">
        <v>0</v>
      </c>
      <c r="C4" s="26" t="s">
        <v>1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2</v>
      </c>
      <c r="J4" s="26" t="s">
        <v>8</v>
      </c>
      <c r="K4" s="27" t="s">
        <v>17</v>
      </c>
      <c r="L4" s="28" t="s">
        <v>18</v>
      </c>
      <c r="M4" s="28" t="s">
        <v>19</v>
      </c>
      <c r="N4" s="28" t="s">
        <v>20</v>
      </c>
      <c r="O4" s="28" t="s">
        <v>21</v>
      </c>
      <c r="P4" s="27" t="s">
        <v>22</v>
      </c>
      <c r="Q4" s="28" t="s">
        <v>23</v>
      </c>
      <c r="R4" s="28" t="s">
        <v>24</v>
      </c>
      <c r="S4" s="28" t="s">
        <v>25</v>
      </c>
      <c r="T4" s="28" t="s">
        <v>26</v>
      </c>
      <c r="U4" s="27" t="s">
        <v>27</v>
      </c>
      <c r="V4" s="28" t="s">
        <v>28</v>
      </c>
      <c r="W4" s="28" t="s">
        <v>29</v>
      </c>
      <c r="X4" s="28" t="s">
        <v>30</v>
      </c>
      <c r="Y4" s="28" t="s">
        <v>31</v>
      </c>
      <c r="Z4" s="27" t="s">
        <v>32</v>
      </c>
      <c r="AA4" s="28" t="s">
        <v>33</v>
      </c>
      <c r="AB4" s="28" t="s">
        <v>34</v>
      </c>
      <c r="AC4" s="28" t="s">
        <v>35</v>
      </c>
      <c r="AD4" s="28" t="s">
        <v>36</v>
      </c>
      <c r="AE4" s="27" t="s">
        <v>37</v>
      </c>
      <c r="AF4" s="28" t="s">
        <v>38</v>
      </c>
      <c r="AG4" s="28" t="s">
        <v>39</v>
      </c>
      <c r="AH4" s="28" t="s">
        <v>40</v>
      </c>
      <c r="AI4" s="28" t="s">
        <v>41</v>
      </c>
      <c r="AJ4" s="27" t="s">
        <v>42</v>
      </c>
      <c r="AK4" s="28" t="s">
        <v>43</v>
      </c>
      <c r="AL4" s="28" t="s">
        <v>44</v>
      </c>
      <c r="AM4" s="28" t="s">
        <v>45</v>
      </c>
      <c r="AN4" s="28" t="s">
        <v>46</v>
      </c>
      <c r="AO4" s="27" t="s">
        <v>47</v>
      </c>
      <c r="AP4" s="28" t="s">
        <v>48</v>
      </c>
      <c r="AQ4" s="28" t="s">
        <v>49</v>
      </c>
      <c r="AR4" s="28" t="s">
        <v>50</v>
      </c>
      <c r="AS4" s="28" t="s">
        <v>51</v>
      </c>
      <c r="AT4" s="27" t="s">
        <v>52</v>
      </c>
      <c r="AU4" s="28" t="s">
        <v>53</v>
      </c>
      <c r="AV4" s="28" t="s">
        <v>54</v>
      </c>
      <c r="AW4" s="28" t="s">
        <v>55</v>
      </c>
      <c r="AX4" s="28" t="s">
        <v>160</v>
      </c>
      <c r="AY4" s="27" t="s">
        <v>161</v>
      </c>
      <c r="AZ4" s="28" t="s">
        <v>57</v>
      </c>
      <c r="BA4" s="28" t="s">
        <v>58</v>
      </c>
      <c r="BB4" s="28" t="s">
        <v>59</v>
      </c>
      <c r="BC4" s="28" t="s">
        <v>56</v>
      </c>
      <c r="BD4" s="35" t="s">
        <v>15</v>
      </c>
      <c r="BE4" s="35" t="s">
        <v>16</v>
      </c>
      <c r="BG4" s="27" t="s">
        <v>224</v>
      </c>
      <c r="BH4" s="28" t="s">
        <v>225</v>
      </c>
      <c r="BI4" s="28" t="s">
        <v>226</v>
      </c>
      <c r="BJ4" s="28" t="s">
        <v>227</v>
      </c>
      <c r="BK4" s="28" t="s">
        <v>228</v>
      </c>
    </row>
    <row r="5" spans="1:64" x14ac:dyDescent="0.2">
      <c r="A5" s="49" t="s">
        <v>60</v>
      </c>
      <c r="B5" s="43" t="s">
        <v>163</v>
      </c>
      <c r="C5" s="44" t="s">
        <v>164</v>
      </c>
      <c r="D5" s="44" t="s">
        <v>165</v>
      </c>
      <c r="E5" s="44" t="s">
        <v>166</v>
      </c>
      <c r="F5" s="44" t="s">
        <v>167</v>
      </c>
      <c r="G5" s="44" t="s">
        <v>168</v>
      </c>
      <c r="H5" s="44" t="s">
        <v>169</v>
      </c>
      <c r="I5" s="44" t="s">
        <v>170</v>
      </c>
      <c r="J5" s="44" t="s">
        <v>171</v>
      </c>
      <c r="K5" s="45" t="s">
        <v>172</v>
      </c>
      <c r="L5" s="46" t="s">
        <v>173</v>
      </c>
      <c r="M5" s="46" t="s">
        <v>174</v>
      </c>
      <c r="N5" s="46" t="s">
        <v>175</v>
      </c>
      <c r="O5" s="46" t="s">
        <v>176</v>
      </c>
      <c r="P5" s="45" t="s">
        <v>177</v>
      </c>
      <c r="Q5" s="46" t="s">
        <v>178</v>
      </c>
      <c r="R5" s="46" t="s">
        <v>179</v>
      </c>
      <c r="S5" s="46" t="s">
        <v>180</v>
      </c>
      <c r="T5" s="46" t="s">
        <v>181</v>
      </c>
      <c r="U5" s="45" t="s">
        <v>182</v>
      </c>
      <c r="V5" s="46" t="s">
        <v>183</v>
      </c>
      <c r="W5" s="46" t="s">
        <v>184</v>
      </c>
      <c r="X5" s="46" t="s">
        <v>185</v>
      </c>
      <c r="Y5" s="46" t="s">
        <v>186</v>
      </c>
      <c r="Z5" s="45" t="s">
        <v>187</v>
      </c>
      <c r="AA5" s="46" t="s">
        <v>188</v>
      </c>
      <c r="AB5" s="46" t="s">
        <v>189</v>
      </c>
      <c r="AC5" s="46" t="s">
        <v>190</v>
      </c>
      <c r="AD5" s="46" t="s">
        <v>191</v>
      </c>
      <c r="AE5" s="45" t="s">
        <v>192</v>
      </c>
      <c r="AF5" s="46" t="s">
        <v>193</v>
      </c>
      <c r="AG5" s="46" t="s">
        <v>194</v>
      </c>
      <c r="AH5" s="46" t="s">
        <v>195</v>
      </c>
      <c r="AI5" s="46" t="s">
        <v>196</v>
      </c>
      <c r="AJ5" s="45" t="s">
        <v>197</v>
      </c>
      <c r="AK5" s="46" t="s">
        <v>198</v>
      </c>
      <c r="AL5" s="46" t="s">
        <v>199</v>
      </c>
      <c r="AM5" s="46" t="s">
        <v>200</v>
      </c>
      <c r="AN5" s="46" t="s">
        <v>201</v>
      </c>
      <c r="AO5" s="45" t="s">
        <v>202</v>
      </c>
      <c r="AP5" s="46" t="s">
        <v>203</v>
      </c>
      <c r="AQ5" s="46" t="s">
        <v>204</v>
      </c>
      <c r="AR5" s="46" t="s">
        <v>205</v>
      </c>
      <c r="AS5" s="46" t="s">
        <v>206</v>
      </c>
      <c r="AT5" s="45" t="s">
        <v>207</v>
      </c>
      <c r="AU5" s="46" t="s">
        <v>208</v>
      </c>
      <c r="AV5" s="46" t="s">
        <v>209</v>
      </c>
      <c r="AW5" s="46" t="s">
        <v>210</v>
      </c>
      <c r="AX5" s="46" t="s">
        <v>211</v>
      </c>
      <c r="AY5" s="45" t="s">
        <v>212</v>
      </c>
      <c r="AZ5" s="46" t="s">
        <v>213</v>
      </c>
      <c r="BA5" s="46" t="s">
        <v>214</v>
      </c>
      <c r="BB5" s="46" t="s">
        <v>215</v>
      </c>
      <c r="BC5" s="46" t="s">
        <v>216</v>
      </c>
      <c r="BD5" s="47"/>
      <c r="BE5" s="47"/>
      <c r="BF5" s="48"/>
      <c r="BG5" s="48"/>
      <c r="BH5" s="48"/>
      <c r="BI5" s="48"/>
      <c r="BJ5" s="48"/>
      <c r="BK5" s="48"/>
      <c r="BL5" s="48"/>
    </row>
    <row r="6" spans="1:64" x14ac:dyDescent="0.2">
      <c r="A6" s="2">
        <v>2000</v>
      </c>
      <c r="B6" s="56">
        <f>feedin_vanute!B6</f>
        <v>0.24293353710000001</v>
      </c>
      <c r="C6" s="76">
        <f>feedin_vanute!C6</f>
        <v>0.75684819380000001</v>
      </c>
      <c r="D6" s="76">
        <f>feedin_vanute!D6</f>
        <v>0</v>
      </c>
      <c r="E6" s="76">
        <f>feedin_vanute!E6</f>
        <v>0</v>
      </c>
      <c r="F6" s="76">
        <f>feedin_vanute!F6</f>
        <v>2.182691E-4</v>
      </c>
      <c r="G6" s="76">
        <f>feedin_vanute!G6</f>
        <v>0</v>
      </c>
      <c r="H6" s="76">
        <f>feedin_vanute!H6</f>
        <v>0</v>
      </c>
      <c r="I6" s="76">
        <f>feedin_vanute!I6</f>
        <v>0</v>
      </c>
      <c r="J6" s="76">
        <f>feedin_vanute!J6</f>
        <v>0</v>
      </c>
      <c r="K6" s="99">
        <f>feedin_vanute!K6</f>
        <v>3.1221922700000002E-2</v>
      </c>
      <c r="L6" s="102">
        <f>feedin_vanute!L6</f>
        <v>7.5920934400000001E-2</v>
      </c>
      <c r="M6" s="102">
        <f>feedin_vanute!M6</f>
        <v>0.28256963159999998</v>
      </c>
      <c r="N6" s="102">
        <f>feedin_vanute!N6</f>
        <v>0.3623090746</v>
      </c>
      <c r="O6" s="102">
        <f>feedin_vanute!O6</f>
        <v>0.2479784367</v>
      </c>
      <c r="P6" s="99">
        <f>feedin_vanute!P6</f>
        <v>1.4419610000000001E-4</v>
      </c>
      <c r="Q6" s="102">
        <f>feedin_vanute!Q6</f>
        <v>1.4419610000000001E-4</v>
      </c>
      <c r="R6" s="102">
        <f>feedin_vanute!R6</f>
        <v>4.0302811799999998E-2</v>
      </c>
      <c r="S6" s="102">
        <f>feedin_vanute!S6</f>
        <v>0.89877433309999999</v>
      </c>
      <c r="T6" s="102">
        <f>feedin_vanute!T6</f>
        <v>6.0634462899999998E-2</v>
      </c>
      <c r="U6" s="99">
        <f>feedin_vanute!U6</f>
        <v>0</v>
      </c>
      <c r="V6" s="102">
        <f>feedin_vanute!V6</f>
        <v>0</v>
      </c>
      <c r="W6" s="102">
        <f>feedin_vanute!W6</f>
        <v>0</v>
      </c>
      <c r="X6" s="102">
        <f>feedin_vanute!X6</f>
        <v>0</v>
      </c>
      <c r="Y6" s="102">
        <f>feedin_vanute!Y6</f>
        <v>0</v>
      </c>
      <c r="Z6" s="99">
        <f>feedin_vanute!Z6</f>
        <v>0</v>
      </c>
      <c r="AA6" s="102">
        <f>feedin_vanute!AA6</f>
        <v>0</v>
      </c>
      <c r="AB6" s="102">
        <f>feedin_vanute!AB6</f>
        <v>0</v>
      </c>
      <c r="AC6" s="102">
        <f>feedin_vanute!AC6</f>
        <v>0</v>
      </c>
      <c r="AD6" s="102">
        <f>feedin_vanute!AD6</f>
        <v>0</v>
      </c>
      <c r="AE6" s="99">
        <f>feedin_vanute!AE6</f>
        <v>0</v>
      </c>
      <c r="AF6" s="102">
        <f>feedin_vanute!AF6</f>
        <v>0.25</v>
      </c>
      <c r="AG6" s="102">
        <f>feedin_vanute!AG6</f>
        <v>0.25</v>
      </c>
      <c r="AH6" s="102">
        <f>feedin_vanute!AH6</f>
        <v>0.25</v>
      </c>
      <c r="AI6" s="102">
        <f>feedin_vanute!AI6</f>
        <v>0.25</v>
      </c>
      <c r="AJ6" s="99">
        <f>feedin_vanute!AJ6</f>
        <v>0</v>
      </c>
      <c r="AK6" s="102">
        <f>feedin_vanute!AK6</f>
        <v>0</v>
      </c>
      <c r="AL6" s="102">
        <f>feedin_vanute!AL6</f>
        <v>0</v>
      </c>
      <c r="AM6" s="102">
        <f>feedin_vanute!AM6</f>
        <v>0</v>
      </c>
      <c r="AN6" s="102">
        <f>feedin_vanute!AN6</f>
        <v>0</v>
      </c>
      <c r="AO6" s="99">
        <f>feedin_vanute!AO6</f>
        <v>0</v>
      </c>
      <c r="AP6" s="102">
        <f>feedin_vanute!AP6</f>
        <v>0</v>
      </c>
      <c r="AQ6" s="102">
        <f>feedin_vanute!AQ6</f>
        <v>0</v>
      </c>
      <c r="AR6" s="102">
        <f>feedin_vanute!AR6</f>
        <v>0</v>
      </c>
      <c r="AS6" s="102">
        <f>feedin_vanute!AS6</f>
        <v>0</v>
      </c>
      <c r="AT6" s="99">
        <f>feedin_vanute!AT6</f>
        <v>0</v>
      </c>
      <c r="AU6" s="102">
        <f>feedin_vanute!AU6</f>
        <v>0</v>
      </c>
      <c r="AV6" s="102">
        <f>feedin_vanute!AV6</f>
        <v>0</v>
      </c>
      <c r="AW6" s="102">
        <f>feedin_vanute!AW6</f>
        <v>0</v>
      </c>
      <c r="AX6" s="102">
        <f>feedin_vanute!AX6</f>
        <v>0</v>
      </c>
      <c r="AY6" s="99">
        <f>feedin_vanute!AY6</f>
        <v>0</v>
      </c>
      <c r="AZ6" s="102">
        <f>feedin_vanute!AZ6</f>
        <v>0</v>
      </c>
      <c r="BA6" s="102">
        <f>feedin_vanute!BA6</f>
        <v>0</v>
      </c>
      <c r="BB6" s="102">
        <f>feedin_vanute!BB6</f>
        <v>0</v>
      </c>
      <c r="BC6" s="102">
        <f>feedin_vanute!BC6</f>
        <v>0</v>
      </c>
      <c r="BD6" s="36">
        <f>SUM(B6:J6)</f>
        <v>1</v>
      </c>
      <c r="BE6" s="36">
        <f>SUM(K6:BC6)</f>
        <v>3</v>
      </c>
      <c r="BG6" s="60">
        <f>$B6*K6+$C6*P6+$D6*U6+$E6*Z6+$F6*AE6+$G6*AJ6+$H6*AO6+$I6*AT6+$J6*AY6</f>
        <v>7.6939866744117876E-3</v>
      </c>
      <c r="BH6" s="60">
        <f t="shared" ref="BH6:BK46" si="0">$B6*L6+$C6*Q6+$D6*V6+$E6*AA6+$F6*AF6+$G6*AK6+$H6*AP6+$I6*AU6+$J6*AZ6</f>
        <v>1.8607442966567075E-2</v>
      </c>
      <c r="BI6" s="60">
        <f t="shared" si="0"/>
        <v>9.9203317672523258E-2</v>
      </c>
      <c r="BJ6" s="60">
        <f t="shared" si="0"/>
        <v>0.76830732293154036</v>
      </c>
      <c r="BK6" s="60">
        <f t="shared" si="0"/>
        <v>0.10618792975495756</v>
      </c>
      <c r="BL6" s="57">
        <f t="shared" ref="BL6:BL46" si="1">SUM(BG6:BK6)</f>
        <v>1</v>
      </c>
    </row>
    <row r="7" spans="1:64" x14ac:dyDescent="0.2">
      <c r="A7" s="2">
        <v>2001</v>
      </c>
      <c r="B7" s="56">
        <f>feedin_vanute!B7</f>
        <v>0.26993930360000001</v>
      </c>
      <c r="C7" s="76">
        <f>feedin_vanute!C7</f>
        <v>0.72947502929999997</v>
      </c>
      <c r="D7" s="76">
        <f>feedin_vanute!D7</f>
        <v>0</v>
      </c>
      <c r="E7" s="76">
        <f>feedin_vanute!E7</f>
        <v>0</v>
      </c>
      <c r="F7" s="76">
        <f>feedin_vanute!F7</f>
        <v>5.3242470000000001E-4</v>
      </c>
      <c r="G7" s="76">
        <f>feedin_vanute!G7</f>
        <v>0</v>
      </c>
      <c r="H7" s="76">
        <f>feedin_vanute!H7</f>
        <v>0</v>
      </c>
      <c r="I7" s="76">
        <f>feedin_vanute!I7</f>
        <v>5.3242499999999997E-5</v>
      </c>
      <c r="J7" s="76">
        <f>feedin_vanute!J7</f>
        <v>0</v>
      </c>
      <c r="K7" s="99">
        <f>feedin_vanute!K7</f>
        <v>2.2682445799999999E-2</v>
      </c>
      <c r="L7" s="102">
        <f>feedin_vanute!L7</f>
        <v>6.17357002E-2</v>
      </c>
      <c r="M7" s="102">
        <f>feedin_vanute!M7</f>
        <v>0.2719921105</v>
      </c>
      <c r="N7" s="102">
        <f>feedin_vanute!N7</f>
        <v>0.34891518739999999</v>
      </c>
      <c r="O7" s="102">
        <f>feedin_vanute!O7</f>
        <v>0.29467455619999999</v>
      </c>
      <c r="P7" s="99">
        <f>feedin_vanute!P7</f>
        <v>7.2987399999999999E-5</v>
      </c>
      <c r="Q7" s="102">
        <f>feedin_vanute!Q7</f>
        <v>0</v>
      </c>
      <c r="R7" s="102">
        <f>feedin_vanute!R7</f>
        <v>2.8246113400000002E-2</v>
      </c>
      <c r="S7" s="102">
        <f>feedin_vanute!S7</f>
        <v>0.91270710170000002</v>
      </c>
      <c r="T7" s="102">
        <f>feedin_vanute!T7</f>
        <v>5.8973797500000001E-2</v>
      </c>
      <c r="U7" s="99">
        <f>feedin_vanute!U7</f>
        <v>0</v>
      </c>
      <c r="V7" s="102">
        <f>feedin_vanute!V7</f>
        <v>0</v>
      </c>
      <c r="W7" s="102">
        <f>feedin_vanute!W7</f>
        <v>0</v>
      </c>
      <c r="X7" s="102">
        <f>feedin_vanute!X7</f>
        <v>0</v>
      </c>
      <c r="Y7" s="102">
        <f>feedin_vanute!Y7</f>
        <v>0</v>
      </c>
      <c r="Z7" s="99">
        <f>feedin_vanute!Z7</f>
        <v>0</v>
      </c>
      <c r="AA7" s="102">
        <f>feedin_vanute!AA7</f>
        <v>0</v>
      </c>
      <c r="AB7" s="102">
        <f>feedin_vanute!AB7</f>
        <v>0</v>
      </c>
      <c r="AC7" s="102">
        <f>feedin_vanute!AC7</f>
        <v>0</v>
      </c>
      <c r="AD7" s="102">
        <f>feedin_vanute!AD7</f>
        <v>0</v>
      </c>
      <c r="AE7" s="99">
        <f>feedin_vanute!AE7</f>
        <v>0</v>
      </c>
      <c r="AF7" s="102">
        <f>feedin_vanute!AF7</f>
        <v>0</v>
      </c>
      <c r="AG7" s="102">
        <f>feedin_vanute!AG7</f>
        <v>0.2</v>
      </c>
      <c r="AH7" s="102">
        <f>feedin_vanute!AH7</f>
        <v>0</v>
      </c>
      <c r="AI7" s="102">
        <f>feedin_vanute!AI7</f>
        <v>0.8</v>
      </c>
      <c r="AJ7" s="99">
        <f>feedin_vanute!AJ7</f>
        <v>0</v>
      </c>
      <c r="AK7" s="102">
        <f>feedin_vanute!AK7</f>
        <v>0</v>
      </c>
      <c r="AL7" s="102">
        <f>feedin_vanute!AL7</f>
        <v>0</v>
      </c>
      <c r="AM7" s="102">
        <f>feedin_vanute!AM7</f>
        <v>0</v>
      </c>
      <c r="AN7" s="102">
        <f>feedin_vanute!AN7</f>
        <v>0</v>
      </c>
      <c r="AO7" s="99">
        <f>feedin_vanute!AO7</f>
        <v>0</v>
      </c>
      <c r="AP7" s="102">
        <f>feedin_vanute!AP7</f>
        <v>0</v>
      </c>
      <c r="AQ7" s="102">
        <f>feedin_vanute!AQ7</f>
        <v>0</v>
      </c>
      <c r="AR7" s="102">
        <f>feedin_vanute!AR7</f>
        <v>0</v>
      </c>
      <c r="AS7" s="102">
        <f>feedin_vanute!AS7</f>
        <v>0</v>
      </c>
      <c r="AT7" s="99">
        <f>feedin_vanute!AT7</f>
        <v>1</v>
      </c>
      <c r="AU7" s="102">
        <f>feedin_vanute!AU7</f>
        <v>0</v>
      </c>
      <c r="AV7" s="102">
        <f>feedin_vanute!AV7</f>
        <v>0</v>
      </c>
      <c r="AW7" s="102">
        <f>feedin_vanute!AW7</f>
        <v>0</v>
      </c>
      <c r="AX7" s="102">
        <f>feedin_vanute!AX7</f>
        <v>0</v>
      </c>
      <c r="AY7" s="99">
        <f>feedin_vanute!AY7</f>
        <v>0</v>
      </c>
      <c r="AZ7" s="102">
        <f>feedin_vanute!AZ7</f>
        <v>0</v>
      </c>
      <c r="BA7" s="102">
        <f>feedin_vanute!BA7</f>
        <v>0</v>
      </c>
      <c r="BB7" s="102">
        <f>feedin_vanute!BB7</f>
        <v>0</v>
      </c>
      <c r="BC7" s="102">
        <f>feedin_vanute!BC7</f>
        <v>0</v>
      </c>
      <c r="BD7" s="36">
        <f t="shared" ref="BD7:BD61" si="2">SUM(B7:J7)</f>
        <v>1.0000000001</v>
      </c>
      <c r="BE7" s="36">
        <f t="shared" ref="BE7:BE61" si="3">SUM(K7:BC7)</f>
        <v>4.0000000001000009</v>
      </c>
      <c r="BG7" s="60">
        <f t="shared" ref="BG7:BG46" si="4">$B7*K7+$C7*P7+$D7*U7+$E7*Z7+$F7*AE7+$G7*AJ7+$H7*AO7+$I7*AT7+$J7*AY7</f>
        <v>6.2293686089502755E-3</v>
      </c>
      <c r="BH7" s="60">
        <f t="shared" si="0"/>
        <v>1.6664891919246382E-2</v>
      </c>
      <c r="BI7" s="60">
        <f t="shared" si="0"/>
        <v>9.4132680233140378E-2</v>
      </c>
      <c r="BJ7" s="60">
        <f t="shared" si="0"/>
        <v>0.75998296245714503</v>
      </c>
      <c r="BK7" s="60">
        <f t="shared" si="0"/>
        <v>0.12299009690851181</v>
      </c>
      <c r="BL7" s="57">
        <f t="shared" si="1"/>
        <v>1.000000000126994</v>
      </c>
    </row>
    <row r="8" spans="1:64" x14ac:dyDescent="0.2">
      <c r="A8" s="2">
        <v>2002</v>
      </c>
      <c r="B8" s="56">
        <f>feedin_vanute!B8</f>
        <v>0.28948297160000003</v>
      </c>
      <c r="C8" s="76">
        <f>feedin_vanute!C8</f>
        <v>0.709325922</v>
      </c>
      <c r="D8" s="76">
        <f>feedin_vanute!D8</f>
        <v>0</v>
      </c>
      <c r="E8" s="76">
        <f>feedin_vanute!E8</f>
        <v>0</v>
      </c>
      <c r="F8" s="76">
        <f>feedin_vanute!F8</f>
        <v>1.1911064000000001E-3</v>
      </c>
      <c r="G8" s="76">
        <f>feedin_vanute!G8</f>
        <v>0</v>
      </c>
      <c r="H8" s="76">
        <f>feedin_vanute!H8</f>
        <v>0</v>
      </c>
      <c r="I8" s="76">
        <f>feedin_vanute!I8</f>
        <v>0</v>
      </c>
      <c r="J8" s="76">
        <f>feedin_vanute!J8</f>
        <v>0</v>
      </c>
      <c r="K8" s="99">
        <f>feedin_vanute!K8</f>
        <v>1.84395002E-2</v>
      </c>
      <c r="L8" s="102">
        <f>feedin_vanute!L8</f>
        <v>6.32429137E-2</v>
      </c>
      <c r="M8" s="102">
        <f>feedin_vanute!M8</f>
        <v>0.27003962209999999</v>
      </c>
      <c r="N8" s="102">
        <f>feedin_vanute!N8</f>
        <v>0.3476074368</v>
      </c>
      <c r="O8" s="102">
        <f>feedin_vanute!O8</f>
        <v>0.30067052729999999</v>
      </c>
      <c r="P8" s="99">
        <f>feedin_vanute!P8</f>
        <v>0</v>
      </c>
      <c r="Q8" s="102">
        <f>feedin_vanute!Q8</f>
        <v>1.243858E-4</v>
      </c>
      <c r="R8" s="102">
        <f>feedin_vanute!R8</f>
        <v>1.8160333399999999E-2</v>
      </c>
      <c r="S8" s="102">
        <f>feedin_vanute!S8</f>
        <v>0.94782013809999999</v>
      </c>
      <c r="T8" s="102">
        <f>feedin_vanute!T8</f>
        <v>3.3895142699999999E-2</v>
      </c>
      <c r="U8" s="99">
        <f>feedin_vanute!U8</f>
        <v>0</v>
      </c>
      <c r="V8" s="102">
        <f>feedin_vanute!V8</f>
        <v>0</v>
      </c>
      <c r="W8" s="102">
        <f>feedin_vanute!W8</f>
        <v>0</v>
      </c>
      <c r="X8" s="102">
        <f>feedin_vanute!X8</f>
        <v>0</v>
      </c>
      <c r="Y8" s="102">
        <f>feedin_vanute!Y8</f>
        <v>0</v>
      </c>
      <c r="Z8" s="99">
        <f>feedin_vanute!Z8</f>
        <v>0</v>
      </c>
      <c r="AA8" s="102">
        <f>feedin_vanute!AA8</f>
        <v>0</v>
      </c>
      <c r="AB8" s="102">
        <f>feedin_vanute!AB8</f>
        <v>0</v>
      </c>
      <c r="AC8" s="102">
        <f>feedin_vanute!AC8</f>
        <v>0</v>
      </c>
      <c r="AD8" s="102">
        <f>feedin_vanute!AD8</f>
        <v>0</v>
      </c>
      <c r="AE8" s="99">
        <f>feedin_vanute!AE8</f>
        <v>0</v>
      </c>
      <c r="AF8" s="102">
        <f>feedin_vanute!AF8</f>
        <v>0</v>
      </c>
      <c r="AG8" s="102">
        <f>feedin_vanute!AG8</f>
        <v>0.18518518519999999</v>
      </c>
      <c r="AH8" s="102">
        <f>feedin_vanute!AH8</f>
        <v>3.7037037000000002E-2</v>
      </c>
      <c r="AI8" s="102">
        <f>feedin_vanute!AI8</f>
        <v>0.77777777780000001</v>
      </c>
      <c r="AJ8" s="99">
        <f>feedin_vanute!AJ8</f>
        <v>0</v>
      </c>
      <c r="AK8" s="102">
        <f>feedin_vanute!AK8</f>
        <v>0</v>
      </c>
      <c r="AL8" s="102">
        <f>feedin_vanute!AL8</f>
        <v>0</v>
      </c>
      <c r="AM8" s="102">
        <f>feedin_vanute!AM8</f>
        <v>0</v>
      </c>
      <c r="AN8" s="102">
        <f>feedin_vanute!AN8</f>
        <v>0</v>
      </c>
      <c r="AO8" s="99">
        <f>feedin_vanute!AO8</f>
        <v>0</v>
      </c>
      <c r="AP8" s="102">
        <f>feedin_vanute!AP8</f>
        <v>0</v>
      </c>
      <c r="AQ8" s="102">
        <f>feedin_vanute!AQ8</f>
        <v>0</v>
      </c>
      <c r="AR8" s="102">
        <f>feedin_vanute!AR8</f>
        <v>0</v>
      </c>
      <c r="AS8" s="102">
        <f>feedin_vanute!AS8</f>
        <v>0</v>
      </c>
      <c r="AT8" s="99">
        <f>feedin_vanute!AT8</f>
        <v>0</v>
      </c>
      <c r="AU8" s="102">
        <f>feedin_vanute!AU8</f>
        <v>0</v>
      </c>
      <c r="AV8" s="102">
        <f>feedin_vanute!AV8</f>
        <v>0</v>
      </c>
      <c r="AW8" s="102">
        <f>feedin_vanute!AW8</f>
        <v>0</v>
      </c>
      <c r="AX8" s="102">
        <f>feedin_vanute!AX8</f>
        <v>0</v>
      </c>
      <c r="AY8" s="99">
        <f>feedin_vanute!AY8</f>
        <v>0</v>
      </c>
      <c r="AZ8" s="102">
        <f>feedin_vanute!AZ8</f>
        <v>0</v>
      </c>
      <c r="BA8" s="102">
        <f>feedin_vanute!BA8</f>
        <v>0</v>
      </c>
      <c r="BB8" s="102">
        <f>feedin_vanute!BB8</f>
        <v>0</v>
      </c>
      <c r="BC8" s="102">
        <f>feedin_vanute!BC8</f>
        <v>0</v>
      </c>
      <c r="BD8" s="36">
        <f t="shared" si="2"/>
        <v>1</v>
      </c>
      <c r="BE8" s="36">
        <f t="shared" si="3"/>
        <v>3.0000000001</v>
      </c>
      <c r="BG8" s="60">
        <f t="shared" si="4"/>
        <v>5.3379213127147948E-3</v>
      </c>
      <c r="BH8" s="60">
        <f t="shared" si="0"/>
        <v>1.8395976662787059E-2</v>
      </c>
      <c r="BI8" s="60">
        <f t="shared" si="0"/>
        <v>9.127404274730834E-2</v>
      </c>
      <c r="BJ8" s="60">
        <f t="shared" si="0"/>
        <v>0.77298394215488075</v>
      </c>
      <c r="BK8" s="60">
        <f t="shared" si="0"/>
        <v>0.11200811715125736</v>
      </c>
      <c r="BL8" s="57">
        <f t="shared" si="1"/>
        <v>1.0000000000289484</v>
      </c>
    </row>
    <row r="9" spans="1:64" x14ac:dyDescent="0.2">
      <c r="A9" s="2">
        <v>2003</v>
      </c>
      <c r="B9" s="56">
        <f>feedin_vanute!B9</f>
        <v>0.26361313149999999</v>
      </c>
      <c r="C9" s="76">
        <f>feedin_vanute!C9</f>
        <v>0.73607234129999999</v>
      </c>
      <c r="D9" s="76">
        <f>feedin_vanute!D9</f>
        <v>0</v>
      </c>
      <c r="E9" s="76">
        <f>feedin_vanute!E9</f>
        <v>0</v>
      </c>
      <c r="F9" s="76">
        <f>feedin_vanute!F9</f>
        <v>3.1452720000000001E-4</v>
      </c>
      <c r="G9" s="76">
        <f>feedin_vanute!G9</f>
        <v>0</v>
      </c>
      <c r="H9" s="76">
        <f>feedin_vanute!H9</f>
        <v>0</v>
      </c>
      <c r="I9" s="76">
        <f>feedin_vanute!I9</f>
        <v>0</v>
      </c>
      <c r="J9" s="76">
        <f>feedin_vanute!J9</f>
        <v>0</v>
      </c>
      <c r="K9" s="99">
        <f>feedin_vanute!K9</f>
        <v>2.26696495E-2</v>
      </c>
      <c r="L9" s="102">
        <f>feedin_vanute!L9</f>
        <v>6.5473527200000006E-2</v>
      </c>
      <c r="M9" s="102">
        <f>feedin_vanute!M9</f>
        <v>0.19194630870000001</v>
      </c>
      <c r="N9" s="102">
        <f>feedin_vanute!N9</f>
        <v>0.32885906040000001</v>
      </c>
      <c r="O9" s="102">
        <f>feedin_vanute!O9</f>
        <v>0.39105145409999997</v>
      </c>
      <c r="P9" s="99">
        <f>feedin_vanute!P9</f>
        <v>1.068262E-4</v>
      </c>
      <c r="Q9" s="102">
        <f>feedin_vanute!Q9</f>
        <v>1.068262E-4</v>
      </c>
      <c r="R9" s="102">
        <f>feedin_vanute!R9</f>
        <v>1.5863689800000001E-2</v>
      </c>
      <c r="S9" s="102">
        <f>feedin_vanute!S9</f>
        <v>0.94599935899999998</v>
      </c>
      <c r="T9" s="102">
        <f>feedin_vanute!T9</f>
        <v>3.7923298799999998E-2</v>
      </c>
      <c r="U9" s="99">
        <f>feedin_vanute!U9</f>
        <v>0</v>
      </c>
      <c r="V9" s="102">
        <f>feedin_vanute!V9</f>
        <v>0</v>
      </c>
      <c r="W9" s="102">
        <f>feedin_vanute!W9</f>
        <v>0</v>
      </c>
      <c r="X9" s="102">
        <f>feedin_vanute!X9</f>
        <v>0</v>
      </c>
      <c r="Y9" s="102">
        <f>feedin_vanute!Y9</f>
        <v>0</v>
      </c>
      <c r="Z9" s="99">
        <f>feedin_vanute!Z9</f>
        <v>0</v>
      </c>
      <c r="AA9" s="102">
        <f>feedin_vanute!AA9</f>
        <v>0</v>
      </c>
      <c r="AB9" s="102">
        <f>feedin_vanute!AB9</f>
        <v>0</v>
      </c>
      <c r="AC9" s="102">
        <f>feedin_vanute!AC9</f>
        <v>0</v>
      </c>
      <c r="AD9" s="102">
        <f>feedin_vanute!AD9</f>
        <v>0</v>
      </c>
      <c r="AE9" s="99">
        <f>feedin_vanute!AE9</f>
        <v>0</v>
      </c>
      <c r="AF9" s="102">
        <f>feedin_vanute!AF9</f>
        <v>0</v>
      </c>
      <c r="AG9" s="102">
        <f>feedin_vanute!AG9</f>
        <v>0.25</v>
      </c>
      <c r="AH9" s="102">
        <f>feedin_vanute!AH9</f>
        <v>0</v>
      </c>
      <c r="AI9" s="102">
        <f>feedin_vanute!AI9</f>
        <v>0.75</v>
      </c>
      <c r="AJ9" s="99">
        <f>feedin_vanute!AJ9</f>
        <v>0</v>
      </c>
      <c r="AK9" s="102">
        <f>feedin_vanute!AK9</f>
        <v>0</v>
      </c>
      <c r="AL9" s="102">
        <f>feedin_vanute!AL9</f>
        <v>0</v>
      </c>
      <c r="AM9" s="102">
        <f>feedin_vanute!AM9</f>
        <v>0</v>
      </c>
      <c r="AN9" s="102">
        <f>feedin_vanute!AN9</f>
        <v>0</v>
      </c>
      <c r="AO9" s="99">
        <f>feedin_vanute!AO9</f>
        <v>0</v>
      </c>
      <c r="AP9" s="102">
        <f>feedin_vanute!AP9</f>
        <v>0</v>
      </c>
      <c r="AQ9" s="102">
        <f>feedin_vanute!AQ9</f>
        <v>0</v>
      </c>
      <c r="AR9" s="102">
        <f>feedin_vanute!AR9</f>
        <v>0</v>
      </c>
      <c r="AS9" s="102">
        <f>feedin_vanute!AS9</f>
        <v>0</v>
      </c>
      <c r="AT9" s="99">
        <f>feedin_vanute!AT9</f>
        <v>0</v>
      </c>
      <c r="AU9" s="102">
        <f>feedin_vanute!AU9</f>
        <v>0</v>
      </c>
      <c r="AV9" s="102">
        <f>feedin_vanute!AV9</f>
        <v>0</v>
      </c>
      <c r="AW9" s="102">
        <f>feedin_vanute!AW9</f>
        <v>0</v>
      </c>
      <c r="AX9" s="102">
        <f>feedin_vanute!AX9</f>
        <v>0</v>
      </c>
      <c r="AY9" s="99">
        <f>feedin_vanute!AY9</f>
        <v>0</v>
      </c>
      <c r="AZ9" s="102">
        <f>feedin_vanute!AZ9</f>
        <v>0</v>
      </c>
      <c r="BA9" s="102">
        <f>feedin_vanute!BA9</f>
        <v>0</v>
      </c>
      <c r="BB9" s="102">
        <f>feedin_vanute!BB9</f>
        <v>0</v>
      </c>
      <c r="BC9" s="102">
        <f>feedin_vanute!BC9</f>
        <v>0</v>
      </c>
      <c r="BD9" s="36">
        <f t="shared" si="2"/>
        <v>1</v>
      </c>
      <c r="BE9" s="36">
        <f t="shared" si="3"/>
        <v>2.9999999999</v>
      </c>
      <c r="BG9" s="60">
        <f t="shared" si="4"/>
        <v>6.0546491058485917E-3</v>
      </c>
      <c r="BH9" s="60">
        <f t="shared" si="0"/>
        <v>1.7338313346688609E-2</v>
      </c>
      <c r="BI9" s="60">
        <f t="shared" si="0"/>
        <v>6.2355022609015626E-2</v>
      </c>
      <c r="BJ9" s="60">
        <f t="shared" si="0"/>
        <v>0.78301552978162081</v>
      </c>
      <c r="BK9" s="60">
        <f t="shared" si="0"/>
        <v>0.13123648513046496</v>
      </c>
      <c r="BL9" s="57">
        <f t="shared" si="1"/>
        <v>0.99999999997363853</v>
      </c>
    </row>
    <row r="10" spans="1:64" x14ac:dyDescent="0.2">
      <c r="A10" s="2">
        <v>2004</v>
      </c>
      <c r="B10" s="56">
        <f>feedin_vanute!B10</f>
        <v>0.24882938499999999</v>
      </c>
      <c r="C10" s="76">
        <f>feedin_vanute!C10</f>
        <v>0.75061565679999998</v>
      </c>
      <c r="D10" s="76">
        <f>feedin_vanute!D10</f>
        <v>0</v>
      </c>
      <c r="E10" s="76">
        <f>feedin_vanute!E10</f>
        <v>0</v>
      </c>
      <c r="F10" s="76">
        <f>feedin_vanute!F10</f>
        <v>5.549582E-4</v>
      </c>
      <c r="G10" s="76">
        <f>feedin_vanute!G10</f>
        <v>0</v>
      </c>
      <c r="H10" s="76">
        <f>feedin_vanute!H10</f>
        <v>0</v>
      </c>
      <c r="I10" s="76">
        <f>feedin_vanute!I10</f>
        <v>0</v>
      </c>
      <c r="J10" s="76">
        <f>feedin_vanute!J10</f>
        <v>0</v>
      </c>
      <c r="K10" s="99">
        <f>feedin_vanute!K10</f>
        <v>2.7042096500000001E-2</v>
      </c>
      <c r="L10" s="102">
        <f>feedin_vanute!L10</f>
        <v>4.2096459400000001E-2</v>
      </c>
      <c r="M10" s="102">
        <f>feedin_vanute!M10</f>
        <v>0.16336771680000001</v>
      </c>
      <c r="N10" s="102">
        <f>feedin_vanute!N10</f>
        <v>0.33398383050000002</v>
      </c>
      <c r="O10" s="102">
        <f>feedin_vanute!O10</f>
        <v>0.43350989680000002</v>
      </c>
      <c r="P10" s="99">
        <f>feedin_vanute!P10</f>
        <v>9.2417199999999993E-5</v>
      </c>
      <c r="Q10" s="102">
        <f>feedin_vanute!Q10</f>
        <v>9.2417199999999993E-5</v>
      </c>
      <c r="R10" s="102">
        <f>feedin_vanute!R10</f>
        <v>1.6080587800000001E-2</v>
      </c>
      <c r="S10" s="102">
        <f>feedin_vanute!S10</f>
        <v>0.93553902320000004</v>
      </c>
      <c r="T10" s="102">
        <f>feedin_vanute!T10</f>
        <v>4.8195554699999997E-2</v>
      </c>
      <c r="U10" s="99">
        <f>feedin_vanute!U10</f>
        <v>0</v>
      </c>
      <c r="V10" s="102">
        <f>feedin_vanute!V10</f>
        <v>0</v>
      </c>
      <c r="W10" s="102">
        <f>feedin_vanute!W10</f>
        <v>0</v>
      </c>
      <c r="X10" s="102">
        <f>feedin_vanute!X10</f>
        <v>0</v>
      </c>
      <c r="Y10" s="102">
        <f>feedin_vanute!Y10</f>
        <v>0</v>
      </c>
      <c r="Z10" s="99">
        <f>feedin_vanute!Z10</f>
        <v>0</v>
      </c>
      <c r="AA10" s="102">
        <f>feedin_vanute!AA10</f>
        <v>0</v>
      </c>
      <c r="AB10" s="102">
        <f>feedin_vanute!AB10</f>
        <v>0</v>
      </c>
      <c r="AC10" s="102">
        <f>feedin_vanute!AC10</f>
        <v>0</v>
      </c>
      <c r="AD10" s="102">
        <f>feedin_vanute!AD10</f>
        <v>0</v>
      </c>
      <c r="AE10" s="99">
        <f>feedin_vanute!AE10</f>
        <v>0</v>
      </c>
      <c r="AF10" s="102">
        <f>feedin_vanute!AF10</f>
        <v>0</v>
      </c>
      <c r="AG10" s="102">
        <f>feedin_vanute!AG10</f>
        <v>0</v>
      </c>
      <c r="AH10" s="102">
        <f>feedin_vanute!AH10</f>
        <v>6.25E-2</v>
      </c>
      <c r="AI10" s="102">
        <f>feedin_vanute!AI10</f>
        <v>0.9375</v>
      </c>
      <c r="AJ10" s="99">
        <f>feedin_vanute!AJ10</f>
        <v>0</v>
      </c>
      <c r="AK10" s="102">
        <f>feedin_vanute!AK10</f>
        <v>0</v>
      </c>
      <c r="AL10" s="102">
        <f>feedin_vanute!AL10</f>
        <v>0</v>
      </c>
      <c r="AM10" s="102">
        <f>feedin_vanute!AM10</f>
        <v>0</v>
      </c>
      <c r="AN10" s="102">
        <f>feedin_vanute!AN10</f>
        <v>0</v>
      </c>
      <c r="AO10" s="99">
        <f>feedin_vanute!AO10</f>
        <v>0</v>
      </c>
      <c r="AP10" s="102">
        <f>feedin_vanute!AP10</f>
        <v>0</v>
      </c>
      <c r="AQ10" s="102">
        <f>feedin_vanute!AQ10</f>
        <v>0</v>
      </c>
      <c r="AR10" s="102">
        <f>feedin_vanute!AR10</f>
        <v>0</v>
      </c>
      <c r="AS10" s="102">
        <f>feedin_vanute!AS10</f>
        <v>0</v>
      </c>
      <c r="AT10" s="99">
        <f>feedin_vanute!AT10</f>
        <v>0</v>
      </c>
      <c r="AU10" s="102">
        <f>feedin_vanute!AU10</f>
        <v>0</v>
      </c>
      <c r="AV10" s="102">
        <f>feedin_vanute!AV10</f>
        <v>0</v>
      </c>
      <c r="AW10" s="102">
        <f>feedin_vanute!AW10</f>
        <v>0</v>
      </c>
      <c r="AX10" s="102">
        <f>feedin_vanute!AX10</f>
        <v>0</v>
      </c>
      <c r="AY10" s="99">
        <f>feedin_vanute!AY10</f>
        <v>0</v>
      </c>
      <c r="AZ10" s="102">
        <f>feedin_vanute!AZ10</f>
        <v>0</v>
      </c>
      <c r="BA10" s="102">
        <f>feedin_vanute!BA10</f>
        <v>0</v>
      </c>
      <c r="BB10" s="102">
        <f>feedin_vanute!BB10</f>
        <v>0</v>
      </c>
      <c r="BC10" s="102">
        <f>feedin_vanute!BC10</f>
        <v>0</v>
      </c>
      <c r="BD10" s="36">
        <f t="shared" si="2"/>
        <v>0.99999999999999989</v>
      </c>
      <c r="BE10" s="36">
        <f t="shared" si="3"/>
        <v>3.0000000001000005</v>
      </c>
      <c r="BG10" s="60">
        <f t="shared" si="4"/>
        <v>6.7982380384832694E-3</v>
      </c>
      <c r="BH10" s="60">
        <f t="shared" si="0"/>
        <v>1.0544205900457085E-2</v>
      </c>
      <c r="BI10" s="60">
        <f t="shared" si="0"/>
        <v>5.2721029473425232E-2</v>
      </c>
      <c r="BJ10" s="60">
        <f t="shared" si="0"/>
        <v>0.78536991439205772</v>
      </c>
      <c r="BK10" s="60">
        <f t="shared" si="0"/>
        <v>0.1445666122706383</v>
      </c>
      <c r="BL10" s="57">
        <f t="shared" si="1"/>
        <v>1.0000000000750617</v>
      </c>
    </row>
    <row r="11" spans="1:64" x14ac:dyDescent="0.2">
      <c r="A11" s="2">
        <v>2005</v>
      </c>
      <c r="B11" s="56">
        <f>feedin_vanute!B11</f>
        <v>0.24117273</v>
      </c>
      <c r="C11" s="76">
        <f>feedin_vanute!C11</f>
        <v>0.75805749860000005</v>
      </c>
      <c r="D11" s="76">
        <f>feedin_vanute!D11</f>
        <v>0</v>
      </c>
      <c r="E11" s="76">
        <f>feedin_vanute!E11</f>
        <v>0</v>
      </c>
      <c r="F11" s="76">
        <f>feedin_vanute!F11</f>
        <v>7.3630310000000003E-4</v>
      </c>
      <c r="G11" s="76">
        <f>feedin_vanute!G11</f>
        <v>0</v>
      </c>
      <c r="H11" s="76">
        <f>feedin_vanute!H11</f>
        <v>0</v>
      </c>
      <c r="I11" s="76">
        <f>feedin_vanute!I11</f>
        <v>3.3468299999999999E-5</v>
      </c>
      <c r="J11" s="76">
        <f>feedin_vanute!J11</f>
        <v>0</v>
      </c>
      <c r="K11" s="99">
        <f>feedin_vanute!K11</f>
        <v>2.8170968599999999E-2</v>
      </c>
      <c r="L11" s="102">
        <f>feedin_vanute!L11</f>
        <v>4.0521787400000002E-2</v>
      </c>
      <c r="M11" s="102">
        <f>feedin_vanute!M11</f>
        <v>0.21190674440000001</v>
      </c>
      <c r="N11" s="102">
        <f>feedin_vanute!N11</f>
        <v>0.25756314180000001</v>
      </c>
      <c r="O11" s="102">
        <f>feedin_vanute!O11</f>
        <v>0.46183735780000001</v>
      </c>
      <c r="P11" s="99">
        <f>feedin_vanute!P11</f>
        <v>4.4150100000000003E-5</v>
      </c>
      <c r="Q11" s="102">
        <f>feedin_vanute!Q11</f>
        <v>8.8300200000000005E-5</v>
      </c>
      <c r="R11" s="102">
        <f>feedin_vanute!R11</f>
        <v>1.31125828E-2</v>
      </c>
      <c r="S11" s="102">
        <f>feedin_vanute!S11</f>
        <v>0.94035320089999996</v>
      </c>
      <c r="T11" s="102">
        <f>feedin_vanute!T11</f>
        <v>4.6401765999999997E-2</v>
      </c>
      <c r="U11" s="99">
        <f>feedin_vanute!U11</f>
        <v>0</v>
      </c>
      <c r="V11" s="102">
        <f>feedin_vanute!V11</f>
        <v>0</v>
      </c>
      <c r="W11" s="102">
        <f>feedin_vanute!W11</f>
        <v>0</v>
      </c>
      <c r="X11" s="102">
        <f>feedin_vanute!X11</f>
        <v>0</v>
      </c>
      <c r="Y11" s="102">
        <f>feedin_vanute!Y11</f>
        <v>0</v>
      </c>
      <c r="Z11" s="99">
        <f>feedin_vanute!Z11</f>
        <v>0</v>
      </c>
      <c r="AA11" s="102">
        <f>feedin_vanute!AA11</f>
        <v>0</v>
      </c>
      <c r="AB11" s="102">
        <f>feedin_vanute!AB11</f>
        <v>0</v>
      </c>
      <c r="AC11" s="102">
        <f>feedin_vanute!AC11</f>
        <v>0</v>
      </c>
      <c r="AD11" s="102">
        <f>feedin_vanute!AD11</f>
        <v>0</v>
      </c>
      <c r="AE11" s="99">
        <f>feedin_vanute!AE11</f>
        <v>0</v>
      </c>
      <c r="AF11" s="102">
        <f>feedin_vanute!AF11</f>
        <v>0</v>
      </c>
      <c r="AG11" s="102">
        <f>feedin_vanute!AG11</f>
        <v>9.0909090900000003E-2</v>
      </c>
      <c r="AH11" s="102">
        <f>feedin_vanute!AH11</f>
        <v>9.0909090900000003E-2</v>
      </c>
      <c r="AI11" s="102">
        <f>feedin_vanute!AI11</f>
        <v>0.81818181820000002</v>
      </c>
      <c r="AJ11" s="99">
        <f>feedin_vanute!AJ11</f>
        <v>0</v>
      </c>
      <c r="AK11" s="102">
        <f>feedin_vanute!AK11</f>
        <v>0</v>
      </c>
      <c r="AL11" s="102">
        <f>feedin_vanute!AL11</f>
        <v>0</v>
      </c>
      <c r="AM11" s="102">
        <f>feedin_vanute!AM11</f>
        <v>0</v>
      </c>
      <c r="AN11" s="102">
        <f>feedin_vanute!AN11</f>
        <v>0</v>
      </c>
      <c r="AO11" s="99">
        <f>feedin_vanute!AO11</f>
        <v>0</v>
      </c>
      <c r="AP11" s="102">
        <f>feedin_vanute!AP11</f>
        <v>0</v>
      </c>
      <c r="AQ11" s="102">
        <f>feedin_vanute!AQ11</f>
        <v>0</v>
      </c>
      <c r="AR11" s="102">
        <f>feedin_vanute!AR11</f>
        <v>0</v>
      </c>
      <c r="AS11" s="102">
        <f>feedin_vanute!AS11</f>
        <v>0</v>
      </c>
      <c r="AT11" s="99">
        <f>feedin_vanute!AT11</f>
        <v>1</v>
      </c>
      <c r="AU11" s="102">
        <f>feedin_vanute!AU11</f>
        <v>0</v>
      </c>
      <c r="AV11" s="102">
        <f>feedin_vanute!AV11</f>
        <v>0</v>
      </c>
      <c r="AW11" s="102">
        <f>feedin_vanute!AW11</f>
        <v>0</v>
      </c>
      <c r="AX11" s="102">
        <f>feedin_vanute!AX11</f>
        <v>0</v>
      </c>
      <c r="AY11" s="99">
        <f>feedin_vanute!AY11</f>
        <v>0</v>
      </c>
      <c r="AZ11" s="102">
        <f>feedin_vanute!AZ11</f>
        <v>0</v>
      </c>
      <c r="BA11" s="102">
        <f>feedin_vanute!BA11</f>
        <v>0</v>
      </c>
      <c r="BB11" s="102">
        <f>feedin_vanute!BB11</f>
        <v>0</v>
      </c>
      <c r="BC11" s="102">
        <f>feedin_vanute!BC11</f>
        <v>0</v>
      </c>
      <c r="BD11" s="36">
        <f t="shared" si="2"/>
        <v>1</v>
      </c>
      <c r="BE11" s="36">
        <f t="shared" si="3"/>
        <v>4</v>
      </c>
      <c r="BG11" s="60">
        <f t="shared" si="4"/>
        <v>6.8610060183752174E-3</v>
      </c>
      <c r="BH11" s="60">
        <f t="shared" si="0"/>
        <v>9.8396867204754816E-3</v>
      </c>
      <c r="BI11" s="60">
        <f t="shared" si="0"/>
        <v>6.1113156415361448E-2</v>
      </c>
      <c r="BJ11" s="60">
        <f t="shared" si="0"/>
        <v>0.77502593797548835</v>
      </c>
      <c r="BK11" s="60">
        <f t="shared" si="0"/>
        <v>0.14716021287029962</v>
      </c>
      <c r="BL11" s="57">
        <f t="shared" si="1"/>
        <v>1.0000000000000002</v>
      </c>
    </row>
    <row r="12" spans="1:64" x14ac:dyDescent="0.2">
      <c r="A12" s="2">
        <v>2006</v>
      </c>
      <c r="B12" s="56">
        <f>feedin_vanute!B12</f>
        <v>0.21612962620000001</v>
      </c>
      <c r="C12" s="76">
        <f>feedin_vanute!C12</f>
        <v>0.78184496410000004</v>
      </c>
      <c r="D12" s="76">
        <f>feedin_vanute!D12</f>
        <v>0</v>
      </c>
      <c r="E12" s="76">
        <f>feedin_vanute!E12</f>
        <v>0</v>
      </c>
      <c r="F12" s="76">
        <f>feedin_vanute!F12</f>
        <v>2.0254097E-3</v>
      </c>
      <c r="G12" s="76">
        <f>feedin_vanute!G12</f>
        <v>0</v>
      </c>
      <c r="H12" s="76">
        <f>feedin_vanute!H12</f>
        <v>0</v>
      </c>
      <c r="I12" s="76">
        <f>feedin_vanute!I12</f>
        <v>0</v>
      </c>
      <c r="J12" s="76">
        <f>feedin_vanute!J12</f>
        <v>0</v>
      </c>
      <c r="K12" s="99">
        <f>feedin_vanute!K12</f>
        <v>2.8454591899999999E-2</v>
      </c>
      <c r="L12" s="102">
        <f>feedin_vanute!L12</f>
        <v>4.8219458200000002E-2</v>
      </c>
      <c r="M12" s="102">
        <f>feedin_vanute!M12</f>
        <v>0.23479298009999999</v>
      </c>
      <c r="N12" s="102">
        <f>feedin_vanute!N12</f>
        <v>0.272448458</v>
      </c>
      <c r="O12" s="102">
        <f>feedin_vanute!O12</f>
        <v>0.4160845118</v>
      </c>
      <c r="P12" s="99">
        <f>feedin_vanute!P12</f>
        <v>9.4201899999999997E-5</v>
      </c>
      <c r="Q12" s="102">
        <f>feedin_vanute!Q12</f>
        <v>4.7100900000000002E-5</v>
      </c>
      <c r="R12" s="102">
        <f>feedin_vanute!R12</f>
        <v>1.29056568E-2</v>
      </c>
      <c r="S12" s="102">
        <f>feedin_vanute!S12</f>
        <v>0.92751165749999998</v>
      </c>
      <c r="T12" s="102">
        <f>feedin_vanute!T12</f>
        <v>5.9441382899999999E-2</v>
      </c>
      <c r="U12" s="99">
        <f>feedin_vanute!U12</f>
        <v>0</v>
      </c>
      <c r="V12" s="102">
        <f>feedin_vanute!V12</f>
        <v>0</v>
      </c>
      <c r="W12" s="102">
        <f>feedin_vanute!W12</f>
        <v>0</v>
      </c>
      <c r="X12" s="102">
        <f>feedin_vanute!X12</f>
        <v>0</v>
      </c>
      <c r="Y12" s="102">
        <f>feedin_vanute!Y12</f>
        <v>0</v>
      </c>
      <c r="Z12" s="99">
        <f>feedin_vanute!Z12</f>
        <v>0</v>
      </c>
      <c r="AA12" s="102">
        <f>feedin_vanute!AA12</f>
        <v>0</v>
      </c>
      <c r="AB12" s="102">
        <f>feedin_vanute!AB12</f>
        <v>0</v>
      </c>
      <c r="AC12" s="102">
        <f>feedin_vanute!AC12</f>
        <v>0</v>
      </c>
      <c r="AD12" s="102">
        <f>feedin_vanute!AD12</f>
        <v>0</v>
      </c>
      <c r="AE12" s="99">
        <f>feedin_vanute!AE12</f>
        <v>0</v>
      </c>
      <c r="AF12" s="102">
        <f>feedin_vanute!AF12</f>
        <v>0</v>
      </c>
      <c r="AG12" s="102">
        <f>feedin_vanute!AG12</f>
        <v>7.2727272699999998E-2</v>
      </c>
      <c r="AH12" s="102">
        <f>feedin_vanute!AH12</f>
        <v>1.8181818200000002E-2</v>
      </c>
      <c r="AI12" s="102">
        <f>feedin_vanute!AI12</f>
        <v>0.90909090910000001</v>
      </c>
      <c r="AJ12" s="99">
        <f>feedin_vanute!AJ12</f>
        <v>0</v>
      </c>
      <c r="AK12" s="102">
        <f>feedin_vanute!AK12</f>
        <v>0</v>
      </c>
      <c r="AL12" s="102">
        <f>feedin_vanute!AL12</f>
        <v>0</v>
      </c>
      <c r="AM12" s="102">
        <f>feedin_vanute!AM12</f>
        <v>0</v>
      </c>
      <c r="AN12" s="102">
        <f>feedin_vanute!AN12</f>
        <v>0</v>
      </c>
      <c r="AO12" s="99">
        <f>feedin_vanute!AO12</f>
        <v>0</v>
      </c>
      <c r="AP12" s="102">
        <f>feedin_vanute!AP12</f>
        <v>0</v>
      </c>
      <c r="AQ12" s="102">
        <f>feedin_vanute!AQ12</f>
        <v>0</v>
      </c>
      <c r="AR12" s="102">
        <f>feedin_vanute!AR12</f>
        <v>0</v>
      </c>
      <c r="AS12" s="102">
        <f>feedin_vanute!AS12</f>
        <v>0</v>
      </c>
      <c r="AT12" s="99">
        <f>feedin_vanute!AT12</f>
        <v>0</v>
      </c>
      <c r="AU12" s="102">
        <f>feedin_vanute!AU12</f>
        <v>0</v>
      </c>
      <c r="AV12" s="102">
        <f>feedin_vanute!AV12</f>
        <v>0</v>
      </c>
      <c r="AW12" s="102">
        <f>feedin_vanute!AW12</f>
        <v>0</v>
      </c>
      <c r="AX12" s="102">
        <f>feedin_vanute!AX12</f>
        <v>0</v>
      </c>
      <c r="AY12" s="99">
        <f>feedin_vanute!AY12</f>
        <v>0</v>
      </c>
      <c r="AZ12" s="102">
        <f>feedin_vanute!AZ12</f>
        <v>0</v>
      </c>
      <c r="BA12" s="102">
        <f>feedin_vanute!BA12</f>
        <v>0</v>
      </c>
      <c r="BB12" s="102">
        <f>feedin_vanute!BB12</f>
        <v>0</v>
      </c>
      <c r="BC12" s="102">
        <f>feedin_vanute!BC12</f>
        <v>0</v>
      </c>
      <c r="BD12" s="36">
        <f t="shared" si="2"/>
        <v>1</v>
      </c>
      <c r="BE12" s="36">
        <f t="shared" si="3"/>
        <v>3</v>
      </c>
      <c r="BG12" s="60">
        <f t="shared" si="4"/>
        <v>6.2235315921441992E-3</v>
      </c>
      <c r="BH12" s="60">
        <f t="shared" si="0"/>
        <v>1.0458479077802103E-2</v>
      </c>
      <c r="BI12" s="60">
        <f t="shared" si="0"/>
        <v>6.0983244324461082E-2</v>
      </c>
      <c r="BJ12" s="60">
        <f t="shared" si="0"/>
        <v>0.7840913275776713</v>
      </c>
      <c r="BK12" s="60">
        <f t="shared" si="0"/>
        <v>0.13824341742792129</v>
      </c>
      <c r="BL12" s="57">
        <f t="shared" si="1"/>
        <v>1</v>
      </c>
    </row>
    <row r="13" spans="1:64" x14ac:dyDescent="0.2">
      <c r="A13" s="2">
        <v>2007</v>
      </c>
      <c r="B13" s="56">
        <f>feedin_vanute!B13</f>
        <v>0.2059654631</v>
      </c>
      <c r="C13" s="76">
        <f>feedin_vanute!C13</f>
        <v>0.79319727890000002</v>
      </c>
      <c r="D13" s="76">
        <f>feedin_vanute!D13</f>
        <v>0</v>
      </c>
      <c r="E13" s="76">
        <f>feedin_vanute!E13</f>
        <v>0</v>
      </c>
      <c r="F13" s="76">
        <f>feedin_vanute!F13</f>
        <v>8.3725800000000001E-4</v>
      </c>
      <c r="G13" s="76">
        <f>feedin_vanute!G13</f>
        <v>0</v>
      </c>
      <c r="H13" s="76">
        <f>feedin_vanute!H13</f>
        <v>0</v>
      </c>
      <c r="I13" s="76">
        <f>feedin_vanute!I13</f>
        <v>0</v>
      </c>
      <c r="J13" s="76">
        <f>feedin_vanute!J13</f>
        <v>0</v>
      </c>
      <c r="K13" s="99">
        <f>feedin_vanute!K13</f>
        <v>3.6415989199999999E-2</v>
      </c>
      <c r="L13" s="102">
        <f>feedin_vanute!L13</f>
        <v>5.3353658499999998E-2</v>
      </c>
      <c r="M13" s="102">
        <f>feedin_vanute!M13</f>
        <v>0.31995257449999998</v>
      </c>
      <c r="N13" s="102">
        <f>feedin_vanute!N13</f>
        <v>0.27693089430000001</v>
      </c>
      <c r="O13" s="102">
        <f>feedin_vanute!O13</f>
        <v>0.31334688350000001</v>
      </c>
      <c r="P13" s="99">
        <f>feedin_vanute!P13</f>
        <v>8.7962399999999997E-5</v>
      </c>
      <c r="Q13" s="102">
        <f>feedin_vanute!Q13</f>
        <v>0</v>
      </c>
      <c r="R13" s="102">
        <f>feedin_vanute!R13</f>
        <v>1.9835510399999999E-2</v>
      </c>
      <c r="S13" s="102">
        <f>feedin_vanute!S13</f>
        <v>0.89114658930000001</v>
      </c>
      <c r="T13" s="102">
        <f>feedin_vanute!T13</f>
        <v>8.8929938E-2</v>
      </c>
      <c r="U13" s="99">
        <f>feedin_vanute!U13</f>
        <v>0</v>
      </c>
      <c r="V13" s="102">
        <f>feedin_vanute!V13</f>
        <v>0</v>
      </c>
      <c r="W13" s="102">
        <f>feedin_vanute!W13</f>
        <v>0</v>
      </c>
      <c r="X13" s="102">
        <f>feedin_vanute!X13</f>
        <v>0</v>
      </c>
      <c r="Y13" s="102">
        <f>feedin_vanute!Y13</f>
        <v>0</v>
      </c>
      <c r="Z13" s="99">
        <f>feedin_vanute!Z13</f>
        <v>0</v>
      </c>
      <c r="AA13" s="102">
        <f>feedin_vanute!AA13</f>
        <v>0</v>
      </c>
      <c r="AB13" s="102">
        <f>feedin_vanute!AB13</f>
        <v>0</v>
      </c>
      <c r="AC13" s="102">
        <f>feedin_vanute!AC13</f>
        <v>0</v>
      </c>
      <c r="AD13" s="102">
        <f>feedin_vanute!AD13</f>
        <v>0</v>
      </c>
      <c r="AE13" s="99">
        <f>feedin_vanute!AE13</f>
        <v>0</v>
      </c>
      <c r="AF13" s="102">
        <f>feedin_vanute!AF13</f>
        <v>0</v>
      </c>
      <c r="AG13" s="102">
        <f>feedin_vanute!AG13</f>
        <v>0.125</v>
      </c>
      <c r="AH13" s="102">
        <f>feedin_vanute!AH13</f>
        <v>0</v>
      </c>
      <c r="AI13" s="102">
        <f>feedin_vanute!AI13</f>
        <v>0.875</v>
      </c>
      <c r="AJ13" s="99">
        <f>feedin_vanute!AJ13</f>
        <v>0</v>
      </c>
      <c r="AK13" s="102">
        <f>feedin_vanute!AK13</f>
        <v>0</v>
      </c>
      <c r="AL13" s="102">
        <f>feedin_vanute!AL13</f>
        <v>0</v>
      </c>
      <c r="AM13" s="102">
        <f>feedin_vanute!AM13</f>
        <v>0</v>
      </c>
      <c r="AN13" s="102">
        <f>feedin_vanute!AN13</f>
        <v>0</v>
      </c>
      <c r="AO13" s="99">
        <f>feedin_vanute!AO13</f>
        <v>0</v>
      </c>
      <c r="AP13" s="102">
        <f>feedin_vanute!AP13</f>
        <v>0</v>
      </c>
      <c r="AQ13" s="102">
        <f>feedin_vanute!AQ13</f>
        <v>0</v>
      </c>
      <c r="AR13" s="102">
        <f>feedin_vanute!AR13</f>
        <v>0</v>
      </c>
      <c r="AS13" s="102">
        <f>feedin_vanute!AS13</f>
        <v>0</v>
      </c>
      <c r="AT13" s="99">
        <f>feedin_vanute!AT13</f>
        <v>0</v>
      </c>
      <c r="AU13" s="102">
        <f>feedin_vanute!AU13</f>
        <v>0</v>
      </c>
      <c r="AV13" s="102">
        <f>feedin_vanute!AV13</f>
        <v>0</v>
      </c>
      <c r="AW13" s="102">
        <f>feedin_vanute!AW13</f>
        <v>0</v>
      </c>
      <c r="AX13" s="102">
        <f>feedin_vanute!AX13</f>
        <v>0</v>
      </c>
      <c r="AY13" s="99">
        <f>feedin_vanute!AY13</f>
        <v>0</v>
      </c>
      <c r="AZ13" s="102">
        <f>feedin_vanute!AZ13</f>
        <v>0</v>
      </c>
      <c r="BA13" s="102">
        <f>feedin_vanute!BA13</f>
        <v>0</v>
      </c>
      <c r="BB13" s="102">
        <f>feedin_vanute!BB13</f>
        <v>0</v>
      </c>
      <c r="BC13" s="102">
        <f>feedin_vanute!BC13</f>
        <v>0</v>
      </c>
      <c r="BD13" s="36">
        <f t="shared" si="2"/>
        <v>1</v>
      </c>
      <c r="BE13" s="36">
        <f t="shared" si="3"/>
        <v>3.0000000001000005</v>
      </c>
      <c r="BG13" s="60">
        <f t="shared" si="4"/>
        <v>7.5702076161481115E-3</v>
      </c>
      <c r="BH13" s="60">
        <f t="shared" si="0"/>
        <v>1.0989010981031751E-2</v>
      </c>
      <c r="BI13" s="60">
        <f t="shared" si="0"/>
        <v>8.1737310301802396E-2</v>
      </c>
      <c r="BJ13" s="60">
        <f t="shared" si="0"/>
        <v>0.76389324962497251</v>
      </c>
      <c r="BK13" s="60">
        <f t="shared" si="0"/>
        <v>0.13581022155536496</v>
      </c>
      <c r="BL13" s="57">
        <f t="shared" si="1"/>
        <v>1.0000000000793197</v>
      </c>
    </row>
    <row r="14" spans="1:64" x14ac:dyDescent="0.2">
      <c r="A14" s="2">
        <v>2008</v>
      </c>
      <c r="B14" s="56">
        <f>feedin_vanute!B14</f>
        <v>0.2190868997</v>
      </c>
      <c r="C14" s="76">
        <f>feedin_vanute!C14</f>
        <v>0.78021888269999995</v>
      </c>
      <c r="D14" s="76">
        <f>feedin_vanute!D14</f>
        <v>8.1672699999999995E-5</v>
      </c>
      <c r="E14" s="76">
        <f>feedin_vanute!E14</f>
        <v>0</v>
      </c>
      <c r="F14" s="76">
        <f>feedin_vanute!F14</f>
        <v>6.125449E-4</v>
      </c>
      <c r="G14" s="76">
        <f>feedin_vanute!G14</f>
        <v>0</v>
      </c>
      <c r="H14" s="76">
        <f>feedin_vanute!H14</f>
        <v>0</v>
      </c>
      <c r="I14" s="76">
        <f>feedin_vanute!I14</f>
        <v>0</v>
      </c>
      <c r="J14" s="76">
        <f>feedin_vanute!J14</f>
        <v>0</v>
      </c>
      <c r="K14" s="99">
        <f>feedin_vanute!K14</f>
        <v>3.7092264700000002E-2</v>
      </c>
      <c r="L14" s="102">
        <f>feedin_vanute!L14</f>
        <v>3.9515377400000003E-2</v>
      </c>
      <c r="M14" s="102">
        <f>feedin_vanute!M14</f>
        <v>0.34035414730000002</v>
      </c>
      <c r="N14" s="102">
        <f>feedin_vanute!N14</f>
        <v>0.31873252559999998</v>
      </c>
      <c r="O14" s="102">
        <f>feedin_vanute!O14</f>
        <v>0.26430568500000001</v>
      </c>
      <c r="P14" s="99">
        <f>feedin_vanute!P14</f>
        <v>0</v>
      </c>
      <c r="Q14" s="102">
        <f>feedin_vanute!Q14</f>
        <v>1.570187E-4</v>
      </c>
      <c r="R14" s="102">
        <f>feedin_vanute!R14</f>
        <v>1.43410447E-2</v>
      </c>
      <c r="S14" s="102">
        <f>feedin_vanute!S14</f>
        <v>0.91065633830000003</v>
      </c>
      <c r="T14" s="102">
        <f>feedin_vanute!T14</f>
        <v>7.4845598200000002E-2</v>
      </c>
      <c r="U14" s="99">
        <f>feedin_vanute!U14</f>
        <v>0</v>
      </c>
      <c r="V14" s="102">
        <f>feedin_vanute!V14</f>
        <v>0</v>
      </c>
      <c r="W14" s="102">
        <f>feedin_vanute!W14</f>
        <v>0</v>
      </c>
      <c r="X14" s="102">
        <f>feedin_vanute!X14</f>
        <v>1</v>
      </c>
      <c r="Y14" s="102">
        <f>feedin_vanute!Y14</f>
        <v>0</v>
      </c>
      <c r="Z14" s="99">
        <f>feedin_vanute!Z14</f>
        <v>0</v>
      </c>
      <c r="AA14" s="102">
        <f>feedin_vanute!AA14</f>
        <v>0</v>
      </c>
      <c r="AB14" s="102">
        <f>feedin_vanute!AB14</f>
        <v>0</v>
      </c>
      <c r="AC14" s="102">
        <f>feedin_vanute!AC14</f>
        <v>0</v>
      </c>
      <c r="AD14" s="102">
        <f>feedin_vanute!AD14</f>
        <v>0</v>
      </c>
      <c r="AE14" s="99">
        <f>feedin_vanute!AE14</f>
        <v>0</v>
      </c>
      <c r="AF14" s="102">
        <f>feedin_vanute!AF14</f>
        <v>0</v>
      </c>
      <c r="AG14" s="102">
        <f>feedin_vanute!AG14</f>
        <v>0.1333333333</v>
      </c>
      <c r="AH14" s="102">
        <f>feedin_vanute!AH14</f>
        <v>6.6666666700000002E-2</v>
      </c>
      <c r="AI14" s="102">
        <f>feedin_vanute!AI14</f>
        <v>0.8</v>
      </c>
      <c r="AJ14" s="99">
        <f>feedin_vanute!AJ14</f>
        <v>0</v>
      </c>
      <c r="AK14" s="102">
        <f>feedin_vanute!AK14</f>
        <v>0</v>
      </c>
      <c r="AL14" s="102">
        <f>feedin_vanute!AL14</f>
        <v>0</v>
      </c>
      <c r="AM14" s="102">
        <f>feedin_vanute!AM14</f>
        <v>0</v>
      </c>
      <c r="AN14" s="102">
        <f>feedin_vanute!AN14</f>
        <v>0</v>
      </c>
      <c r="AO14" s="99">
        <f>feedin_vanute!AO14</f>
        <v>0</v>
      </c>
      <c r="AP14" s="102">
        <f>feedin_vanute!AP14</f>
        <v>0</v>
      </c>
      <c r="AQ14" s="102">
        <f>feedin_vanute!AQ14</f>
        <v>0</v>
      </c>
      <c r="AR14" s="102">
        <f>feedin_vanute!AR14</f>
        <v>0</v>
      </c>
      <c r="AS14" s="102">
        <f>feedin_vanute!AS14</f>
        <v>0</v>
      </c>
      <c r="AT14" s="99">
        <f>feedin_vanute!AT14</f>
        <v>0</v>
      </c>
      <c r="AU14" s="102">
        <f>feedin_vanute!AU14</f>
        <v>0</v>
      </c>
      <c r="AV14" s="102">
        <f>feedin_vanute!AV14</f>
        <v>0</v>
      </c>
      <c r="AW14" s="102">
        <f>feedin_vanute!AW14</f>
        <v>0</v>
      </c>
      <c r="AX14" s="102">
        <f>feedin_vanute!AX14</f>
        <v>0</v>
      </c>
      <c r="AY14" s="99">
        <f>feedin_vanute!AY14</f>
        <v>0</v>
      </c>
      <c r="AZ14" s="102">
        <f>feedin_vanute!AZ14</f>
        <v>0</v>
      </c>
      <c r="BA14" s="102">
        <f>feedin_vanute!BA14</f>
        <v>0</v>
      </c>
      <c r="BB14" s="102">
        <f>feedin_vanute!BB14</f>
        <v>0</v>
      </c>
      <c r="BC14" s="102">
        <f>feedin_vanute!BC14</f>
        <v>0</v>
      </c>
      <c r="BD14" s="36">
        <f t="shared" si="2"/>
        <v>1</v>
      </c>
      <c r="BE14" s="36">
        <f t="shared" si="3"/>
        <v>3.9999999999</v>
      </c>
      <c r="BG14" s="60">
        <f t="shared" si="4"/>
        <v>8.126429275974751E-3</v>
      </c>
      <c r="BH14" s="60">
        <f t="shared" si="0"/>
        <v>8.7798104797184532E-3</v>
      </c>
      <c r="BI14" s="60">
        <f t="shared" si="0"/>
        <v>8.5837961457891798E-2</v>
      </c>
      <c r="BJ14" s="60">
        <f t="shared" si="0"/>
        <v>0.7804639006860411</v>
      </c>
      <c r="BK14" s="60">
        <f t="shared" si="0"/>
        <v>0.11679189802235194</v>
      </c>
      <c r="BL14" s="57">
        <f t="shared" si="1"/>
        <v>0.99999999992197797</v>
      </c>
    </row>
    <row r="15" spans="1:64" x14ac:dyDescent="0.2">
      <c r="A15" s="2">
        <v>2009</v>
      </c>
      <c r="B15" s="56">
        <f>feedin_vanute!B15</f>
        <v>0.19726868789999999</v>
      </c>
      <c r="C15" s="76">
        <f>feedin_vanute!C15</f>
        <v>0.80207788810000002</v>
      </c>
      <c r="D15" s="76">
        <f>feedin_vanute!D15</f>
        <v>0</v>
      </c>
      <c r="E15" s="76">
        <f>feedin_vanute!E15</f>
        <v>0</v>
      </c>
      <c r="F15" s="76">
        <f>feedin_vanute!F15</f>
        <v>3.920544E-4</v>
      </c>
      <c r="G15" s="76">
        <f>feedin_vanute!G15</f>
        <v>0</v>
      </c>
      <c r="H15" s="76">
        <f>feedin_vanute!H15</f>
        <v>0</v>
      </c>
      <c r="I15" s="76">
        <f>feedin_vanute!I15</f>
        <v>2.613696E-4</v>
      </c>
      <c r="J15" s="76">
        <f>feedin_vanute!J15</f>
        <v>0</v>
      </c>
      <c r="K15" s="99">
        <f>feedin_vanute!K15</f>
        <v>2.81550182E-2</v>
      </c>
      <c r="L15" s="102">
        <f>feedin_vanute!L15</f>
        <v>5.3660152400000001E-2</v>
      </c>
      <c r="M15" s="102">
        <f>feedin_vanute!M15</f>
        <v>0.36833388540000001</v>
      </c>
      <c r="N15" s="102">
        <f>feedin_vanute!N15</f>
        <v>0.32295462069999997</v>
      </c>
      <c r="O15" s="102">
        <f>feedin_vanute!O15</f>
        <v>0.22689632330000001</v>
      </c>
      <c r="P15" s="99">
        <f>feedin_vanute!P15</f>
        <v>8.1466399999999996E-5</v>
      </c>
      <c r="Q15" s="102">
        <f>feedin_vanute!Q15</f>
        <v>8.1466399999999999E-4</v>
      </c>
      <c r="R15" s="102">
        <f>feedin_vanute!R15</f>
        <v>1.32790224E-2</v>
      </c>
      <c r="S15" s="102">
        <f>feedin_vanute!S15</f>
        <v>0.9277393075</v>
      </c>
      <c r="T15" s="102">
        <f>feedin_vanute!T15</f>
        <v>5.8085539700000001E-2</v>
      </c>
      <c r="U15" s="99">
        <f>feedin_vanute!U15</f>
        <v>0</v>
      </c>
      <c r="V15" s="102">
        <f>feedin_vanute!V15</f>
        <v>0</v>
      </c>
      <c r="W15" s="102">
        <f>feedin_vanute!W15</f>
        <v>0</v>
      </c>
      <c r="X15" s="102">
        <f>feedin_vanute!X15</f>
        <v>0</v>
      </c>
      <c r="Y15" s="102">
        <f>feedin_vanute!Y15</f>
        <v>0</v>
      </c>
      <c r="Z15" s="99">
        <f>feedin_vanute!Z15</f>
        <v>0</v>
      </c>
      <c r="AA15" s="102">
        <f>feedin_vanute!AA15</f>
        <v>0</v>
      </c>
      <c r="AB15" s="102">
        <f>feedin_vanute!AB15</f>
        <v>0</v>
      </c>
      <c r="AC15" s="102">
        <f>feedin_vanute!AC15</f>
        <v>0</v>
      </c>
      <c r="AD15" s="102">
        <f>feedin_vanute!AD15</f>
        <v>0</v>
      </c>
      <c r="AE15" s="99">
        <f>feedin_vanute!AE15</f>
        <v>0</v>
      </c>
      <c r="AF15" s="102">
        <f>feedin_vanute!AF15</f>
        <v>0</v>
      </c>
      <c r="AG15" s="102">
        <f>feedin_vanute!AG15</f>
        <v>0</v>
      </c>
      <c r="AH15" s="102">
        <f>feedin_vanute!AH15</f>
        <v>0</v>
      </c>
      <c r="AI15" s="102">
        <f>feedin_vanute!AI15</f>
        <v>1</v>
      </c>
      <c r="AJ15" s="99">
        <f>feedin_vanute!AJ15</f>
        <v>0</v>
      </c>
      <c r="AK15" s="102">
        <f>feedin_vanute!AK15</f>
        <v>0</v>
      </c>
      <c r="AL15" s="102">
        <f>feedin_vanute!AL15</f>
        <v>0</v>
      </c>
      <c r="AM15" s="102">
        <f>feedin_vanute!AM15</f>
        <v>0</v>
      </c>
      <c r="AN15" s="102">
        <f>feedin_vanute!AN15</f>
        <v>0</v>
      </c>
      <c r="AO15" s="99">
        <f>feedin_vanute!AO15</f>
        <v>0</v>
      </c>
      <c r="AP15" s="102">
        <f>feedin_vanute!AP15</f>
        <v>0</v>
      </c>
      <c r="AQ15" s="102">
        <f>feedin_vanute!AQ15</f>
        <v>0</v>
      </c>
      <c r="AR15" s="102">
        <f>feedin_vanute!AR15</f>
        <v>0</v>
      </c>
      <c r="AS15" s="102">
        <f>feedin_vanute!AS15</f>
        <v>0</v>
      </c>
      <c r="AT15" s="99">
        <f>feedin_vanute!AT15</f>
        <v>1</v>
      </c>
      <c r="AU15" s="102">
        <f>feedin_vanute!AU15</f>
        <v>0</v>
      </c>
      <c r="AV15" s="102">
        <f>feedin_vanute!AV15</f>
        <v>0</v>
      </c>
      <c r="AW15" s="102">
        <f>feedin_vanute!AW15</f>
        <v>0</v>
      </c>
      <c r="AX15" s="102">
        <f>feedin_vanute!AX15</f>
        <v>0</v>
      </c>
      <c r="AY15" s="99">
        <f>feedin_vanute!AY15</f>
        <v>0</v>
      </c>
      <c r="AZ15" s="102">
        <f>feedin_vanute!AZ15</f>
        <v>0</v>
      </c>
      <c r="BA15" s="102">
        <f>feedin_vanute!BA15</f>
        <v>0</v>
      </c>
      <c r="BB15" s="102">
        <f>feedin_vanute!BB15</f>
        <v>0</v>
      </c>
      <c r="BC15" s="102">
        <f>feedin_vanute!BC15</f>
        <v>0</v>
      </c>
      <c r="BD15" s="36">
        <f t="shared" si="2"/>
        <v>1</v>
      </c>
      <c r="BE15" s="36">
        <f t="shared" si="3"/>
        <v>4</v>
      </c>
      <c r="BG15" s="60">
        <f t="shared" si="4"/>
        <v>5.8808154961777293E-3</v>
      </c>
      <c r="BH15" s="60">
        <f t="shared" si="0"/>
        <v>1.1238891837093135E-2</v>
      </c>
      <c r="BI15" s="60">
        <f t="shared" si="0"/>
        <v>8.3311552524591562E-2</v>
      </c>
      <c r="BJ15" s="60">
        <f t="shared" si="0"/>
        <v>0.80782801874368759</v>
      </c>
      <c r="BK15" s="60">
        <f t="shared" si="0"/>
        <v>9.1740721398449895E-2</v>
      </c>
      <c r="BL15" s="57">
        <f t="shared" si="1"/>
        <v>0.99999999999999989</v>
      </c>
    </row>
    <row r="16" spans="1:64" x14ac:dyDescent="0.2">
      <c r="A16" s="2">
        <v>2010</v>
      </c>
      <c r="B16" s="56">
        <f>feedin_vanute!B16</f>
        <v>0.2014704269</v>
      </c>
      <c r="C16" s="76">
        <f>feedin_vanute!C16</f>
        <v>0.79847470649999996</v>
      </c>
      <c r="D16" s="76">
        <f>feedin_vanute!D16</f>
        <v>0</v>
      </c>
      <c r="E16" s="76">
        <f>feedin_vanute!E16</f>
        <v>0</v>
      </c>
      <c r="F16" s="76">
        <f>feedin_vanute!F16</f>
        <v>5.4866700000000001E-5</v>
      </c>
      <c r="G16" s="76">
        <f>feedin_vanute!G16</f>
        <v>0</v>
      </c>
      <c r="H16" s="76">
        <f>feedin_vanute!H16</f>
        <v>0</v>
      </c>
      <c r="I16" s="76">
        <f>feedin_vanute!I16</f>
        <v>0</v>
      </c>
      <c r="J16" s="76">
        <f>feedin_vanute!J16</f>
        <v>0</v>
      </c>
      <c r="K16" s="99">
        <f>feedin_vanute!K16</f>
        <v>1.7156862700000001E-2</v>
      </c>
      <c r="L16" s="102">
        <f>feedin_vanute!L16</f>
        <v>4.3845315900000001E-2</v>
      </c>
      <c r="M16" s="102">
        <f>feedin_vanute!M16</f>
        <v>0.37908496730000002</v>
      </c>
      <c r="N16" s="102">
        <f>feedin_vanute!N16</f>
        <v>0.34368191720000002</v>
      </c>
      <c r="O16" s="102">
        <f>feedin_vanute!O16</f>
        <v>0.2162309368</v>
      </c>
      <c r="P16" s="99">
        <f>feedin_vanute!P16</f>
        <v>6.8714399999999994E-5</v>
      </c>
      <c r="Q16" s="102">
        <f>feedin_vanute!Q16</f>
        <v>1.2368584000000001E-3</v>
      </c>
      <c r="R16" s="102">
        <f>feedin_vanute!R16</f>
        <v>1.7384731699999999E-2</v>
      </c>
      <c r="S16" s="102">
        <f>feedin_vanute!S16</f>
        <v>0.95691609980000003</v>
      </c>
      <c r="T16" s="102">
        <f>feedin_vanute!T16</f>
        <v>2.4393595800000001E-2</v>
      </c>
      <c r="U16" s="99">
        <f>feedin_vanute!U16</f>
        <v>0</v>
      </c>
      <c r="V16" s="102">
        <f>feedin_vanute!V16</f>
        <v>0</v>
      </c>
      <c r="W16" s="102">
        <f>feedin_vanute!W16</f>
        <v>0</v>
      </c>
      <c r="X16" s="102">
        <f>feedin_vanute!X16</f>
        <v>0</v>
      </c>
      <c r="Y16" s="102">
        <f>feedin_vanute!Y16</f>
        <v>0</v>
      </c>
      <c r="Z16" s="99">
        <f>feedin_vanute!Z16</f>
        <v>0</v>
      </c>
      <c r="AA16" s="102">
        <f>feedin_vanute!AA16</f>
        <v>0</v>
      </c>
      <c r="AB16" s="102">
        <f>feedin_vanute!AB16</f>
        <v>0</v>
      </c>
      <c r="AC16" s="102">
        <f>feedin_vanute!AC16</f>
        <v>0</v>
      </c>
      <c r="AD16" s="102">
        <f>feedin_vanute!AD16</f>
        <v>0</v>
      </c>
      <c r="AE16" s="99">
        <f>feedin_vanute!AE16</f>
        <v>0</v>
      </c>
      <c r="AF16" s="102">
        <f>feedin_vanute!AF16</f>
        <v>0</v>
      </c>
      <c r="AG16" s="102">
        <f>feedin_vanute!AG16</f>
        <v>0</v>
      </c>
      <c r="AH16" s="102">
        <f>feedin_vanute!AH16</f>
        <v>0</v>
      </c>
      <c r="AI16" s="102">
        <f>feedin_vanute!AI16</f>
        <v>1</v>
      </c>
      <c r="AJ16" s="99">
        <f>feedin_vanute!AJ16</f>
        <v>0</v>
      </c>
      <c r="AK16" s="102">
        <f>feedin_vanute!AK16</f>
        <v>0</v>
      </c>
      <c r="AL16" s="102">
        <f>feedin_vanute!AL16</f>
        <v>0</v>
      </c>
      <c r="AM16" s="102">
        <f>feedin_vanute!AM16</f>
        <v>0</v>
      </c>
      <c r="AN16" s="102">
        <f>feedin_vanute!AN16</f>
        <v>0</v>
      </c>
      <c r="AO16" s="99">
        <f>feedin_vanute!AO16</f>
        <v>0</v>
      </c>
      <c r="AP16" s="102">
        <f>feedin_vanute!AP16</f>
        <v>0</v>
      </c>
      <c r="AQ16" s="102">
        <f>feedin_vanute!AQ16</f>
        <v>0</v>
      </c>
      <c r="AR16" s="102">
        <f>feedin_vanute!AR16</f>
        <v>0</v>
      </c>
      <c r="AS16" s="102">
        <f>feedin_vanute!AS16</f>
        <v>0</v>
      </c>
      <c r="AT16" s="99">
        <f>feedin_vanute!AT16</f>
        <v>0</v>
      </c>
      <c r="AU16" s="102">
        <f>feedin_vanute!AU16</f>
        <v>0</v>
      </c>
      <c r="AV16" s="102">
        <f>feedin_vanute!AV16</f>
        <v>0</v>
      </c>
      <c r="AW16" s="102">
        <f>feedin_vanute!AW16</f>
        <v>0</v>
      </c>
      <c r="AX16" s="102">
        <f>feedin_vanute!AX16</f>
        <v>0</v>
      </c>
      <c r="AY16" s="99">
        <f>feedin_vanute!AY16</f>
        <v>0</v>
      </c>
      <c r="AZ16" s="102">
        <f>feedin_vanute!AZ16</f>
        <v>0</v>
      </c>
      <c r="BA16" s="102">
        <f>feedin_vanute!BA16</f>
        <v>0</v>
      </c>
      <c r="BB16" s="102">
        <f>feedin_vanute!BB16</f>
        <v>0</v>
      </c>
      <c r="BC16" s="102">
        <f>feedin_vanute!BC16</f>
        <v>0</v>
      </c>
      <c r="BD16" s="36">
        <f t="shared" si="2"/>
        <v>1.0000000001</v>
      </c>
      <c r="BE16" s="36">
        <f t="shared" si="3"/>
        <v>3</v>
      </c>
      <c r="BG16" s="60">
        <f t="shared" si="4"/>
        <v>3.5114671628060103E-3</v>
      </c>
      <c r="BH16" s="60">
        <f t="shared" si="0"/>
        <v>9.8211346598604185E-3</v>
      </c>
      <c r="BI16" s="60">
        <f t="shared" si="0"/>
        <v>9.0255678735042283E-2</v>
      </c>
      <c r="BJ16" s="60">
        <f t="shared" si="0"/>
        <v>0.83331504450902416</v>
      </c>
      <c r="BK16" s="60">
        <f t="shared" si="0"/>
        <v>6.3096675092967555E-2</v>
      </c>
      <c r="BL16" s="57">
        <f t="shared" si="1"/>
        <v>1.0000000001597005</v>
      </c>
    </row>
    <row r="17" spans="1:64" x14ac:dyDescent="0.2">
      <c r="A17" s="2">
        <v>2011</v>
      </c>
      <c r="B17" s="56">
        <f>feedin_vanute!B17</f>
        <v>0.20891283059999999</v>
      </c>
      <c r="C17" s="76">
        <f>feedin_vanute!C17</f>
        <v>0.79074436829999994</v>
      </c>
      <c r="D17" s="76">
        <f>feedin_vanute!D17</f>
        <v>4.8971599999999997E-5</v>
      </c>
      <c r="E17" s="76">
        <f>feedin_vanute!E17</f>
        <v>0</v>
      </c>
      <c r="F17" s="76">
        <f>feedin_vanute!F17</f>
        <v>1.9588639999999999E-4</v>
      </c>
      <c r="G17" s="76">
        <f>feedin_vanute!G17</f>
        <v>0</v>
      </c>
      <c r="H17" s="76">
        <f>feedin_vanute!H17</f>
        <v>0</v>
      </c>
      <c r="I17" s="76">
        <f>feedin_vanute!I17</f>
        <v>9.7943199999999994E-5</v>
      </c>
      <c r="J17" s="76">
        <f>feedin_vanute!J17</f>
        <v>0</v>
      </c>
      <c r="K17" s="99">
        <f>feedin_vanute!K17</f>
        <v>2.5082044099999999E-2</v>
      </c>
      <c r="L17" s="102">
        <f>feedin_vanute!L17</f>
        <v>3.53961556E-2</v>
      </c>
      <c r="M17" s="102">
        <f>feedin_vanute!M17</f>
        <v>0.42451945619999998</v>
      </c>
      <c r="N17" s="102">
        <f>feedin_vanute!N17</f>
        <v>0.37552742620000001</v>
      </c>
      <c r="O17" s="102">
        <f>feedin_vanute!O17</f>
        <v>0.139474918</v>
      </c>
      <c r="P17" s="99">
        <f>feedin_vanute!P17</f>
        <v>0</v>
      </c>
      <c r="Q17" s="102">
        <f>feedin_vanute!Q17</f>
        <v>3.0346193999999998E-3</v>
      </c>
      <c r="R17" s="102">
        <f>feedin_vanute!R17</f>
        <v>5.4747011800000002E-2</v>
      </c>
      <c r="S17" s="102">
        <f>feedin_vanute!S17</f>
        <v>0.87737660250000005</v>
      </c>
      <c r="T17" s="102">
        <f>feedin_vanute!T17</f>
        <v>6.4841766300000006E-2</v>
      </c>
      <c r="U17" s="99">
        <f>feedin_vanute!U17</f>
        <v>0</v>
      </c>
      <c r="V17" s="102">
        <f>feedin_vanute!V17</f>
        <v>0</v>
      </c>
      <c r="W17" s="102">
        <f>feedin_vanute!W17</f>
        <v>0</v>
      </c>
      <c r="X17" s="102">
        <f>feedin_vanute!X17</f>
        <v>1</v>
      </c>
      <c r="Y17" s="102">
        <f>feedin_vanute!Y17</f>
        <v>0</v>
      </c>
      <c r="Z17" s="99">
        <f>feedin_vanute!Z17</f>
        <v>0</v>
      </c>
      <c r="AA17" s="102">
        <f>feedin_vanute!AA17</f>
        <v>0</v>
      </c>
      <c r="AB17" s="102">
        <f>feedin_vanute!AB17</f>
        <v>0</v>
      </c>
      <c r="AC17" s="102">
        <f>feedin_vanute!AC17</f>
        <v>0</v>
      </c>
      <c r="AD17" s="102">
        <f>feedin_vanute!AD17</f>
        <v>0</v>
      </c>
      <c r="AE17" s="99">
        <f>feedin_vanute!AE17</f>
        <v>0</v>
      </c>
      <c r="AF17" s="102">
        <f>feedin_vanute!AF17</f>
        <v>0</v>
      </c>
      <c r="AG17" s="102">
        <f>feedin_vanute!AG17</f>
        <v>0.25</v>
      </c>
      <c r="AH17" s="102">
        <f>feedin_vanute!AH17</f>
        <v>0</v>
      </c>
      <c r="AI17" s="102">
        <f>feedin_vanute!AI17</f>
        <v>0.75</v>
      </c>
      <c r="AJ17" s="99">
        <f>feedin_vanute!AJ17</f>
        <v>0</v>
      </c>
      <c r="AK17" s="102">
        <f>feedin_vanute!AK17</f>
        <v>0</v>
      </c>
      <c r="AL17" s="102">
        <f>feedin_vanute!AL17</f>
        <v>0</v>
      </c>
      <c r="AM17" s="102">
        <f>feedin_vanute!AM17</f>
        <v>0</v>
      </c>
      <c r="AN17" s="102">
        <f>feedin_vanute!AN17</f>
        <v>0</v>
      </c>
      <c r="AO17" s="99">
        <f>feedin_vanute!AO17</f>
        <v>0</v>
      </c>
      <c r="AP17" s="102">
        <f>feedin_vanute!AP17</f>
        <v>0</v>
      </c>
      <c r="AQ17" s="102">
        <f>feedin_vanute!AQ17</f>
        <v>0</v>
      </c>
      <c r="AR17" s="102">
        <f>feedin_vanute!AR17</f>
        <v>0</v>
      </c>
      <c r="AS17" s="102">
        <f>feedin_vanute!AS17</f>
        <v>0</v>
      </c>
      <c r="AT17" s="99">
        <f>feedin_vanute!AT17</f>
        <v>1</v>
      </c>
      <c r="AU17" s="102">
        <f>feedin_vanute!AU17</f>
        <v>0</v>
      </c>
      <c r="AV17" s="102">
        <f>feedin_vanute!AV17</f>
        <v>0</v>
      </c>
      <c r="AW17" s="102">
        <f>feedin_vanute!AW17</f>
        <v>0</v>
      </c>
      <c r="AX17" s="102">
        <f>feedin_vanute!AX17</f>
        <v>0</v>
      </c>
      <c r="AY17" s="99">
        <f>feedin_vanute!AY17</f>
        <v>0</v>
      </c>
      <c r="AZ17" s="102">
        <f>feedin_vanute!AZ17</f>
        <v>0</v>
      </c>
      <c r="BA17" s="102">
        <f>feedin_vanute!BA17</f>
        <v>0</v>
      </c>
      <c r="BB17" s="102">
        <f>feedin_vanute!BB17</f>
        <v>0</v>
      </c>
      <c r="BC17" s="102">
        <f>feedin_vanute!BC17</f>
        <v>0</v>
      </c>
      <c r="BD17" s="36">
        <f t="shared" si="2"/>
        <v>1.0000000000999998</v>
      </c>
      <c r="BE17" s="36">
        <f t="shared" si="3"/>
        <v>5.0000000001</v>
      </c>
      <c r="BG17" s="60">
        <f t="shared" si="4"/>
        <v>5.3379040301650285E-3</v>
      </c>
      <c r="BH17" s="60">
        <f t="shared" si="0"/>
        <v>9.7943192592379654E-3</v>
      </c>
      <c r="BI17" s="60">
        <f t="shared" si="0"/>
        <v>0.13202742410161836</v>
      </c>
      <c r="BJ17" s="60">
        <f t="shared" si="0"/>
        <v>0.77228207648043723</v>
      </c>
      <c r="BK17" s="60">
        <f t="shared" si="0"/>
        <v>8.0558276249432612E-2</v>
      </c>
      <c r="BL17" s="57">
        <f t="shared" si="1"/>
        <v>1.0000000001208913</v>
      </c>
    </row>
    <row r="18" spans="1:64" x14ac:dyDescent="0.2">
      <c r="A18" s="2">
        <v>2012</v>
      </c>
      <c r="B18" s="56">
        <f>feedin_vanute!B18</f>
        <v>0.18495417519999999</v>
      </c>
      <c r="C18" s="76">
        <f>feedin_vanute!C18</f>
        <v>0.81483367279999996</v>
      </c>
      <c r="D18" s="76">
        <f>feedin_vanute!D18</f>
        <v>0</v>
      </c>
      <c r="E18" s="76">
        <f>feedin_vanute!E18</f>
        <v>0</v>
      </c>
      <c r="F18" s="76">
        <f>feedin_vanute!F18</f>
        <v>1.6972170000000001E-4</v>
      </c>
      <c r="G18" s="76">
        <f>feedin_vanute!G18</f>
        <v>0</v>
      </c>
      <c r="H18" s="76">
        <f>feedin_vanute!H18</f>
        <v>0</v>
      </c>
      <c r="I18" s="76">
        <f>feedin_vanute!I18</f>
        <v>4.24304E-5</v>
      </c>
      <c r="J18" s="76">
        <f>feedin_vanute!J18</f>
        <v>0</v>
      </c>
      <c r="K18" s="99">
        <f>feedin_vanute!K18</f>
        <v>3.8311539300000003E-2</v>
      </c>
      <c r="L18" s="102">
        <f>feedin_vanute!L18</f>
        <v>4.5882082999999997E-2</v>
      </c>
      <c r="M18" s="102">
        <f>feedin_vanute!M18</f>
        <v>0.39848589130000001</v>
      </c>
      <c r="N18" s="102">
        <f>feedin_vanute!N18</f>
        <v>0.39802707040000002</v>
      </c>
      <c r="O18" s="102">
        <f>feedin_vanute!O18</f>
        <v>0.1192934159</v>
      </c>
      <c r="P18" s="99">
        <f>feedin_vanute!P18</f>
        <v>1.5621750000000001E-4</v>
      </c>
      <c r="Q18" s="102">
        <f>feedin_vanute!Q18</f>
        <v>2.2391169000000001E-3</v>
      </c>
      <c r="R18" s="102">
        <f>feedin_vanute!R18</f>
        <v>7.7952509899999994E-2</v>
      </c>
      <c r="S18" s="102">
        <f>feedin_vanute!S18</f>
        <v>0.70526973550000005</v>
      </c>
      <c r="T18" s="102">
        <f>feedin_vanute!T18</f>
        <v>0.21438242029999999</v>
      </c>
      <c r="U18" s="99">
        <f>feedin_vanute!U18</f>
        <v>0</v>
      </c>
      <c r="V18" s="102">
        <f>feedin_vanute!V18</f>
        <v>0</v>
      </c>
      <c r="W18" s="102">
        <f>feedin_vanute!W18</f>
        <v>0</v>
      </c>
      <c r="X18" s="102">
        <f>feedin_vanute!X18</f>
        <v>0</v>
      </c>
      <c r="Y18" s="102">
        <f>feedin_vanute!Y18</f>
        <v>0</v>
      </c>
      <c r="Z18" s="99">
        <f>feedin_vanute!Z18</f>
        <v>0</v>
      </c>
      <c r="AA18" s="102">
        <f>feedin_vanute!AA18</f>
        <v>0</v>
      </c>
      <c r="AB18" s="102">
        <f>feedin_vanute!AB18</f>
        <v>0</v>
      </c>
      <c r="AC18" s="102">
        <f>feedin_vanute!AC18</f>
        <v>0</v>
      </c>
      <c r="AD18" s="102">
        <f>feedin_vanute!AD18</f>
        <v>0</v>
      </c>
      <c r="AE18" s="99">
        <f>feedin_vanute!AE18</f>
        <v>0</v>
      </c>
      <c r="AF18" s="102">
        <f>feedin_vanute!AF18</f>
        <v>0</v>
      </c>
      <c r="AG18" s="102">
        <f>feedin_vanute!AG18</f>
        <v>0.5</v>
      </c>
      <c r="AH18" s="102">
        <f>feedin_vanute!AH18</f>
        <v>0</v>
      </c>
      <c r="AI18" s="102">
        <f>feedin_vanute!AI18</f>
        <v>0.5</v>
      </c>
      <c r="AJ18" s="99">
        <f>feedin_vanute!AJ18</f>
        <v>0</v>
      </c>
      <c r="AK18" s="102">
        <f>feedin_vanute!AK18</f>
        <v>0</v>
      </c>
      <c r="AL18" s="102">
        <f>feedin_vanute!AL18</f>
        <v>0</v>
      </c>
      <c r="AM18" s="102">
        <f>feedin_vanute!AM18</f>
        <v>0</v>
      </c>
      <c r="AN18" s="102">
        <f>feedin_vanute!AN18</f>
        <v>0</v>
      </c>
      <c r="AO18" s="99">
        <f>feedin_vanute!AO18</f>
        <v>0</v>
      </c>
      <c r="AP18" s="102">
        <f>feedin_vanute!AP18</f>
        <v>0</v>
      </c>
      <c r="AQ18" s="102">
        <f>feedin_vanute!AQ18</f>
        <v>0</v>
      </c>
      <c r="AR18" s="102">
        <f>feedin_vanute!AR18</f>
        <v>0</v>
      </c>
      <c r="AS18" s="102">
        <f>feedin_vanute!AS18</f>
        <v>0</v>
      </c>
      <c r="AT18" s="99">
        <f>feedin_vanute!AT18</f>
        <v>1</v>
      </c>
      <c r="AU18" s="102">
        <f>feedin_vanute!AU18</f>
        <v>0</v>
      </c>
      <c r="AV18" s="102">
        <f>feedin_vanute!AV18</f>
        <v>0</v>
      </c>
      <c r="AW18" s="102">
        <f>feedin_vanute!AW18</f>
        <v>0</v>
      </c>
      <c r="AX18" s="102">
        <f>feedin_vanute!AX18</f>
        <v>0</v>
      </c>
      <c r="AY18" s="99">
        <f>feedin_vanute!AY18</f>
        <v>0</v>
      </c>
      <c r="AZ18" s="102">
        <f>feedin_vanute!AZ18</f>
        <v>0</v>
      </c>
      <c r="BA18" s="102">
        <f>feedin_vanute!BA18</f>
        <v>0</v>
      </c>
      <c r="BB18" s="102">
        <f>feedin_vanute!BB18</f>
        <v>0</v>
      </c>
      <c r="BC18" s="102">
        <f>feedin_vanute!BC18</f>
        <v>0</v>
      </c>
      <c r="BD18" s="36">
        <f t="shared" si="2"/>
        <v>1.0000000001</v>
      </c>
      <c r="BE18" s="36">
        <f t="shared" si="3"/>
        <v>4</v>
      </c>
      <c r="BG18" s="60">
        <f t="shared" si="4"/>
        <v>7.2556008311545194E-3</v>
      </c>
      <c r="BH18" s="60">
        <f t="shared" si="0"/>
        <v>1.031059066517849E-2</v>
      </c>
      <c r="BI18" s="60">
        <f t="shared" si="0"/>
        <v>0.13730482015002371</v>
      </c>
      <c r="BJ18" s="60">
        <f t="shared" si="0"/>
        <v>0.64829429740525391</v>
      </c>
      <c r="BK18" s="60">
        <f t="shared" si="0"/>
        <v>0.19683469111137733</v>
      </c>
      <c r="BL18" s="57">
        <f t="shared" si="1"/>
        <v>1.0000000001629881</v>
      </c>
    </row>
    <row r="19" spans="1:64" x14ac:dyDescent="0.2">
      <c r="A19" s="2">
        <v>2013</v>
      </c>
      <c r="B19" s="56">
        <f>feedin_vanute!B19</f>
        <v>0.1617852162</v>
      </c>
      <c r="C19" s="76">
        <f>feedin_vanute!C19</f>
        <v>0.83802459740000002</v>
      </c>
      <c r="D19" s="76">
        <f>feedin_vanute!D19</f>
        <v>0</v>
      </c>
      <c r="E19" s="76">
        <f>feedin_vanute!E19</f>
        <v>0</v>
      </c>
      <c r="F19" s="76">
        <f>feedin_vanute!F19</f>
        <v>1.9018640000000001E-4</v>
      </c>
      <c r="G19" s="76">
        <f>feedin_vanute!G19</f>
        <v>0</v>
      </c>
      <c r="H19" s="76">
        <f>feedin_vanute!H19</f>
        <v>0</v>
      </c>
      <c r="I19" s="76">
        <f>feedin_vanute!I19</f>
        <v>0</v>
      </c>
      <c r="J19" s="76">
        <f>feedin_vanute!J19</f>
        <v>0</v>
      </c>
      <c r="K19" s="99">
        <f>feedin_vanute!K19</f>
        <v>3.6246081499999999E-2</v>
      </c>
      <c r="L19" s="102">
        <f>feedin_vanute!L19</f>
        <v>2.919279E-2</v>
      </c>
      <c r="M19" s="102">
        <f>feedin_vanute!M19</f>
        <v>0.41967084640000002</v>
      </c>
      <c r="N19" s="102">
        <f>feedin_vanute!N19</f>
        <v>0.39753134800000001</v>
      </c>
      <c r="O19" s="102">
        <f>feedin_vanute!O19</f>
        <v>0.1173589342</v>
      </c>
      <c r="P19" s="99">
        <f>feedin_vanute!P19</f>
        <v>7.56487E-5</v>
      </c>
      <c r="Q19" s="102">
        <f>feedin_vanute!Q19</f>
        <v>1.7399198E-3</v>
      </c>
      <c r="R19" s="102">
        <f>feedin_vanute!R19</f>
        <v>7.5762160499999995E-2</v>
      </c>
      <c r="S19" s="102">
        <f>feedin_vanute!S19</f>
        <v>0.6775852939</v>
      </c>
      <c r="T19" s="102">
        <f>feedin_vanute!T19</f>
        <v>0.24483697709999999</v>
      </c>
      <c r="U19" s="99">
        <f>feedin_vanute!U19</f>
        <v>0</v>
      </c>
      <c r="V19" s="102">
        <f>feedin_vanute!V19</f>
        <v>0</v>
      </c>
      <c r="W19" s="102">
        <f>feedin_vanute!W19</f>
        <v>0</v>
      </c>
      <c r="X19" s="102">
        <f>feedin_vanute!X19</f>
        <v>0</v>
      </c>
      <c r="Y19" s="102">
        <f>feedin_vanute!Y19</f>
        <v>0</v>
      </c>
      <c r="Z19" s="99">
        <f>feedin_vanute!Z19</f>
        <v>0</v>
      </c>
      <c r="AA19" s="102">
        <f>feedin_vanute!AA19</f>
        <v>0</v>
      </c>
      <c r="AB19" s="102">
        <f>feedin_vanute!AB19</f>
        <v>0</v>
      </c>
      <c r="AC19" s="102">
        <f>feedin_vanute!AC19</f>
        <v>0</v>
      </c>
      <c r="AD19" s="102">
        <f>feedin_vanute!AD19</f>
        <v>0</v>
      </c>
      <c r="AE19" s="99">
        <f>feedin_vanute!AE19</f>
        <v>0</v>
      </c>
      <c r="AF19" s="102">
        <f>feedin_vanute!AF19</f>
        <v>0</v>
      </c>
      <c r="AG19" s="102">
        <f>feedin_vanute!AG19</f>
        <v>0</v>
      </c>
      <c r="AH19" s="102">
        <f>feedin_vanute!AH19</f>
        <v>0</v>
      </c>
      <c r="AI19" s="102">
        <f>feedin_vanute!AI19</f>
        <v>1</v>
      </c>
      <c r="AJ19" s="99">
        <f>feedin_vanute!AJ19</f>
        <v>0</v>
      </c>
      <c r="AK19" s="102">
        <f>feedin_vanute!AK19</f>
        <v>0</v>
      </c>
      <c r="AL19" s="102">
        <f>feedin_vanute!AL19</f>
        <v>0</v>
      </c>
      <c r="AM19" s="102">
        <f>feedin_vanute!AM19</f>
        <v>0</v>
      </c>
      <c r="AN19" s="102">
        <f>feedin_vanute!AN19</f>
        <v>0</v>
      </c>
      <c r="AO19" s="99">
        <f>feedin_vanute!AO19</f>
        <v>0</v>
      </c>
      <c r="AP19" s="102">
        <f>feedin_vanute!AP19</f>
        <v>0</v>
      </c>
      <c r="AQ19" s="102">
        <f>feedin_vanute!AQ19</f>
        <v>0</v>
      </c>
      <c r="AR19" s="102">
        <f>feedin_vanute!AR19</f>
        <v>0</v>
      </c>
      <c r="AS19" s="102">
        <f>feedin_vanute!AS19</f>
        <v>0</v>
      </c>
      <c r="AT19" s="99">
        <f>feedin_vanute!AT19</f>
        <v>0</v>
      </c>
      <c r="AU19" s="102">
        <f>feedin_vanute!AU19</f>
        <v>0</v>
      </c>
      <c r="AV19" s="102">
        <f>feedin_vanute!AV19</f>
        <v>0</v>
      </c>
      <c r="AW19" s="102">
        <f>feedin_vanute!AW19</f>
        <v>0</v>
      </c>
      <c r="AX19" s="102">
        <f>feedin_vanute!AX19</f>
        <v>0</v>
      </c>
      <c r="AY19" s="99">
        <f>feedin_vanute!AY19</f>
        <v>0</v>
      </c>
      <c r="AZ19" s="102">
        <f>feedin_vanute!AZ19</f>
        <v>0</v>
      </c>
      <c r="BA19" s="102">
        <f>feedin_vanute!BA19</f>
        <v>0</v>
      </c>
      <c r="BB19" s="102">
        <f>feedin_vanute!BB19</f>
        <v>0</v>
      </c>
      <c r="BC19" s="102">
        <f>feedin_vanute!BC19</f>
        <v>0</v>
      </c>
      <c r="BD19" s="36">
        <f t="shared" si="2"/>
        <v>1</v>
      </c>
      <c r="BE19" s="36">
        <f t="shared" si="3"/>
        <v>3.0000000001</v>
      </c>
      <c r="BG19" s="60">
        <f t="shared" si="4"/>
        <v>5.9274756032416534E-3</v>
      </c>
      <c r="BH19" s="60">
        <f t="shared" si="0"/>
        <v>6.1810574315344872E-3</v>
      </c>
      <c r="BI19" s="60">
        <f t="shared" si="0"/>
        <v>0.13138709266882767</v>
      </c>
      <c r="BJ19" s="60">
        <f t="shared" si="0"/>
        <v>0.63214783820716569</v>
      </c>
      <c r="BK19" s="60">
        <f t="shared" si="0"/>
        <v>0.22435653610540907</v>
      </c>
      <c r="BL19" s="57">
        <f t="shared" si="1"/>
        <v>1.0000000000161786</v>
      </c>
    </row>
    <row r="20" spans="1:64" x14ac:dyDescent="0.2">
      <c r="A20" s="2">
        <v>2014</v>
      </c>
      <c r="B20" s="56">
        <f>feedin_vanute!B20</f>
        <v>0.1685611021</v>
      </c>
      <c r="C20" s="76">
        <f>feedin_vanute!C20</f>
        <v>0.83128175579999997</v>
      </c>
      <c r="D20" s="76">
        <f>feedin_vanute!D20</f>
        <v>0</v>
      </c>
      <c r="E20" s="76">
        <f>feedin_vanute!E20</f>
        <v>0</v>
      </c>
      <c r="F20" s="76">
        <f>feedin_vanute!F20</f>
        <v>7.8571099999999997E-5</v>
      </c>
      <c r="G20" s="76">
        <f>feedin_vanute!G20</f>
        <v>0</v>
      </c>
      <c r="H20" s="76">
        <f>feedin_vanute!H20</f>
        <v>0</v>
      </c>
      <c r="I20" s="76">
        <f>feedin_vanute!I20</f>
        <v>7.8571099999999997E-5</v>
      </c>
      <c r="J20" s="76">
        <f>feedin_vanute!J20</f>
        <v>0</v>
      </c>
      <c r="K20" s="99">
        <f>feedin_vanute!K20</f>
        <v>3.8999378500000001E-2</v>
      </c>
      <c r="L20" s="102">
        <f>feedin_vanute!L20</f>
        <v>4.6457427000000003E-2</v>
      </c>
      <c r="M20" s="102">
        <f>feedin_vanute!M20</f>
        <v>0.4229334991</v>
      </c>
      <c r="N20" s="102">
        <f>feedin_vanute!N20</f>
        <v>0.34446861400000001</v>
      </c>
      <c r="O20" s="102">
        <f>feedin_vanute!O20</f>
        <v>0.14714108140000001</v>
      </c>
      <c r="P20" s="99">
        <f>feedin_vanute!P20</f>
        <v>6.3011999999999999E-5</v>
      </c>
      <c r="Q20" s="102">
        <f>feedin_vanute!Q20</f>
        <v>1.8903591999999999E-3</v>
      </c>
      <c r="R20" s="102">
        <f>feedin_vanute!R20</f>
        <v>7.0478891000000002E-2</v>
      </c>
      <c r="S20" s="102">
        <f>feedin_vanute!S20</f>
        <v>0.66988027729999999</v>
      </c>
      <c r="T20" s="102">
        <f>feedin_vanute!T20</f>
        <v>0.25768746059999997</v>
      </c>
      <c r="U20" s="99">
        <f>feedin_vanute!U20</f>
        <v>0</v>
      </c>
      <c r="V20" s="102">
        <f>feedin_vanute!V20</f>
        <v>0</v>
      </c>
      <c r="W20" s="102">
        <f>feedin_vanute!W20</f>
        <v>0</v>
      </c>
      <c r="X20" s="102">
        <f>feedin_vanute!X20</f>
        <v>0</v>
      </c>
      <c r="Y20" s="102">
        <f>feedin_vanute!Y20</f>
        <v>0</v>
      </c>
      <c r="Z20" s="99">
        <f>feedin_vanute!Z20</f>
        <v>0</v>
      </c>
      <c r="AA20" s="102">
        <f>feedin_vanute!AA20</f>
        <v>0</v>
      </c>
      <c r="AB20" s="102">
        <f>feedin_vanute!AB20</f>
        <v>0</v>
      </c>
      <c r="AC20" s="102">
        <f>feedin_vanute!AC20</f>
        <v>0</v>
      </c>
      <c r="AD20" s="102">
        <f>feedin_vanute!AD20</f>
        <v>0</v>
      </c>
      <c r="AE20" s="99">
        <f>feedin_vanute!AE20</f>
        <v>0</v>
      </c>
      <c r="AF20" s="102">
        <f>feedin_vanute!AF20</f>
        <v>0</v>
      </c>
      <c r="AG20" s="102">
        <f>feedin_vanute!AG20</f>
        <v>0.33333333329999998</v>
      </c>
      <c r="AH20" s="102">
        <f>feedin_vanute!AH20</f>
        <v>0</v>
      </c>
      <c r="AI20" s="102">
        <f>feedin_vanute!AI20</f>
        <v>0.66666666669999997</v>
      </c>
      <c r="AJ20" s="99">
        <f>feedin_vanute!AJ20</f>
        <v>0</v>
      </c>
      <c r="AK20" s="102">
        <f>feedin_vanute!AK20</f>
        <v>0</v>
      </c>
      <c r="AL20" s="102">
        <f>feedin_vanute!AL20</f>
        <v>0</v>
      </c>
      <c r="AM20" s="102">
        <f>feedin_vanute!AM20</f>
        <v>0</v>
      </c>
      <c r="AN20" s="102">
        <f>feedin_vanute!AN20</f>
        <v>0</v>
      </c>
      <c r="AO20" s="99">
        <f>feedin_vanute!AO20</f>
        <v>0</v>
      </c>
      <c r="AP20" s="102">
        <f>feedin_vanute!AP20</f>
        <v>0</v>
      </c>
      <c r="AQ20" s="102">
        <f>feedin_vanute!AQ20</f>
        <v>0</v>
      </c>
      <c r="AR20" s="102">
        <f>feedin_vanute!AR20</f>
        <v>0</v>
      </c>
      <c r="AS20" s="102">
        <f>feedin_vanute!AS20</f>
        <v>0</v>
      </c>
      <c r="AT20" s="99">
        <f>feedin_vanute!AT20</f>
        <v>1</v>
      </c>
      <c r="AU20" s="102">
        <f>feedin_vanute!AU20</f>
        <v>0</v>
      </c>
      <c r="AV20" s="102">
        <f>feedin_vanute!AV20</f>
        <v>0</v>
      </c>
      <c r="AW20" s="102">
        <f>feedin_vanute!AW20</f>
        <v>0</v>
      </c>
      <c r="AX20" s="102">
        <f>feedin_vanute!AX20</f>
        <v>0</v>
      </c>
      <c r="AY20" s="99">
        <f>feedin_vanute!AY20</f>
        <v>0</v>
      </c>
      <c r="AZ20" s="102">
        <f>feedin_vanute!AZ20</f>
        <v>0</v>
      </c>
      <c r="BA20" s="102">
        <f>feedin_vanute!BA20</f>
        <v>0</v>
      </c>
      <c r="BB20" s="102">
        <f>feedin_vanute!BB20</f>
        <v>0</v>
      </c>
      <c r="BC20" s="102">
        <f>feedin_vanute!BC20</f>
        <v>0</v>
      </c>
      <c r="BD20" s="36">
        <f t="shared" si="2"/>
        <v>1.0000000001</v>
      </c>
      <c r="BE20" s="36">
        <f t="shared" si="3"/>
        <v>4.0000000001</v>
      </c>
      <c r="BG20" s="60">
        <f t="shared" si="4"/>
        <v>6.7047300471715148E-3</v>
      </c>
      <c r="BH20" s="60">
        <f t="shared" si="0"/>
        <v>9.4023362107189812E-3</v>
      </c>
      <c r="BI20" s="60">
        <f t="shared" si="0"/>
        <v>0.12990414334728623</v>
      </c>
      <c r="BJ20" s="60">
        <f t="shared" si="0"/>
        <v>0.61492326230443428</v>
      </c>
      <c r="BK20" s="60">
        <f t="shared" si="0"/>
        <v>0.23906552827351707</v>
      </c>
      <c r="BL20" s="57">
        <f t="shared" si="1"/>
        <v>1.000000000183128</v>
      </c>
    </row>
    <row r="21" spans="1:64" x14ac:dyDescent="0.2">
      <c r="A21" s="2">
        <v>2015</v>
      </c>
      <c r="B21" s="56">
        <f>feedin_vanute!B21</f>
        <v>0.1509927995</v>
      </c>
      <c r="C21" s="76">
        <f>feedin_vanute!C21</f>
        <v>0.84854656100000003</v>
      </c>
      <c r="D21" s="76">
        <f>feedin_vanute!D21</f>
        <v>0</v>
      </c>
      <c r="E21" s="76">
        <f>feedin_vanute!E21</f>
        <v>0</v>
      </c>
      <c r="F21" s="76">
        <f>feedin_vanute!F21</f>
        <v>1.4546510000000001E-4</v>
      </c>
      <c r="G21" s="76">
        <f>feedin_vanute!G21</f>
        <v>0</v>
      </c>
      <c r="H21" s="76">
        <f>feedin_vanute!H21</f>
        <v>0</v>
      </c>
      <c r="I21" s="76">
        <f>feedin_vanute!I21</f>
        <v>3.1517440000000002E-4</v>
      </c>
      <c r="J21" s="76">
        <f>feedin_vanute!J21</f>
        <v>0</v>
      </c>
      <c r="K21" s="99">
        <f>feedin_vanute!K21</f>
        <v>3.3558124600000003E-2</v>
      </c>
      <c r="L21" s="102">
        <f>feedin_vanute!L21</f>
        <v>9.8105330800000001E-2</v>
      </c>
      <c r="M21" s="102">
        <f>feedin_vanute!M21</f>
        <v>0.4545600514</v>
      </c>
      <c r="N21" s="102">
        <f>feedin_vanute!N21</f>
        <v>0.26429030190000002</v>
      </c>
      <c r="O21" s="102">
        <f>feedin_vanute!O21</f>
        <v>0.1494861914</v>
      </c>
      <c r="P21" s="99">
        <f>feedin_vanute!P21</f>
        <v>1.142857E-4</v>
      </c>
      <c r="Q21" s="102">
        <f>feedin_vanute!Q21</f>
        <v>1.9714286000000001E-3</v>
      </c>
      <c r="R21" s="102">
        <f>feedin_vanute!R21</f>
        <v>5.7828571400000001E-2</v>
      </c>
      <c r="S21" s="102">
        <f>feedin_vanute!S21</f>
        <v>0.69368571430000003</v>
      </c>
      <c r="T21" s="102">
        <f>feedin_vanute!T21</f>
        <v>0.24640000000000001</v>
      </c>
      <c r="U21" s="99">
        <f>feedin_vanute!U21</f>
        <v>0</v>
      </c>
      <c r="V21" s="102">
        <f>feedin_vanute!V21</f>
        <v>0</v>
      </c>
      <c r="W21" s="102">
        <f>feedin_vanute!W21</f>
        <v>0</v>
      </c>
      <c r="X21" s="102">
        <f>feedin_vanute!X21</f>
        <v>0</v>
      </c>
      <c r="Y21" s="102">
        <f>feedin_vanute!Y21</f>
        <v>0</v>
      </c>
      <c r="Z21" s="99">
        <f>feedin_vanute!Z21</f>
        <v>0</v>
      </c>
      <c r="AA21" s="102">
        <f>feedin_vanute!AA21</f>
        <v>0</v>
      </c>
      <c r="AB21" s="102">
        <f>feedin_vanute!AB21</f>
        <v>0</v>
      </c>
      <c r="AC21" s="102">
        <f>feedin_vanute!AC21</f>
        <v>0</v>
      </c>
      <c r="AD21" s="102">
        <f>feedin_vanute!AD21</f>
        <v>0</v>
      </c>
      <c r="AE21" s="99">
        <f>feedin_vanute!AE21</f>
        <v>0</v>
      </c>
      <c r="AF21" s="102">
        <f>feedin_vanute!AF21</f>
        <v>0</v>
      </c>
      <c r="AG21" s="102">
        <f>feedin_vanute!AG21</f>
        <v>0</v>
      </c>
      <c r="AH21" s="102">
        <f>feedin_vanute!AH21</f>
        <v>0</v>
      </c>
      <c r="AI21" s="102">
        <f>feedin_vanute!AI21</f>
        <v>1</v>
      </c>
      <c r="AJ21" s="99">
        <f>feedin_vanute!AJ21</f>
        <v>0</v>
      </c>
      <c r="AK21" s="102">
        <f>feedin_vanute!AK21</f>
        <v>0</v>
      </c>
      <c r="AL21" s="102">
        <f>feedin_vanute!AL21</f>
        <v>0</v>
      </c>
      <c r="AM21" s="102">
        <f>feedin_vanute!AM21</f>
        <v>0</v>
      </c>
      <c r="AN21" s="102">
        <f>feedin_vanute!AN21</f>
        <v>0</v>
      </c>
      <c r="AO21" s="99">
        <f>feedin_vanute!AO21</f>
        <v>0</v>
      </c>
      <c r="AP21" s="102">
        <f>feedin_vanute!AP21</f>
        <v>0</v>
      </c>
      <c r="AQ21" s="102">
        <f>feedin_vanute!AQ21</f>
        <v>0</v>
      </c>
      <c r="AR21" s="102">
        <f>feedin_vanute!AR21</f>
        <v>0</v>
      </c>
      <c r="AS21" s="102">
        <f>feedin_vanute!AS21</f>
        <v>0</v>
      </c>
      <c r="AT21" s="99">
        <f>feedin_vanute!AT21</f>
        <v>1</v>
      </c>
      <c r="AU21" s="102">
        <f>feedin_vanute!AU21</f>
        <v>0</v>
      </c>
      <c r="AV21" s="102">
        <f>feedin_vanute!AV21</f>
        <v>0</v>
      </c>
      <c r="AW21" s="102">
        <f>feedin_vanute!AW21</f>
        <v>0</v>
      </c>
      <c r="AX21" s="102">
        <f>feedin_vanute!AX21</f>
        <v>0</v>
      </c>
      <c r="AY21" s="99">
        <f>feedin_vanute!AY21</f>
        <v>0</v>
      </c>
      <c r="AZ21" s="102">
        <f>feedin_vanute!AZ21</f>
        <v>0</v>
      </c>
      <c r="BA21" s="102">
        <f>feedin_vanute!BA21</f>
        <v>0</v>
      </c>
      <c r="BB21" s="102">
        <f>feedin_vanute!BB21</f>
        <v>0</v>
      </c>
      <c r="BC21" s="102">
        <f>feedin_vanute!BC21</f>
        <v>0</v>
      </c>
      <c r="BD21" s="36">
        <f t="shared" si="2"/>
        <v>1</v>
      </c>
      <c r="BE21" s="36">
        <f t="shared" si="3"/>
        <v>4.0000000001</v>
      </c>
      <c r="BG21" s="60">
        <f t="shared" si="4"/>
        <v>5.4791863170302957E-3</v>
      </c>
      <c r="BH21" s="60">
        <f t="shared" si="0"/>
        <v>1.6486047502152618E-2</v>
      </c>
      <c r="BI21" s="60">
        <f t="shared" si="0"/>
        <v>0.11770553009076284</v>
      </c>
      <c r="BJ21" s="60">
        <f t="shared" si="0"/>
        <v>0.62853055984867479</v>
      </c>
      <c r="BK21" s="60">
        <f t="shared" si="0"/>
        <v>0.23179867625647882</v>
      </c>
      <c r="BL21" s="57">
        <f t="shared" si="1"/>
        <v>1.0000000000150993</v>
      </c>
    </row>
    <row r="22" spans="1:64" x14ac:dyDescent="0.2">
      <c r="A22" s="79">
        <v>2016</v>
      </c>
      <c r="B22" s="56">
        <f>feedin_vanute!B22</f>
        <v>0.15884461659999999</v>
      </c>
      <c r="C22" s="76">
        <f>feedin_vanute!C22</f>
        <v>0.83363550210000004</v>
      </c>
      <c r="D22" s="76">
        <f>feedin_vanute!D22</f>
        <v>0</v>
      </c>
      <c r="E22" s="76">
        <f>feedin_vanute!E22</f>
        <v>0</v>
      </c>
      <c r="F22" s="76">
        <f>feedin_vanute!F22</f>
        <v>1.8542170000000001E-4</v>
      </c>
      <c r="G22" s="76">
        <f>feedin_vanute!G22</f>
        <v>0</v>
      </c>
      <c r="H22" s="76">
        <f>feedin_vanute!H22</f>
        <v>0</v>
      </c>
      <c r="I22" s="76">
        <f>feedin_vanute!I22</f>
        <v>7.3344596E-3</v>
      </c>
      <c r="J22" s="76">
        <f>feedin_vanute!J22</f>
        <v>0</v>
      </c>
      <c r="K22" s="99">
        <f>feedin_vanute!K22</f>
        <v>1.8028534400000001E-2</v>
      </c>
      <c r="L22" s="102">
        <f>feedin_vanute!L22</f>
        <v>0.11219195849999999</v>
      </c>
      <c r="M22" s="102">
        <f>feedin_vanute!M22</f>
        <v>0.51115434500000001</v>
      </c>
      <c r="N22" s="102">
        <f>feedin_vanute!N22</f>
        <v>0.2293125811</v>
      </c>
      <c r="O22" s="102">
        <f>feedin_vanute!O22</f>
        <v>0.12931258109999999</v>
      </c>
      <c r="P22" s="99">
        <f>feedin_vanute!P22</f>
        <v>1.4828359999999999E-4</v>
      </c>
      <c r="Q22" s="102">
        <f>feedin_vanute!Q22</f>
        <v>9.8855740000000007E-4</v>
      </c>
      <c r="R22" s="102">
        <f>feedin_vanute!R22</f>
        <v>5.2887823399999999E-2</v>
      </c>
      <c r="S22" s="102">
        <f>feedin_vanute!S22</f>
        <v>0.68222820849999999</v>
      </c>
      <c r="T22" s="102">
        <f>feedin_vanute!T22</f>
        <v>0.26374712700000003</v>
      </c>
      <c r="U22" s="99">
        <f>feedin_vanute!U22</f>
        <v>0</v>
      </c>
      <c r="V22" s="102">
        <f>feedin_vanute!V22</f>
        <v>0</v>
      </c>
      <c r="W22" s="102">
        <f>feedin_vanute!W22</f>
        <v>0</v>
      </c>
      <c r="X22" s="102">
        <f>feedin_vanute!X22</f>
        <v>0</v>
      </c>
      <c r="Y22" s="102">
        <f>feedin_vanute!Y22</f>
        <v>0</v>
      </c>
      <c r="Z22" s="99">
        <f>feedin_vanute!Z22</f>
        <v>0</v>
      </c>
      <c r="AA22" s="102">
        <f>feedin_vanute!AA22</f>
        <v>0</v>
      </c>
      <c r="AB22" s="102">
        <f>feedin_vanute!AB22</f>
        <v>0</v>
      </c>
      <c r="AC22" s="102">
        <f>feedin_vanute!AC22</f>
        <v>0</v>
      </c>
      <c r="AD22" s="102">
        <f>feedin_vanute!AD22</f>
        <v>0</v>
      </c>
      <c r="AE22" s="99">
        <f>feedin_vanute!AE22</f>
        <v>0</v>
      </c>
      <c r="AF22" s="102">
        <f>feedin_vanute!AF22</f>
        <v>0</v>
      </c>
      <c r="AG22" s="102">
        <f>feedin_vanute!AG22</f>
        <v>0.11111111110000001</v>
      </c>
      <c r="AH22" s="102">
        <f>feedin_vanute!AH22</f>
        <v>0</v>
      </c>
      <c r="AI22" s="102">
        <f>feedin_vanute!AI22</f>
        <v>0.88888888889999995</v>
      </c>
      <c r="AJ22" s="99">
        <f>feedin_vanute!AJ22</f>
        <v>0</v>
      </c>
      <c r="AK22" s="102">
        <f>feedin_vanute!AK22</f>
        <v>0</v>
      </c>
      <c r="AL22" s="102">
        <f>feedin_vanute!AL22</f>
        <v>0</v>
      </c>
      <c r="AM22" s="102">
        <f>feedin_vanute!AM22</f>
        <v>0</v>
      </c>
      <c r="AN22" s="102">
        <f>feedin_vanute!AN22</f>
        <v>0</v>
      </c>
      <c r="AO22" s="99">
        <f>feedin_vanute!AO22</f>
        <v>0</v>
      </c>
      <c r="AP22" s="102">
        <f>feedin_vanute!AP22</f>
        <v>0</v>
      </c>
      <c r="AQ22" s="102">
        <f>feedin_vanute!AQ22</f>
        <v>0</v>
      </c>
      <c r="AR22" s="102">
        <f>feedin_vanute!AR22</f>
        <v>0</v>
      </c>
      <c r="AS22" s="102">
        <f>feedin_vanute!AS22</f>
        <v>0</v>
      </c>
      <c r="AT22" s="99">
        <f>feedin_vanute!AT22</f>
        <v>0.99719101119999998</v>
      </c>
      <c r="AU22" s="102">
        <f>feedin_vanute!AU22</f>
        <v>0</v>
      </c>
      <c r="AV22" s="102">
        <f>feedin_vanute!AV22</f>
        <v>0</v>
      </c>
      <c r="AW22" s="102">
        <f>feedin_vanute!AW22</f>
        <v>0</v>
      </c>
      <c r="AX22" s="102">
        <f>feedin_vanute!AX22</f>
        <v>2.8089887999999999E-3</v>
      </c>
      <c r="AY22" s="99">
        <f>feedin_vanute!AY22</f>
        <v>0</v>
      </c>
      <c r="AZ22" s="102">
        <f>feedin_vanute!AZ22</f>
        <v>0</v>
      </c>
      <c r="BA22" s="102">
        <f>feedin_vanute!BA22</f>
        <v>0</v>
      </c>
      <c r="BB22" s="102">
        <f>feedin_vanute!BB22</f>
        <v>0</v>
      </c>
      <c r="BC22" s="102">
        <f>feedin_vanute!BC22</f>
        <v>0</v>
      </c>
      <c r="BD22" s="36">
        <f t="shared" si="2"/>
        <v>1</v>
      </c>
      <c r="BE22" s="36">
        <f t="shared" si="3"/>
        <v>4</v>
      </c>
      <c r="BG22" s="60">
        <f t="shared" si="4"/>
        <v>1.0301207293096654E-2</v>
      </c>
      <c r="BH22" s="60">
        <f t="shared" si="0"/>
        <v>1.8645185178039279E-2</v>
      </c>
      <c r="BI22" s="60">
        <f t="shared" si="0"/>
        <v>0.12530388558109329</v>
      </c>
      <c r="BJ22" s="60">
        <f t="shared" si="0"/>
        <v>0.60515472416606686</v>
      </c>
      <c r="BK22" s="60">
        <f t="shared" si="0"/>
        <v>0.24059499771422482</v>
      </c>
      <c r="BL22" s="57">
        <f t="shared" si="1"/>
        <v>0.99999999993252087</v>
      </c>
    </row>
    <row r="23" spans="1:64" x14ac:dyDescent="0.2">
      <c r="A23" s="2">
        <v>2017</v>
      </c>
      <c r="B23" s="56">
        <f>feedin_vanute!B23</f>
        <v>0.1366420914</v>
      </c>
      <c r="C23" s="76">
        <f>feedin_vanute!C23</f>
        <v>0.85881682520000002</v>
      </c>
      <c r="D23" s="76">
        <f>feedin_vanute!D23</f>
        <v>1.78082E-5</v>
      </c>
      <c r="E23" s="76">
        <f>feedin_vanute!E23</f>
        <v>0</v>
      </c>
      <c r="F23" s="76">
        <f>feedin_vanute!F23</f>
        <v>7.1232700000000007E-5</v>
      </c>
      <c r="G23" s="76">
        <f>feedin_vanute!G23</f>
        <v>0</v>
      </c>
      <c r="H23" s="76">
        <f>feedin_vanute!H23</f>
        <v>0</v>
      </c>
      <c r="I23" s="76">
        <f>feedin_vanute!I23</f>
        <v>4.4520426E-3</v>
      </c>
      <c r="J23" s="76">
        <f>feedin_vanute!J23</f>
        <v>0</v>
      </c>
      <c r="K23" s="99">
        <f>feedin_vanute!K23</f>
        <v>2.5544115700000002E-2</v>
      </c>
      <c r="L23" s="102">
        <f>feedin_vanute!L23</f>
        <v>0.1111690343</v>
      </c>
      <c r="M23" s="102">
        <f>feedin_vanute!M23</f>
        <v>0.55402059169999995</v>
      </c>
      <c r="N23" s="102">
        <f>feedin_vanute!N23</f>
        <v>0.17906946439999999</v>
      </c>
      <c r="O23" s="102">
        <f>feedin_vanute!O23</f>
        <v>0.130196794</v>
      </c>
      <c r="P23" s="99">
        <f>feedin_vanute!P23</f>
        <v>1.036785E-4</v>
      </c>
      <c r="Q23" s="102">
        <f>feedin_vanute!Q23</f>
        <v>1.2648779000000001E-3</v>
      </c>
      <c r="R23" s="102">
        <f>feedin_vanute!R23</f>
        <v>4.6468709800000001E-2</v>
      </c>
      <c r="S23" s="102">
        <f>feedin_vanute!S23</f>
        <v>0.69951893170000001</v>
      </c>
      <c r="T23" s="102">
        <f>feedin_vanute!T23</f>
        <v>0.25264380209999998</v>
      </c>
      <c r="U23" s="99">
        <f>feedin_vanute!U23</f>
        <v>0</v>
      </c>
      <c r="V23" s="102">
        <f>feedin_vanute!V23</f>
        <v>0</v>
      </c>
      <c r="W23" s="102">
        <f>feedin_vanute!W23</f>
        <v>1</v>
      </c>
      <c r="X23" s="102">
        <f>feedin_vanute!X23</f>
        <v>0</v>
      </c>
      <c r="Y23" s="102">
        <f>feedin_vanute!Y23</f>
        <v>0</v>
      </c>
      <c r="Z23" s="99">
        <f>feedin_vanute!Z23</f>
        <v>0</v>
      </c>
      <c r="AA23" s="102">
        <f>feedin_vanute!AA23</f>
        <v>0</v>
      </c>
      <c r="AB23" s="102">
        <f>feedin_vanute!AB23</f>
        <v>0</v>
      </c>
      <c r="AC23" s="102">
        <f>feedin_vanute!AC23</f>
        <v>0</v>
      </c>
      <c r="AD23" s="102">
        <f>feedin_vanute!AD23</f>
        <v>0</v>
      </c>
      <c r="AE23" s="99">
        <f>feedin_vanute!AE23</f>
        <v>0</v>
      </c>
      <c r="AF23" s="102">
        <f>feedin_vanute!AF23</f>
        <v>0</v>
      </c>
      <c r="AG23" s="102">
        <f>feedin_vanute!AG23</f>
        <v>0</v>
      </c>
      <c r="AH23" s="102">
        <f>feedin_vanute!AH23</f>
        <v>0</v>
      </c>
      <c r="AI23" s="102">
        <f>feedin_vanute!AI23</f>
        <v>1</v>
      </c>
      <c r="AJ23" s="99">
        <f>feedin_vanute!AJ23</f>
        <v>0</v>
      </c>
      <c r="AK23" s="102">
        <f>feedin_vanute!AK23</f>
        <v>0</v>
      </c>
      <c r="AL23" s="102">
        <f>feedin_vanute!AL23</f>
        <v>0</v>
      </c>
      <c r="AM23" s="102">
        <f>feedin_vanute!AM23</f>
        <v>0</v>
      </c>
      <c r="AN23" s="102">
        <f>feedin_vanute!AN23</f>
        <v>0</v>
      </c>
      <c r="AO23" s="99">
        <f>feedin_vanute!AO23</f>
        <v>0</v>
      </c>
      <c r="AP23" s="102">
        <f>feedin_vanute!AP23</f>
        <v>0</v>
      </c>
      <c r="AQ23" s="102">
        <f>feedin_vanute!AQ23</f>
        <v>0</v>
      </c>
      <c r="AR23" s="102">
        <f>feedin_vanute!AR23</f>
        <v>0</v>
      </c>
      <c r="AS23" s="102">
        <f>feedin_vanute!AS23</f>
        <v>0</v>
      </c>
      <c r="AT23" s="99">
        <f>feedin_vanute!AT23</f>
        <v>1</v>
      </c>
      <c r="AU23" s="102">
        <f>feedin_vanute!AU23</f>
        <v>0</v>
      </c>
      <c r="AV23" s="102">
        <f>feedin_vanute!AV23</f>
        <v>0</v>
      </c>
      <c r="AW23" s="102">
        <f>feedin_vanute!AW23</f>
        <v>0</v>
      </c>
      <c r="AX23" s="102">
        <f>feedin_vanute!AX23</f>
        <v>0</v>
      </c>
      <c r="AY23" s="99">
        <f>feedin_vanute!AY23</f>
        <v>0</v>
      </c>
      <c r="AZ23" s="102">
        <f>feedin_vanute!AZ23</f>
        <v>0</v>
      </c>
      <c r="BA23" s="102">
        <f>feedin_vanute!BA23</f>
        <v>0</v>
      </c>
      <c r="BB23" s="102">
        <f>feedin_vanute!BB23</f>
        <v>0</v>
      </c>
      <c r="BC23" s="102">
        <f>feedin_vanute!BC23</f>
        <v>0</v>
      </c>
      <c r="BD23" s="36">
        <f t="shared" si="2"/>
        <v>1.0000000001</v>
      </c>
      <c r="BE23" s="36">
        <f t="shared" si="3"/>
        <v>5.0000000001</v>
      </c>
      <c r="BG23" s="60">
        <f t="shared" si="4"/>
        <v>8.0314848324230734E-3</v>
      </c>
      <c r="BH23" s="60">
        <f t="shared" si="0"/>
        <v>1.6276667768013977E-2</v>
      </c>
      <c r="BI23" s="60">
        <f t="shared" si="0"/>
        <v>0.11562845035012961</v>
      </c>
      <c r="BJ23" s="60">
        <f t="shared" si="0"/>
        <v>0.62522705421138347</v>
      </c>
      <c r="BK23" s="60">
        <f t="shared" si="0"/>
        <v>0.23483634295171404</v>
      </c>
      <c r="BL23" s="57">
        <f t="shared" si="1"/>
        <v>1.0000000001136642</v>
      </c>
    </row>
    <row r="24" spans="1:64" x14ac:dyDescent="0.2">
      <c r="A24" s="12">
        <v>2018</v>
      </c>
      <c r="B24" s="182">
        <f>1-SUM(C24:J24)</f>
        <v>0.15193831699132199</v>
      </c>
      <c r="C24" s="66">
        <v>0.84384752787534478</v>
      </c>
      <c r="D24" s="66">
        <v>0</v>
      </c>
      <c r="E24" s="66">
        <f t="shared" ref="E24:E25" si="5">E23+(E$26-E$22)/4</f>
        <v>0</v>
      </c>
      <c r="F24" s="66">
        <f>F23+(F$26-F$23)/3</f>
        <v>7.1415513333333326E-4</v>
      </c>
      <c r="G24" s="173">
        <v>0</v>
      </c>
      <c r="H24" s="173">
        <v>0</v>
      </c>
      <c r="I24" s="183">
        <v>3.5000000000000001E-3</v>
      </c>
      <c r="J24" s="66">
        <v>0</v>
      </c>
      <c r="K24" s="145">
        <f>feedin_vanute!K24</f>
        <v>0.03</v>
      </c>
      <c r="L24" s="146">
        <f>feedin_vanute!L24</f>
        <v>0.1</v>
      </c>
      <c r="M24" s="146">
        <f>feedin_vanute!M24</f>
        <v>0.45</v>
      </c>
      <c r="N24" s="146">
        <f>feedin_vanute!N24</f>
        <v>0.27</v>
      </c>
      <c r="O24" s="146">
        <f>feedin_vanute!O24</f>
        <v>0.15</v>
      </c>
      <c r="P24" s="145">
        <f>feedin_vanute!P24</f>
        <v>0</v>
      </c>
      <c r="Q24" s="146">
        <f>feedin_vanute!Q24</f>
        <v>2E-3</v>
      </c>
      <c r="R24" s="146">
        <f>feedin_vanute!R24</f>
        <v>0.05</v>
      </c>
      <c r="S24" s="146">
        <f>feedin_vanute!S24</f>
        <v>0.69799999999999995</v>
      </c>
      <c r="T24" s="146">
        <f>feedin_vanute!T24</f>
        <v>0.25</v>
      </c>
      <c r="U24" s="145">
        <f>feedin_vanute!U24</f>
        <v>9.6153846153846159E-3</v>
      </c>
      <c r="V24" s="146">
        <f>feedin_vanute!V24</f>
        <v>3.8461538461538464E-2</v>
      </c>
      <c r="W24" s="146">
        <f>feedin_vanute!W24</f>
        <v>0.95</v>
      </c>
      <c r="X24" s="146">
        <f>feedin_vanute!X24</f>
        <v>1.9230769230769232E-3</v>
      </c>
      <c r="Y24" s="146">
        <f>feedin_vanute!Y24</f>
        <v>0</v>
      </c>
      <c r="Z24" s="145">
        <f>feedin_vanute!Z24</f>
        <v>0</v>
      </c>
      <c r="AA24" s="146">
        <f>feedin_vanute!AA24</f>
        <v>2E-3</v>
      </c>
      <c r="AB24" s="146">
        <f>feedin_vanute!AB24</f>
        <v>0.05</v>
      </c>
      <c r="AC24" s="146">
        <f>feedin_vanute!AC24</f>
        <v>0.69799999999999995</v>
      </c>
      <c r="AD24" s="146">
        <f>feedin_vanute!AD24</f>
        <v>0.25</v>
      </c>
      <c r="AE24" s="145">
        <f>feedin_vanute!AE24</f>
        <v>0</v>
      </c>
      <c r="AF24" s="146">
        <f>feedin_vanute!AF24</f>
        <v>0</v>
      </c>
      <c r="AG24" s="146">
        <f>feedin_vanute!AG24</f>
        <v>0</v>
      </c>
      <c r="AH24" s="146">
        <f>feedin_vanute!AH24</f>
        <v>0</v>
      </c>
      <c r="AI24" s="146">
        <f>feedin_vanute!AI24</f>
        <v>1</v>
      </c>
      <c r="AJ24" s="145">
        <f>feedin_vanute!AJ24</f>
        <v>0.4</v>
      </c>
      <c r="AK24" s="146">
        <f>feedin_vanute!AK24</f>
        <v>0.4</v>
      </c>
      <c r="AL24" s="146">
        <f>feedin_vanute!AL24</f>
        <v>0.2</v>
      </c>
      <c r="AM24" s="146">
        <f>feedin_vanute!AM24</f>
        <v>0</v>
      </c>
      <c r="AN24" s="146">
        <f>feedin_vanute!AN24</f>
        <v>0</v>
      </c>
      <c r="AO24" s="145">
        <f>feedin_vanute!AO24</f>
        <v>2.5000000000000001E-2</v>
      </c>
      <c r="AP24" s="146">
        <f>feedin_vanute!AP24</f>
        <v>0.2</v>
      </c>
      <c r="AQ24" s="146">
        <f>feedin_vanute!AQ24</f>
        <v>0.25</v>
      </c>
      <c r="AR24" s="146">
        <f>feedin_vanute!AR24</f>
        <v>0.47499999999999998</v>
      </c>
      <c r="AS24" s="146">
        <f>feedin_vanute!AS24</f>
        <v>5.0000000000000044E-2</v>
      </c>
      <c r="AT24" s="145">
        <f>feedin_vanute!AT24</f>
        <v>0.81666666666666665</v>
      </c>
      <c r="AU24" s="146">
        <f>feedin_vanute!AU24</f>
        <v>3.3333333333333333E-2</v>
      </c>
      <c r="AV24" s="146">
        <f>feedin_vanute!AV24</f>
        <v>9.9999999999999992E-2</v>
      </c>
      <c r="AW24" s="146">
        <f>feedin_vanute!AW24</f>
        <v>4.9999999999999996E-2</v>
      </c>
      <c r="AX24" s="146">
        <f>feedin_vanute!AX24</f>
        <v>0</v>
      </c>
      <c r="AY24" s="145">
        <f>feedin_vanute!AY24</f>
        <v>0</v>
      </c>
      <c r="AZ24" s="146">
        <f>feedin_vanute!AZ24</f>
        <v>0</v>
      </c>
      <c r="BA24" s="146">
        <f>feedin_vanute!BA24</f>
        <v>0</v>
      </c>
      <c r="BB24" s="146">
        <f>feedin_vanute!BB24</f>
        <v>0.5</v>
      </c>
      <c r="BC24" s="146">
        <f>feedin_vanute!BC24</f>
        <v>0.5</v>
      </c>
      <c r="BD24" s="36">
        <f t="shared" si="2"/>
        <v>1</v>
      </c>
      <c r="BE24" s="36">
        <f t="shared" si="3"/>
        <v>9</v>
      </c>
      <c r="BG24" s="60">
        <f t="shared" si="4"/>
        <v>7.4164828430729928E-3</v>
      </c>
      <c r="BH24" s="60">
        <f t="shared" si="0"/>
        <v>1.6998193421549557E-2</v>
      </c>
      <c r="BI24" s="60">
        <f t="shared" si="0"/>
        <v>0.11091461903986215</v>
      </c>
      <c r="BJ24" s="60">
        <f t="shared" si="0"/>
        <v>0.63020392004464765</v>
      </c>
      <c r="BK24" s="60">
        <f t="shared" si="0"/>
        <v>0.23446678465086784</v>
      </c>
      <c r="BL24" s="57">
        <f t="shared" si="1"/>
        <v>1.0000000000000002</v>
      </c>
    </row>
    <row r="25" spans="1:64" x14ac:dyDescent="0.2">
      <c r="A25" s="12">
        <v>2019</v>
      </c>
      <c r="B25" s="182">
        <f t="shared" ref="B25:B27" si="6">1-SUM(C25:J25)</f>
        <v>0.15355464032416988</v>
      </c>
      <c r="C25" s="66">
        <v>0.83427616582990638</v>
      </c>
      <c r="D25" s="66">
        <v>0</v>
      </c>
      <c r="E25" s="66">
        <f t="shared" si="5"/>
        <v>0</v>
      </c>
      <c r="F25" s="66">
        <f>F24+(F$26-F$23)/3</f>
        <v>1.3570775666666667E-3</v>
      </c>
      <c r="G25" s="173">
        <v>0</v>
      </c>
      <c r="H25" s="173">
        <v>0</v>
      </c>
      <c r="I25" s="173">
        <v>1.0812116279257059E-2</v>
      </c>
      <c r="J25" s="66">
        <v>0</v>
      </c>
      <c r="K25" s="145">
        <f>feedin_vanute!K25</f>
        <v>0.03</v>
      </c>
      <c r="L25" s="146">
        <f>feedin_vanute!L25</f>
        <v>0.1</v>
      </c>
      <c r="M25" s="146">
        <f>feedin_vanute!M25</f>
        <v>0.45</v>
      </c>
      <c r="N25" s="146">
        <f>feedin_vanute!N25</f>
        <v>0.27</v>
      </c>
      <c r="O25" s="146">
        <f>feedin_vanute!O25</f>
        <v>0.15</v>
      </c>
      <c r="P25" s="145">
        <f>feedin_vanute!P25</f>
        <v>0</v>
      </c>
      <c r="Q25" s="146">
        <f>feedin_vanute!Q25</f>
        <v>2E-3</v>
      </c>
      <c r="R25" s="146">
        <f>feedin_vanute!R25</f>
        <v>0.05</v>
      </c>
      <c r="S25" s="146">
        <f>feedin_vanute!S25</f>
        <v>0.69799999999999995</v>
      </c>
      <c r="T25" s="146">
        <f>feedin_vanute!T25</f>
        <v>0.25</v>
      </c>
      <c r="U25" s="145">
        <f>feedin_vanute!U25</f>
        <v>1.9230769230769232E-2</v>
      </c>
      <c r="V25" s="146">
        <f>feedin_vanute!V25</f>
        <v>7.6923076923076927E-2</v>
      </c>
      <c r="W25" s="146">
        <f>feedin_vanute!W25</f>
        <v>0.89999999999999991</v>
      </c>
      <c r="X25" s="146">
        <f>feedin_vanute!X25</f>
        <v>3.8461538461538464E-3</v>
      </c>
      <c r="Y25" s="146">
        <f>feedin_vanute!Y25</f>
        <v>0</v>
      </c>
      <c r="Z25" s="145">
        <f>feedin_vanute!Z25</f>
        <v>0</v>
      </c>
      <c r="AA25" s="146">
        <f>feedin_vanute!AA25</f>
        <v>2E-3</v>
      </c>
      <c r="AB25" s="146">
        <f>feedin_vanute!AB25</f>
        <v>0.05</v>
      </c>
      <c r="AC25" s="146">
        <f>feedin_vanute!AC25</f>
        <v>0.69799999999999995</v>
      </c>
      <c r="AD25" s="146">
        <f>feedin_vanute!AD25</f>
        <v>0.25</v>
      </c>
      <c r="AE25" s="145">
        <f>feedin_vanute!AE25</f>
        <v>0</v>
      </c>
      <c r="AF25" s="146">
        <f>feedin_vanute!AF25</f>
        <v>0</v>
      </c>
      <c r="AG25" s="146">
        <f>feedin_vanute!AG25</f>
        <v>0</v>
      </c>
      <c r="AH25" s="146">
        <f>feedin_vanute!AH25</f>
        <v>0</v>
      </c>
      <c r="AI25" s="146">
        <f>feedin_vanute!AI25</f>
        <v>1</v>
      </c>
      <c r="AJ25" s="145">
        <f>feedin_vanute!AJ25</f>
        <v>0.4</v>
      </c>
      <c r="AK25" s="146">
        <f>feedin_vanute!AK25</f>
        <v>0.4</v>
      </c>
      <c r="AL25" s="146">
        <f>feedin_vanute!AL25</f>
        <v>0.2</v>
      </c>
      <c r="AM25" s="146">
        <f>feedin_vanute!AM25</f>
        <v>0</v>
      </c>
      <c r="AN25" s="146">
        <f>feedin_vanute!AN25</f>
        <v>0</v>
      </c>
      <c r="AO25" s="145">
        <f>feedin_vanute!AO25</f>
        <v>2.5000000000000001E-2</v>
      </c>
      <c r="AP25" s="146">
        <f>feedin_vanute!AP25</f>
        <v>0.2</v>
      </c>
      <c r="AQ25" s="146">
        <f>feedin_vanute!AQ25</f>
        <v>0.25</v>
      </c>
      <c r="AR25" s="146">
        <f>feedin_vanute!AR25</f>
        <v>0.47499999999999998</v>
      </c>
      <c r="AS25" s="146">
        <f>feedin_vanute!AS25</f>
        <v>5.0000000000000044E-2</v>
      </c>
      <c r="AT25" s="145">
        <f>feedin_vanute!AT25</f>
        <v>0.6333333333333333</v>
      </c>
      <c r="AU25" s="146">
        <f>feedin_vanute!AU25</f>
        <v>6.6666666666666666E-2</v>
      </c>
      <c r="AV25" s="146">
        <f>feedin_vanute!AV25</f>
        <v>0.19999999999999998</v>
      </c>
      <c r="AW25" s="146">
        <f>feedin_vanute!AW25</f>
        <v>9.9999999999999992E-2</v>
      </c>
      <c r="AX25" s="146">
        <f>feedin_vanute!AX25</f>
        <v>0</v>
      </c>
      <c r="AY25" s="145">
        <f>feedin_vanute!AY25</f>
        <v>0</v>
      </c>
      <c r="AZ25" s="146">
        <f>feedin_vanute!AZ25</f>
        <v>0</v>
      </c>
      <c r="BA25" s="146">
        <f>feedin_vanute!BA25</f>
        <v>0</v>
      </c>
      <c r="BB25" s="146">
        <f>feedin_vanute!BB25</f>
        <v>0.5</v>
      </c>
      <c r="BC25" s="146">
        <f>feedin_vanute!BC25</f>
        <v>0.5</v>
      </c>
      <c r="BD25" s="36">
        <f t="shared" si="2"/>
        <v>1</v>
      </c>
      <c r="BE25" s="36">
        <f t="shared" si="3"/>
        <v>9.0000000000000018</v>
      </c>
      <c r="BG25" s="60">
        <f t="shared" si="4"/>
        <v>1.1454312853254565E-2</v>
      </c>
      <c r="BH25" s="60">
        <f t="shared" si="0"/>
        <v>1.774482411602727E-2</v>
      </c>
      <c r="BI25" s="60">
        <f t="shared" si="0"/>
        <v>0.11297581969322318</v>
      </c>
      <c r="BJ25" s="60">
        <f t="shared" si="0"/>
        <v>0.62486572826472631</v>
      </c>
      <c r="BK25" s="60">
        <f t="shared" si="0"/>
        <v>0.23295931507276874</v>
      </c>
      <c r="BL25" s="57">
        <f t="shared" si="1"/>
        <v>1</v>
      </c>
    </row>
    <row r="26" spans="1:64" x14ac:dyDescent="0.2">
      <c r="A26" s="51">
        <v>2020</v>
      </c>
      <c r="B26" s="101">
        <f t="shared" si="6"/>
        <v>0.1573953404852686</v>
      </c>
      <c r="C26" s="65">
        <v>0.82262004810726896</v>
      </c>
      <c r="D26" s="65">
        <v>0</v>
      </c>
      <c r="E26" s="65">
        <v>0</v>
      </c>
      <c r="F26" s="65">
        <v>2E-3</v>
      </c>
      <c r="G26" s="65">
        <v>0</v>
      </c>
      <c r="H26" s="65">
        <v>0</v>
      </c>
      <c r="I26" s="65">
        <v>1.7984611407462412E-2</v>
      </c>
      <c r="J26" s="65">
        <v>0</v>
      </c>
      <c r="K26" s="72">
        <f>feedin_vanute!K26</f>
        <v>0.03</v>
      </c>
      <c r="L26" s="83">
        <f>feedin_vanute!L26</f>
        <v>0.1</v>
      </c>
      <c r="M26" s="83">
        <f>feedin_vanute!M26</f>
        <v>0.45</v>
      </c>
      <c r="N26" s="83">
        <f>feedin_vanute!N26</f>
        <v>0.27</v>
      </c>
      <c r="O26" s="83">
        <f>feedin_vanute!O26</f>
        <v>0.15</v>
      </c>
      <c r="P26" s="72">
        <f>feedin_vanute!P26</f>
        <v>0</v>
      </c>
      <c r="Q26" s="83">
        <f>feedin_vanute!Q26</f>
        <v>2E-3</v>
      </c>
      <c r="R26" s="83">
        <f>feedin_vanute!R26</f>
        <v>5.5E-2</v>
      </c>
      <c r="S26" s="83">
        <f>feedin_vanute!S26</f>
        <v>0.69799999999999995</v>
      </c>
      <c r="T26" s="83">
        <f>feedin_vanute!T26</f>
        <v>0.245</v>
      </c>
      <c r="U26" s="72">
        <f>feedin_vanute!U26</f>
        <v>2.8846153846153848E-2</v>
      </c>
      <c r="V26" s="83">
        <f>feedin_vanute!V26</f>
        <v>0.11538461538461539</v>
      </c>
      <c r="W26" s="83">
        <f>feedin_vanute!W26</f>
        <v>0.84999999999999987</v>
      </c>
      <c r="X26" s="83">
        <f>feedin_vanute!X26</f>
        <v>5.7692307692307696E-3</v>
      </c>
      <c r="Y26" s="83">
        <f>feedin_vanute!Y26</f>
        <v>0</v>
      </c>
      <c r="Z26" s="72">
        <f>feedin_vanute!Z26</f>
        <v>0</v>
      </c>
      <c r="AA26" s="83">
        <f>feedin_vanute!AA26</f>
        <v>2E-3</v>
      </c>
      <c r="AB26" s="83">
        <f>feedin_vanute!AB26</f>
        <v>5.5E-2</v>
      </c>
      <c r="AC26" s="83">
        <f>feedin_vanute!AC26</f>
        <v>0.69799999999999995</v>
      </c>
      <c r="AD26" s="83">
        <f>feedin_vanute!AD26</f>
        <v>0.245</v>
      </c>
      <c r="AE26" s="72">
        <f>feedin_vanute!AE26</f>
        <v>0</v>
      </c>
      <c r="AF26" s="83">
        <f>feedin_vanute!AF26</f>
        <v>0</v>
      </c>
      <c r="AG26" s="83">
        <f>feedin_vanute!AG26</f>
        <v>0</v>
      </c>
      <c r="AH26" s="83">
        <f>feedin_vanute!AH26</f>
        <v>0</v>
      </c>
      <c r="AI26" s="83">
        <f>feedin_vanute!AI26</f>
        <v>1</v>
      </c>
      <c r="AJ26" s="72">
        <f>feedin_vanute!AJ26</f>
        <v>0.4</v>
      </c>
      <c r="AK26" s="83">
        <f>feedin_vanute!AK26</f>
        <v>0.4</v>
      </c>
      <c r="AL26" s="83">
        <f>feedin_vanute!AL26</f>
        <v>0.2</v>
      </c>
      <c r="AM26" s="83">
        <f>feedin_vanute!AM26</f>
        <v>0</v>
      </c>
      <c r="AN26" s="83">
        <f>feedin_vanute!AN26</f>
        <v>0</v>
      </c>
      <c r="AO26" s="72">
        <f>feedin_vanute!AO26</f>
        <v>2.5000000000000001E-2</v>
      </c>
      <c r="AP26" s="83">
        <f>feedin_vanute!AP26</f>
        <v>0.17499999999999999</v>
      </c>
      <c r="AQ26" s="83">
        <f>feedin_vanute!AQ26</f>
        <v>0.22500000000000001</v>
      </c>
      <c r="AR26" s="83">
        <f>feedin_vanute!AR26</f>
        <v>0.52500000000000002</v>
      </c>
      <c r="AS26" s="83">
        <f>feedin_vanute!AS26</f>
        <v>5.0000000000000044E-2</v>
      </c>
      <c r="AT26" s="72">
        <f>feedin_vanute!AT26</f>
        <v>0.45</v>
      </c>
      <c r="AU26" s="83">
        <f>feedin_vanute!AU26</f>
        <v>0.1</v>
      </c>
      <c r="AV26" s="83">
        <f>feedin_vanute!AV26</f>
        <v>0.3</v>
      </c>
      <c r="AW26" s="83">
        <f>feedin_vanute!AW26</f>
        <v>0.15</v>
      </c>
      <c r="AX26" s="83">
        <f>feedin_vanute!AX26</f>
        <v>0</v>
      </c>
      <c r="AY26" s="72">
        <f>feedin_vanute!AY26</f>
        <v>0</v>
      </c>
      <c r="AZ26" s="83">
        <f>feedin_vanute!AZ26</f>
        <v>0</v>
      </c>
      <c r="BA26" s="83">
        <f>feedin_vanute!BA26</f>
        <v>0</v>
      </c>
      <c r="BB26" s="83">
        <f>feedin_vanute!BB26</f>
        <v>0.5</v>
      </c>
      <c r="BC26" s="83">
        <f>feedin_vanute!BC26</f>
        <v>0.5</v>
      </c>
      <c r="BD26" s="52">
        <f t="shared" si="2"/>
        <v>1</v>
      </c>
      <c r="BE26" s="52">
        <f t="shared" si="3"/>
        <v>9</v>
      </c>
      <c r="BF26" s="55"/>
      <c r="BG26" s="61">
        <f t="shared" si="4"/>
        <v>1.2814935347916143E-2</v>
      </c>
      <c r="BH26" s="61">
        <f t="shared" si="0"/>
        <v>1.918323528548764E-2</v>
      </c>
      <c r="BI26" s="61">
        <f t="shared" si="0"/>
        <v>0.12146738928650938</v>
      </c>
      <c r="BJ26" s="61">
        <f t="shared" si="0"/>
        <v>0.61938322722101546</v>
      </c>
      <c r="BK26" s="61">
        <f t="shared" si="0"/>
        <v>0.22715121285907119</v>
      </c>
      <c r="BL26" s="62">
        <f t="shared" si="1"/>
        <v>0.99999999999999978</v>
      </c>
    </row>
    <row r="27" spans="1:64" x14ac:dyDescent="0.2">
      <c r="A27" s="12">
        <v>2021</v>
      </c>
      <c r="B27" s="182">
        <f t="shared" si="6"/>
        <v>0.15848322253058555</v>
      </c>
      <c r="C27" s="66">
        <v>0.81091851206752597</v>
      </c>
      <c r="D27" s="66">
        <f t="shared" ref="D27:F30" si="7">D26+(D$31-D$26)*0.2</f>
        <v>0</v>
      </c>
      <c r="E27" s="66">
        <f t="shared" si="7"/>
        <v>0</v>
      </c>
      <c r="F27" s="66">
        <f t="shared" si="7"/>
        <v>1.6000000000000001E-3</v>
      </c>
      <c r="G27" s="173">
        <v>0</v>
      </c>
      <c r="H27" s="173">
        <v>0</v>
      </c>
      <c r="I27" s="173">
        <v>2.8998265401888417E-2</v>
      </c>
      <c r="J27" s="66">
        <v>0</v>
      </c>
      <c r="K27" s="145">
        <f>feedin_vanute!K27</f>
        <v>0.03</v>
      </c>
      <c r="L27" s="146">
        <f>feedin_vanute!L27</f>
        <v>0.1</v>
      </c>
      <c r="M27" s="146">
        <f>feedin_vanute!M27</f>
        <v>0.45</v>
      </c>
      <c r="N27" s="146">
        <f>feedin_vanute!N27</f>
        <v>0.27</v>
      </c>
      <c r="O27" s="146">
        <f>feedin_vanute!O27</f>
        <v>0.15</v>
      </c>
      <c r="P27" s="145">
        <f>feedin_vanute!P27</f>
        <v>0</v>
      </c>
      <c r="Q27" s="146">
        <f>feedin_vanute!Q27</f>
        <v>2E-3</v>
      </c>
      <c r="R27" s="146">
        <f>feedin_vanute!R27</f>
        <v>0.06</v>
      </c>
      <c r="S27" s="146">
        <f>feedin_vanute!S27</f>
        <v>0.69799999999999995</v>
      </c>
      <c r="T27" s="146">
        <f>feedin_vanute!T27</f>
        <v>0.24</v>
      </c>
      <c r="U27" s="145">
        <f>feedin_vanute!U27</f>
        <v>3.8461538461538464E-2</v>
      </c>
      <c r="V27" s="146">
        <f>feedin_vanute!V27</f>
        <v>0.15384615384615385</v>
      </c>
      <c r="W27" s="146">
        <f>feedin_vanute!W27</f>
        <v>0.79999999999999982</v>
      </c>
      <c r="X27" s="146">
        <f>feedin_vanute!X27</f>
        <v>7.6923076923076927E-3</v>
      </c>
      <c r="Y27" s="146">
        <f>feedin_vanute!Y27</f>
        <v>0</v>
      </c>
      <c r="Z27" s="145">
        <f>feedin_vanute!Z27</f>
        <v>0</v>
      </c>
      <c r="AA27" s="146">
        <f>feedin_vanute!AA27</f>
        <v>2E-3</v>
      </c>
      <c r="AB27" s="146">
        <f>feedin_vanute!AB27</f>
        <v>0.06</v>
      </c>
      <c r="AC27" s="146">
        <f>feedin_vanute!AC27</f>
        <v>0.69799999999999995</v>
      </c>
      <c r="AD27" s="146">
        <f>feedin_vanute!AD27</f>
        <v>0.24</v>
      </c>
      <c r="AE27" s="145">
        <f>feedin_vanute!AE27</f>
        <v>0</v>
      </c>
      <c r="AF27" s="146">
        <f>feedin_vanute!AF27</f>
        <v>0</v>
      </c>
      <c r="AG27" s="146">
        <f>feedin_vanute!AG27</f>
        <v>0</v>
      </c>
      <c r="AH27" s="146">
        <f>feedin_vanute!AH27</f>
        <v>0</v>
      </c>
      <c r="AI27" s="146">
        <f>feedin_vanute!AI27</f>
        <v>1</v>
      </c>
      <c r="AJ27" s="145">
        <f>feedin_vanute!AJ27</f>
        <v>0.4</v>
      </c>
      <c r="AK27" s="146">
        <f>feedin_vanute!AK27</f>
        <v>0.4</v>
      </c>
      <c r="AL27" s="146">
        <f>feedin_vanute!AL27</f>
        <v>0.2</v>
      </c>
      <c r="AM27" s="146">
        <f>feedin_vanute!AM27</f>
        <v>0</v>
      </c>
      <c r="AN27" s="146">
        <f>feedin_vanute!AN27</f>
        <v>0</v>
      </c>
      <c r="AO27" s="145">
        <f>feedin_vanute!AO27</f>
        <v>0.03</v>
      </c>
      <c r="AP27" s="146">
        <f>feedin_vanute!AP27</f>
        <v>0.17</v>
      </c>
      <c r="AQ27" s="146">
        <f>feedin_vanute!AQ27</f>
        <v>0.25</v>
      </c>
      <c r="AR27" s="146">
        <f>feedin_vanute!AR27</f>
        <v>0.52</v>
      </c>
      <c r="AS27" s="146">
        <f>feedin_vanute!AS27</f>
        <v>3.0000000000000027E-2</v>
      </c>
      <c r="AT27" s="145">
        <f>feedin_vanute!AT27</f>
        <v>0.38</v>
      </c>
      <c r="AU27" s="146">
        <f>feedin_vanute!AU27</f>
        <v>0.13</v>
      </c>
      <c r="AV27" s="146">
        <f>feedin_vanute!AV27</f>
        <v>0.3</v>
      </c>
      <c r="AW27" s="146">
        <f>feedin_vanute!AW27</f>
        <v>0.18</v>
      </c>
      <c r="AX27" s="146">
        <f>feedin_vanute!AX27</f>
        <v>1.0000000000000009E-2</v>
      </c>
      <c r="AY27" s="145">
        <f>feedin_vanute!AY27</f>
        <v>0</v>
      </c>
      <c r="AZ27" s="146">
        <f>feedin_vanute!AZ27</f>
        <v>0</v>
      </c>
      <c r="BA27" s="146">
        <f>feedin_vanute!BA27</f>
        <v>0</v>
      </c>
      <c r="BB27" s="146">
        <f>feedin_vanute!BB27</f>
        <v>0.5</v>
      </c>
      <c r="BC27" s="146">
        <f>feedin_vanute!BC27</f>
        <v>0.5</v>
      </c>
      <c r="BD27" s="36">
        <f t="shared" si="2"/>
        <v>1</v>
      </c>
      <c r="BE27" s="36">
        <f t="shared" si="3"/>
        <v>9</v>
      </c>
      <c r="BG27" s="60">
        <f t="shared" si="4"/>
        <v>1.5773837528635166E-2</v>
      </c>
      <c r="BH27" s="60">
        <f t="shared" si="0"/>
        <v>2.1239933779439103E-2</v>
      </c>
      <c r="BI27" s="60">
        <f t="shared" si="0"/>
        <v>0.1286720404833816</v>
      </c>
      <c r="BJ27" s="60">
        <f t="shared" si="0"/>
        <v>0.61403127927873113</v>
      </c>
      <c r="BK27" s="60">
        <f t="shared" si="0"/>
        <v>0.22028290892981295</v>
      </c>
      <c r="BL27" s="57">
        <f t="shared" si="1"/>
        <v>0.99999999999999989</v>
      </c>
    </row>
    <row r="28" spans="1:64" x14ac:dyDescent="0.2">
      <c r="A28" s="12">
        <v>2022</v>
      </c>
      <c r="B28" s="100">
        <v>0.15923434944485579</v>
      </c>
      <c r="C28" s="66">
        <v>0.79602954756984379</v>
      </c>
      <c r="D28" s="66">
        <f t="shared" si="7"/>
        <v>0</v>
      </c>
      <c r="E28" s="66">
        <f t="shared" si="7"/>
        <v>0</v>
      </c>
      <c r="F28" s="66">
        <f t="shared" si="7"/>
        <v>1.2000000000000001E-3</v>
      </c>
      <c r="G28" s="66">
        <v>5.4795768349907034E-4</v>
      </c>
      <c r="H28" s="66">
        <v>0</v>
      </c>
      <c r="I28" s="66">
        <v>4.2988145301801312E-2</v>
      </c>
      <c r="J28" s="66">
        <f t="shared" ref="J28:J61" si="8">1-SUM(B28:I28)</f>
        <v>0</v>
      </c>
      <c r="K28" s="145">
        <f>feedin_vanute!K28</f>
        <v>0.03</v>
      </c>
      <c r="L28" s="146">
        <f>feedin_vanute!L28</f>
        <v>0.1</v>
      </c>
      <c r="M28" s="146">
        <f>feedin_vanute!M28</f>
        <v>0.45</v>
      </c>
      <c r="N28" s="146">
        <f>feedin_vanute!N28</f>
        <v>0.27</v>
      </c>
      <c r="O28" s="146">
        <f>feedin_vanute!O28</f>
        <v>0.15</v>
      </c>
      <c r="P28" s="145">
        <f>feedin_vanute!P28</f>
        <v>0</v>
      </c>
      <c r="Q28" s="146">
        <f>feedin_vanute!Q28</f>
        <v>2E-3</v>
      </c>
      <c r="R28" s="146">
        <f>feedin_vanute!R28</f>
        <v>6.5000000000000002E-2</v>
      </c>
      <c r="S28" s="146">
        <f>feedin_vanute!S28</f>
        <v>0.69799999999999995</v>
      </c>
      <c r="T28" s="146">
        <f>feedin_vanute!T28</f>
        <v>0.23499999999999999</v>
      </c>
      <c r="U28" s="145">
        <f>feedin_vanute!U28</f>
        <v>4.807692307692308E-2</v>
      </c>
      <c r="V28" s="146">
        <f>feedin_vanute!V28</f>
        <v>0.19230769230769232</v>
      </c>
      <c r="W28" s="146">
        <f>feedin_vanute!W28</f>
        <v>0.74999999999999978</v>
      </c>
      <c r="X28" s="146">
        <f>feedin_vanute!X28</f>
        <v>9.6153846153846159E-3</v>
      </c>
      <c r="Y28" s="146">
        <f>feedin_vanute!Y28</f>
        <v>0</v>
      </c>
      <c r="Z28" s="145">
        <f>feedin_vanute!Z28</f>
        <v>0</v>
      </c>
      <c r="AA28" s="146">
        <f>feedin_vanute!AA28</f>
        <v>2E-3</v>
      </c>
      <c r="AB28" s="146">
        <f>feedin_vanute!AB28</f>
        <v>6.5000000000000002E-2</v>
      </c>
      <c r="AC28" s="146">
        <f>feedin_vanute!AC28</f>
        <v>0.69799999999999995</v>
      </c>
      <c r="AD28" s="146">
        <f>feedin_vanute!AD28</f>
        <v>0.23499999999999999</v>
      </c>
      <c r="AE28" s="145">
        <f>feedin_vanute!AE28</f>
        <v>0</v>
      </c>
      <c r="AF28" s="146">
        <f>feedin_vanute!AF28</f>
        <v>0</v>
      </c>
      <c r="AG28" s="146">
        <f>feedin_vanute!AG28</f>
        <v>0</v>
      </c>
      <c r="AH28" s="146">
        <f>feedin_vanute!AH28</f>
        <v>0</v>
      </c>
      <c r="AI28" s="146">
        <f>feedin_vanute!AI28</f>
        <v>1</v>
      </c>
      <c r="AJ28" s="145">
        <f>feedin_vanute!AJ28</f>
        <v>0.4</v>
      </c>
      <c r="AK28" s="146">
        <f>feedin_vanute!AK28</f>
        <v>0.4</v>
      </c>
      <c r="AL28" s="146">
        <f>feedin_vanute!AL28</f>
        <v>0.2</v>
      </c>
      <c r="AM28" s="146">
        <f>feedin_vanute!AM28</f>
        <v>0</v>
      </c>
      <c r="AN28" s="146">
        <f>feedin_vanute!AN28</f>
        <v>0</v>
      </c>
      <c r="AO28" s="145">
        <f>feedin_vanute!AO28</f>
        <v>0.03</v>
      </c>
      <c r="AP28" s="146">
        <f>feedin_vanute!AP28</f>
        <v>0.17</v>
      </c>
      <c r="AQ28" s="146">
        <f>feedin_vanute!AQ28</f>
        <v>0.25</v>
      </c>
      <c r="AR28" s="146">
        <f>feedin_vanute!AR28</f>
        <v>0.52</v>
      </c>
      <c r="AS28" s="146">
        <f>feedin_vanute!AS28</f>
        <v>3.0000000000000027E-2</v>
      </c>
      <c r="AT28" s="145">
        <f>feedin_vanute!AT28</f>
        <v>0.31</v>
      </c>
      <c r="AU28" s="146">
        <f>feedin_vanute!AU28</f>
        <v>0.16</v>
      </c>
      <c r="AV28" s="146">
        <f>feedin_vanute!AV28</f>
        <v>0.3</v>
      </c>
      <c r="AW28" s="146">
        <f>feedin_vanute!AW28</f>
        <v>0.21</v>
      </c>
      <c r="AX28" s="146">
        <f>feedin_vanute!AX28</f>
        <v>2.0000000000000018E-2</v>
      </c>
      <c r="AY28" s="145">
        <f>feedin_vanute!AY28</f>
        <v>0</v>
      </c>
      <c r="AZ28" s="146">
        <f>feedin_vanute!AZ28</f>
        <v>0</v>
      </c>
      <c r="BA28" s="146">
        <f>feedin_vanute!BA28</f>
        <v>0</v>
      </c>
      <c r="BB28" s="146">
        <f>feedin_vanute!BB28</f>
        <v>0.5</v>
      </c>
      <c r="BC28" s="146">
        <f>feedin_vanute!BC28</f>
        <v>0.5</v>
      </c>
      <c r="BD28" s="36">
        <f t="shared" si="2"/>
        <v>0.99999999999999989</v>
      </c>
      <c r="BE28" s="36">
        <f t="shared" si="3"/>
        <v>9</v>
      </c>
      <c r="BG28" s="60">
        <f t="shared" si="4"/>
        <v>1.8322538600303709E-2</v>
      </c>
      <c r="BH28" s="60">
        <f t="shared" si="0"/>
        <v>2.4612780361313105E-2</v>
      </c>
      <c r="BI28" s="60">
        <f t="shared" si="0"/>
        <v>0.13640341296946515</v>
      </c>
      <c r="BJ28" s="60">
        <f t="shared" si="0"/>
        <v>0.60764940906724019</v>
      </c>
      <c r="BK28" s="60">
        <f t="shared" si="0"/>
        <v>0.21301185900167768</v>
      </c>
      <c r="BL28" s="57">
        <f t="shared" si="1"/>
        <v>0.99999999999999978</v>
      </c>
    </row>
    <row r="29" spans="1:64" x14ac:dyDescent="0.2">
      <c r="A29" s="12">
        <v>2023</v>
      </c>
      <c r="B29" s="100">
        <v>0.15319696434967831</v>
      </c>
      <c r="C29" s="66">
        <v>0.76109532612418485</v>
      </c>
      <c r="D29" s="66">
        <f t="shared" si="7"/>
        <v>0</v>
      </c>
      <c r="E29" s="66">
        <f t="shared" si="7"/>
        <v>0</v>
      </c>
      <c r="F29" s="66">
        <f t="shared" si="7"/>
        <v>8.0000000000000015E-4</v>
      </c>
      <c r="G29" s="66">
        <v>5.6620224532740165E-4</v>
      </c>
      <c r="H29" s="66">
        <v>0</v>
      </c>
      <c r="I29" s="66">
        <v>8.4341507280809414E-2</v>
      </c>
      <c r="J29" s="66">
        <f t="shared" si="8"/>
        <v>0</v>
      </c>
      <c r="K29" s="145">
        <f>feedin_vanute!K29</f>
        <v>0.03</v>
      </c>
      <c r="L29" s="146">
        <f>feedin_vanute!L29</f>
        <v>0.1</v>
      </c>
      <c r="M29" s="146">
        <f>feedin_vanute!M29</f>
        <v>0.45</v>
      </c>
      <c r="N29" s="146">
        <f>feedin_vanute!N29</f>
        <v>0.27</v>
      </c>
      <c r="O29" s="146">
        <f>feedin_vanute!O29</f>
        <v>0.15</v>
      </c>
      <c r="P29" s="145">
        <f>feedin_vanute!P29</f>
        <v>0</v>
      </c>
      <c r="Q29" s="146">
        <f>feedin_vanute!Q29</f>
        <v>2E-3</v>
      </c>
      <c r="R29" s="146">
        <f>feedin_vanute!R29</f>
        <v>7.0000000000000007E-2</v>
      </c>
      <c r="S29" s="146">
        <f>feedin_vanute!S29</f>
        <v>0.69799999999999995</v>
      </c>
      <c r="T29" s="146">
        <f>feedin_vanute!T29</f>
        <v>0.22999999999999998</v>
      </c>
      <c r="U29" s="145">
        <f>feedin_vanute!U29</f>
        <v>5.7692307692307696E-2</v>
      </c>
      <c r="V29" s="146">
        <f>feedin_vanute!V29</f>
        <v>0.23076923076923078</v>
      </c>
      <c r="W29" s="146">
        <f>feedin_vanute!W29</f>
        <v>0.69999999999999973</v>
      </c>
      <c r="X29" s="146">
        <f>feedin_vanute!X29</f>
        <v>1.1538461538461539E-2</v>
      </c>
      <c r="Y29" s="146">
        <f>feedin_vanute!Y29</f>
        <v>0</v>
      </c>
      <c r="Z29" s="145">
        <f>feedin_vanute!Z29</f>
        <v>0</v>
      </c>
      <c r="AA29" s="146">
        <f>feedin_vanute!AA29</f>
        <v>2E-3</v>
      </c>
      <c r="AB29" s="146">
        <f>feedin_vanute!AB29</f>
        <v>7.0000000000000007E-2</v>
      </c>
      <c r="AC29" s="146">
        <f>feedin_vanute!AC29</f>
        <v>0.69799999999999995</v>
      </c>
      <c r="AD29" s="146">
        <f>feedin_vanute!AD29</f>
        <v>0.22999999999999998</v>
      </c>
      <c r="AE29" s="145">
        <f>feedin_vanute!AE29</f>
        <v>0</v>
      </c>
      <c r="AF29" s="146">
        <f>feedin_vanute!AF29</f>
        <v>0</v>
      </c>
      <c r="AG29" s="146">
        <f>feedin_vanute!AG29</f>
        <v>0</v>
      </c>
      <c r="AH29" s="146">
        <f>feedin_vanute!AH29</f>
        <v>0</v>
      </c>
      <c r="AI29" s="146">
        <f>feedin_vanute!AI29</f>
        <v>1</v>
      </c>
      <c r="AJ29" s="145">
        <f>feedin_vanute!AJ29</f>
        <v>0.4</v>
      </c>
      <c r="AK29" s="146">
        <f>feedin_vanute!AK29</f>
        <v>0.4</v>
      </c>
      <c r="AL29" s="146">
        <f>feedin_vanute!AL29</f>
        <v>0.2</v>
      </c>
      <c r="AM29" s="146">
        <f>feedin_vanute!AM29</f>
        <v>0</v>
      </c>
      <c r="AN29" s="146">
        <f>feedin_vanute!AN29</f>
        <v>0</v>
      </c>
      <c r="AO29" s="145">
        <f>feedin_vanute!AO29</f>
        <v>0.03</v>
      </c>
      <c r="AP29" s="146">
        <f>feedin_vanute!AP29</f>
        <v>0.17</v>
      </c>
      <c r="AQ29" s="146">
        <f>feedin_vanute!AQ29</f>
        <v>0.25</v>
      </c>
      <c r="AR29" s="146">
        <f>feedin_vanute!AR29</f>
        <v>0.52</v>
      </c>
      <c r="AS29" s="146">
        <f>feedin_vanute!AS29</f>
        <v>3.0000000000000027E-2</v>
      </c>
      <c r="AT29" s="145">
        <f>feedin_vanute!AT29</f>
        <v>0.24</v>
      </c>
      <c r="AU29" s="146">
        <f>feedin_vanute!AU29</f>
        <v>0.19</v>
      </c>
      <c r="AV29" s="146">
        <f>feedin_vanute!AV29</f>
        <v>0.3</v>
      </c>
      <c r="AW29" s="146">
        <f>feedin_vanute!AW29</f>
        <v>0.24</v>
      </c>
      <c r="AX29" s="146">
        <f>feedin_vanute!AX29</f>
        <v>3.0000000000000027E-2</v>
      </c>
      <c r="AY29" s="145">
        <f>feedin_vanute!AY29</f>
        <v>0</v>
      </c>
      <c r="AZ29" s="146">
        <f>feedin_vanute!AZ29</f>
        <v>0</v>
      </c>
      <c r="BA29" s="146">
        <f>feedin_vanute!BA29</f>
        <v>0</v>
      </c>
      <c r="BB29" s="146">
        <f>feedin_vanute!BB29</f>
        <v>0.5</v>
      </c>
      <c r="BC29" s="146">
        <f>feedin_vanute!BC29</f>
        <v>0.5</v>
      </c>
      <c r="BD29" s="36">
        <f t="shared" si="2"/>
        <v>1</v>
      </c>
      <c r="BE29" s="36">
        <f t="shared" si="3"/>
        <v>9.0000000000000018</v>
      </c>
      <c r="BG29" s="60">
        <f t="shared" si="4"/>
        <v>2.5064351576015567E-2</v>
      </c>
      <c r="BH29" s="60">
        <f t="shared" si="0"/>
        <v>3.3093254368700947E-2</v>
      </c>
      <c r="BI29" s="60">
        <f t="shared" si="0"/>
        <v>0.14763099941935648</v>
      </c>
      <c r="BJ29" s="60">
        <f t="shared" si="0"/>
        <v>0.59284967975648828</v>
      </c>
      <c r="BK29" s="60">
        <f t="shared" si="0"/>
        <v>0.20136171487943855</v>
      </c>
      <c r="BL29" s="57">
        <f t="shared" si="1"/>
        <v>0.99999999999999989</v>
      </c>
    </row>
    <row r="30" spans="1:64" x14ac:dyDescent="0.2">
      <c r="A30" s="12">
        <v>2024</v>
      </c>
      <c r="B30" s="100">
        <v>0.15166498041424897</v>
      </c>
      <c r="C30" s="66">
        <v>0.73791414966904922</v>
      </c>
      <c r="D30" s="66">
        <f t="shared" si="7"/>
        <v>0</v>
      </c>
      <c r="E30" s="66">
        <f t="shared" si="7"/>
        <v>0</v>
      </c>
      <c r="F30" s="66">
        <f t="shared" si="7"/>
        <v>4.0000000000000013E-4</v>
      </c>
      <c r="G30" s="66">
        <v>6.1907838269328311E-4</v>
      </c>
      <c r="H30" s="66">
        <v>0</v>
      </c>
      <c r="I30" s="66">
        <v>0.10940179153400838</v>
      </c>
      <c r="J30" s="66">
        <f t="shared" si="8"/>
        <v>0</v>
      </c>
      <c r="K30" s="145">
        <f>feedin_vanute!K30</f>
        <v>0.03</v>
      </c>
      <c r="L30" s="146">
        <f>feedin_vanute!L30</f>
        <v>0.1</v>
      </c>
      <c r="M30" s="146">
        <f>feedin_vanute!M30</f>
        <v>0.45</v>
      </c>
      <c r="N30" s="146">
        <f>feedin_vanute!N30</f>
        <v>0.27</v>
      </c>
      <c r="O30" s="146">
        <f>feedin_vanute!O30</f>
        <v>0.15</v>
      </c>
      <c r="P30" s="145">
        <f>feedin_vanute!P30</f>
        <v>0</v>
      </c>
      <c r="Q30" s="146">
        <f>feedin_vanute!Q30</f>
        <v>2E-3</v>
      </c>
      <c r="R30" s="146">
        <f>feedin_vanute!R30</f>
        <v>7.5000000000000011E-2</v>
      </c>
      <c r="S30" s="146">
        <f>feedin_vanute!S30</f>
        <v>0.69799999999999995</v>
      </c>
      <c r="T30" s="146">
        <f>feedin_vanute!T30</f>
        <v>0.22499999999999998</v>
      </c>
      <c r="U30" s="145">
        <f>feedin_vanute!U30</f>
        <v>6.7307692307692318E-2</v>
      </c>
      <c r="V30" s="146">
        <f>feedin_vanute!V30</f>
        <v>0.26923076923076927</v>
      </c>
      <c r="W30" s="146">
        <f>feedin_vanute!W30</f>
        <v>0.64999999999999969</v>
      </c>
      <c r="X30" s="146">
        <f>feedin_vanute!X30</f>
        <v>1.3461538461538462E-2</v>
      </c>
      <c r="Y30" s="146">
        <f>feedin_vanute!Y30</f>
        <v>0</v>
      </c>
      <c r="Z30" s="145">
        <f>feedin_vanute!Z30</f>
        <v>0</v>
      </c>
      <c r="AA30" s="146">
        <f>feedin_vanute!AA30</f>
        <v>2E-3</v>
      </c>
      <c r="AB30" s="146">
        <f>feedin_vanute!AB30</f>
        <v>7.5000000000000011E-2</v>
      </c>
      <c r="AC30" s="146">
        <f>feedin_vanute!AC30</f>
        <v>0.69799999999999995</v>
      </c>
      <c r="AD30" s="146">
        <f>feedin_vanute!AD30</f>
        <v>0.22499999999999998</v>
      </c>
      <c r="AE30" s="145">
        <f>feedin_vanute!AE30</f>
        <v>0</v>
      </c>
      <c r="AF30" s="146">
        <f>feedin_vanute!AF30</f>
        <v>0</v>
      </c>
      <c r="AG30" s="146">
        <f>feedin_vanute!AG30</f>
        <v>0</v>
      </c>
      <c r="AH30" s="146">
        <f>feedin_vanute!AH30</f>
        <v>0</v>
      </c>
      <c r="AI30" s="146">
        <f>feedin_vanute!AI30</f>
        <v>1</v>
      </c>
      <c r="AJ30" s="145">
        <f>feedin_vanute!AJ30</f>
        <v>0.4</v>
      </c>
      <c r="AK30" s="146">
        <f>feedin_vanute!AK30</f>
        <v>0.4</v>
      </c>
      <c r="AL30" s="146">
        <f>feedin_vanute!AL30</f>
        <v>0.2</v>
      </c>
      <c r="AM30" s="146">
        <f>feedin_vanute!AM30</f>
        <v>0</v>
      </c>
      <c r="AN30" s="146">
        <f>feedin_vanute!AN30</f>
        <v>0</v>
      </c>
      <c r="AO30" s="145">
        <f>feedin_vanute!AO30</f>
        <v>0.03</v>
      </c>
      <c r="AP30" s="146">
        <f>feedin_vanute!AP30</f>
        <v>0.17</v>
      </c>
      <c r="AQ30" s="146">
        <f>feedin_vanute!AQ30</f>
        <v>0.25</v>
      </c>
      <c r="AR30" s="146">
        <f>feedin_vanute!AR30</f>
        <v>0.52</v>
      </c>
      <c r="AS30" s="146">
        <f>feedin_vanute!AS30</f>
        <v>3.0000000000000027E-2</v>
      </c>
      <c r="AT30" s="145">
        <f>feedin_vanute!AT30</f>
        <v>0.16999999999999998</v>
      </c>
      <c r="AU30" s="146">
        <f>feedin_vanute!AU30</f>
        <v>0.22</v>
      </c>
      <c r="AV30" s="146">
        <f>feedin_vanute!AV30</f>
        <v>0.3</v>
      </c>
      <c r="AW30" s="146">
        <f>feedin_vanute!AW30</f>
        <v>0.27</v>
      </c>
      <c r="AX30" s="146">
        <f>feedin_vanute!AX30</f>
        <v>4.0000000000000036E-2</v>
      </c>
      <c r="AY30" s="145">
        <f>feedin_vanute!AY30</f>
        <v>0</v>
      </c>
      <c r="AZ30" s="146">
        <f>feedin_vanute!AZ30</f>
        <v>0</v>
      </c>
      <c r="BA30" s="146">
        <f>feedin_vanute!BA30</f>
        <v>0</v>
      </c>
      <c r="BB30" s="146">
        <f>feedin_vanute!BB30</f>
        <v>0.5</v>
      </c>
      <c r="BC30" s="146">
        <f>feedin_vanute!BC30</f>
        <v>0.5</v>
      </c>
      <c r="BD30" s="36">
        <f t="shared" si="2"/>
        <v>0.99999999999999989</v>
      </c>
      <c r="BE30" s="36">
        <f t="shared" si="3"/>
        <v>9</v>
      </c>
      <c r="BG30" s="60">
        <f t="shared" si="4"/>
        <v>2.3395885326286205E-2</v>
      </c>
      <c r="BH30" s="60">
        <f t="shared" si="0"/>
        <v>4.0958351831322154E-2</v>
      </c>
      <c r="BI30" s="60">
        <f t="shared" si="0"/>
        <v>0.15653715554833192</v>
      </c>
      <c r="BJ30" s="60">
        <f t="shared" si="0"/>
        <v>0.58555210489502574</v>
      </c>
      <c r="BK30" s="60">
        <f t="shared" si="0"/>
        <v>0.19355650239903374</v>
      </c>
      <c r="BL30" s="57">
        <f t="shared" si="1"/>
        <v>0.99999999999999978</v>
      </c>
    </row>
    <row r="31" spans="1:64" x14ac:dyDescent="0.2">
      <c r="A31" s="51">
        <v>2025</v>
      </c>
      <c r="B31" s="101">
        <v>0.14870102448048939</v>
      </c>
      <c r="C31" s="65">
        <v>0.70990179228931416</v>
      </c>
      <c r="D31" s="65">
        <v>0</v>
      </c>
      <c r="E31" s="65">
        <v>0</v>
      </c>
      <c r="F31" s="65">
        <v>0</v>
      </c>
      <c r="G31" s="65">
        <v>6.7161860383575399E-4</v>
      </c>
      <c r="H31" s="74">
        <v>0</v>
      </c>
      <c r="I31" s="65">
        <v>0.14072556462636074</v>
      </c>
      <c r="J31" s="65">
        <f t="shared" si="8"/>
        <v>0</v>
      </c>
      <c r="K31" s="72">
        <f>feedin_vanute!K31</f>
        <v>0.03</v>
      </c>
      <c r="L31" s="83">
        <f>feedin_vanute!L31</f>
        <v>0.1</v>
      </c>
      <c r="M31" s="83">
        <f>feedin_vanute!M31</f>
        <v>0.45</v>
      </c>
      <c r="N31" s="83">
        <f>feedin_vanute!N31</f>
        <v>0.27</v>
      </c>
      <c r="O31" s="83">
        <f>feedin_vanute!O31</f>
        <v>0.15</v>
      </c>
      <c r="P31" s="72">
        <f>feedin_vanute!P31</f>
        <v>0</v>
      </c>
      <c r="Q31" s="83">
        <f>feedin_vanute!Q31</f>
        <v>2E-3</v>
      </c>
      <c r="R31" s="83">
        <f>feedin_vanute!R31</f>
        <v>8.0000000000000016E-2</v>
      </c>
      <c r="S31" s="83">
        <f>feedin_vanute!S31</f>
        <v>0.69799999999999995</v>
      </c>
      <c r="T31" s="83">
        <f>feedin_vanute!T31</f>
        <v>0.21999999999999997</v>
      </c>
      <c r="U31" s="72">
        <f>feedin_vanute!U31</f>
        <v>7.6923076923076927E-2</v>
      </c>
      <c r="V31" s="83">
        <f>feedin_vanute!V31</f>
        <v>0.30769230769230771</v>
      </c>
      <c r="W31" s="83">
        <f>feedin_vanute!W31</f>
        <v>0.59999999999999964</v>
      </c>
      <c r="X31" s="83">
        <f>feedin_vanute!X31</f>
        <v>1.5384615384615385E-2</v>
      </c>
      <c r="Y31" s="83">
        <f>feedin_vanute!Y31</f>
        <v>0</v>
      </c>
      <c r="Z31" s="72">
        <f>feedin_vanute!Z31</f>
        <v>0</v>
      </c>
      <c r="AA31" s="83">
        <f>feedin_vanute!AA31</f>
        <v>2E-3</v>
      </c>
      <c r="AB31" s="83">
        <f>feedin_vanute!AB31</f>
        <v>8.0000000000000016E-2</v>
      </c>
      <c r="AC31" s="83">
        <f>feedin_vanute!AC31</f>
        <v>0.69799999999999995</v>
      </c>
      <c r="AD31" s="83">
        <f>feedin_vanute!AD31</f>
        <v>0.21999999999999997</v>
      </c>
      <c r="AE31" s="72">
        <f>feedin_vanute!AE31</f>
        <v>0</v>
      </c>
      <c r="AF31" s="83">
        <f>feedin_vanute!AF31</f>
        <v>0</v>
      </c>
      <c r="AG31" s="83">
        <f>feedin_vanute!AG31</f>
        <v>0</v>
      </c>
      <c r="AH31" s="83">
        <f>feedin_vanute!AH31</f>
        <v>0</v>
      </c>
      <c r="AI31" s="83">
        <f>feedin_vanute!AI31</f>
        <v>1</v>
      </c>
      <c r="AJ31" s="72">
        <f>feedin_vanute!AJ31</f>
        <v>0.4</v>
      </c>
      <c r="AK31" s="83">
        <f>feedin_vanute!AK31</f>
        <v>0.4</v>
      </c>
      <c r="AL31" s="83">
        <f>feedin_vanute!AL31</f>
        <v>0.2</v>
      </c>
      <c r="AM31" s="83">
        <f>feedin_vanute!AM31</f>
        <v>0</v>
      </c>
      <c r="AN31" s="83">
        <f>feedin_vanute!AN31</f>
        <v>0</v>
      </c>
      <c r="AO31" s="72">
        <f>feedin_vanute!AO31</f>
        <v>0.03</v>
      </c>
      <c r="AP31" s="83">
        <f>feedin_vanute!AP31</f>
        <v>0.17</v>
      </c>
      <c r="AQ31" s="83">
        <f>feedin_vanute!AQ31</f>
        <v>0.25</v>
      </c>
      <c r="AR31" s="83">
        <f>feedin_vanute!AR31</f>
        <v>0.52</v>
      </c>
      <c r="AS31" s="83">
        <f>feedin_vanute!AS31</f>
        <v>3.0000000000000027E-2</v>
      </c>
      <c r="AT31" s="72">
        <f>feedin_vanute!AT31</f>
        <v>0.1</v>
      </c>
      <c r="AU31" s="83">
        <f>feedin_vanute!AU31</f>
        <v>0.25</v>
      </c>
      <c r="AV31" s="83">
        <f>feedin_vanute!AV31</f>
        <v>0.3</v>
      </c>
      <c r="AW31" s="83">
        <f>feedin_vanute!AW31</f>
        <v>0.3</v>
      </c>
      <c r="AX31" s="83">
        <f>feedin_vanute!AX31</f>
        <v>5.0000000000000044E-2</v>
      </c>
      <c r="AY31" s="72">
        <f>feedin_vanute!AY31</f>
        <v>0</v>
      </c>
      <c r="AZ31" s="83">
        <f>feedin_vanute!AZ31</f>
        <v>0</v>
      </c>
      <c r="BA31" s="83">
        <f>feedin_vanute!BA31</f>
        <v>0</v>
      </c>
      <c r="BB31" s="83">
        <f>feedin_vanute!BB31</f>
        <v>0.5</v>
      </c>
      <c r="BC31" s="83">
        <f>feedin_vanute!BC31</f>
        <v>0.5</v>
      </c>
      <c r="BD31" s="52">
        <f t="shared" si="2"/>
        <v>1</v>
      </c>
      <c r="BE31" s="52">
        <f t="shared" si="3"/>
        <v>9</v>
      </c>
      <c r="BF31" s="55"/>
      <c r="BG31" s="61">
        <f t="shared" si="4"/>
        <v>1.8802234638585057E-2</v>
      </c>
      <c r="BH31" s="61">
        <f t="shared" si="0"/>
        <v>5.1739944630752058E-2</v>
      </c>
      <c r="BI31" s="61">
        <f t="shared" si="0"/>
        <v>0.16605959750804072</v>
      </c>
      <c r="BJ31" s="61">
        <f t="shared" si="0"/>
        <v>0.57787839701558164</v>
      </c>
      <c r="BK31" s="61">
        <f t="shared" si="0"/>
        <v>0.18551982620704058</v>
      </c>
      <c r="BL31" s="62">
        <f t="shared" si="1"/>
        <v>1</v>
      </c>
    </row>
    <row r="32" spans="1:64" x14ac:dyDescent="0.2">
      <c r="A32" s="12">
        <v>2026</v>
      </c>
      <c r="B32" s="100">
        <v>0.13284751043033252</v>
      </c>
      <c r="C32" s="66">
        <v>0.67156588399316774</v>
      </c>
      <c r="D32" s="66">
        <f t="shared" ref="D32:F35" si="9">D31+(D$36-D$31)*0.2</f>
        <v>0</v>
      </c>
      <c r="E32" s="66">
        <f t="shared" si="9"/>
        <v>0</v>
      </c>
      <c r="F32" s="66">
        <f t="shared" si="9"/>
        <v>0</v>
      </c>
      <c r="G32" s="66">
        <v>6.9905455255153627E-4</v>
      </c>
      <c r="H32" s="66">
        <v>0</v>
      </c>
      <c r="I32" s="66">
        <v>0.19488755102394825</v>
      </c>
      <c r="J32" s="66">
        <f t="shared" si="8"/>
        <v>0</v>
      </c>
      <c r="K32" s="145">
        <f>feedin_vanute!K32</f>
        <v>0.03</v>
      </c>
      <c r="L32" s="146">
        <f>feedin_vanute!L32</f>
        <v>0.1</v>
      </c>
      <c r="M32" s="146">
        <f>feedin_vanute!M32</f>
        <v>0.45</v>
      </c>
      <c r="N32" s="146">
        <f>feedin_vanute!N32</f>
        <v>0.27</v>
      </c>
      <c r="O32" s="146">
        <f>feedin_vanute!O32</f>
        <v>0.15</v>
      </c>
      <c r="P32" s="145">
        <f>feedin_vanute!P32</f>
        <v>0</v>
      </c>
      <c r="Q32" s="146">
        <f>feedin_vanute!Q32</f>
        <v>2E-3</v>
      </c>
      <c r="R32" s="146">
        <f>feedin_vanute!R32</f>
        <v>8.500000000000002E-2</v>
      </c>
      <c r="S32" s="146">
        <f>feedin_vanute!S32</f>
        <v>0.69799999999999995</v>
      </c>
      <c r="T32" s="146">
        <f>feedin_vanute!T32</f>
        <v>0.21499999999999997</v>
      </c>
      <c r="U32" s="145">
        <f>feedin_vanute!U32</f>
        <v>8.6538461538461536E-2</v>
      </c>
      <c r="V32" s="146">
        <f>feedin_vanute!V32</f>
        <v>0.34615384615384615</v>
      </c>
      <c r="W32" s="146">
        <f>feedin_vanute!W32</f>
        <v>0.5499999999999996</v>
      </c>
      <c r="X32" s="146">
        <f>feedin_vanute!X32</f>
        <v>1.7307692307692309E-2</v>
      </c>
      <c r="Y32" s="146">
        <f>feedin_vanute!Y32</f>
        <v>0</v>
      </c>
      <c r="Z32" s="145">
        <f>feedin_vanute!Z32</f>
        <v>0</v>
      </c>
      <c r="AA32" s="146">
        <f>feedin_vanute!AA32</f>
        <v>2E-3</v>
      </c>
      <c r="AB32" s="146">
        <f>feedin_vanute!AB32</f>
        <v>8.500000000000002E-2</v>
      </c>
      <c r="AC32" s="146">
        <f>feedin_vanute!AC32</f>
        <v>0.69799999999999995</v>
      </c>
      <c r="AD32" s="146">
        <f>feedin_vanute!AD32</f>
        <v>0.21499999999999997</v>
      </c>
      <c r="AE32" s="145">
        <f>feedin_vanute!AE32</f>
        <v>0</v>
      </c>
      <c r="AF32" s="146">
        <f>feedin_vanute!AF32</f>
        <v>0</v>
      </c>
      <c r="AG32" s="146">
        <f>feedin_vanute!AG32</f>
        <v>0</v>
      </c>
      <c r="AH32" s="146">
        <f>feedin_vanute!AH32</f>
        <v>0</v>
      </c>
      <c r="AI32" s="146">
        <f>feedin_vanute!AI32</f>
        <v>1</v>
      </c>
      <c r="AJ32" s="145">
        <f>feedin_vanute!AJ32</f>
        <v>0.4</v>
      </c>
      <c r="AK32" s="146">
        <f>feedin_vanute!AK32</f>
        <v>0.4</v>
      </c>
      <c r="AL32" s="146">
        <f>feedin_vanute!AL32</f>
        <v>0.2</v>
      </c>
      <c r="AM32" s="146">
        <f>feedin_vanute!AM32</f>
        <v>0</v>
      </c>
      <c r="AN32" s="146">
        <f>feedin_vanute!AN32</f>
        <v>0</v>
      </c>
      <c r="AO32" s="145">
        <f>feedin_vanute!AO32</f>
        <v>0.03</v>
      </c>
      <c r="AP32" s="146">
        <f>feedin_vanute!AP32</f>
        <v>0.15</v>
      </c>
      <c r="AQ32" s="146">
        <f>feedin_vanute!AQ32</f>
        <v>0.28000000000000003</v>
      </c>
      <c r="AR32" s="146">
        <f>feedin_vanute!AR32</f>
        <v>0.5</v>
      </c>
      <c r="AS32" s="146">
        <f>feedin_vanute!AS32</f>
        <v>4.0000000000000036E-2</v>
      </c>
      <c r="AT32" s="145">
        <f>feedin_vanute!AT32</f>
        <v>0.1</v>
      </c>
      <c r="AU32" s="146">
        <f>feedin_vanute!AU32</f>
        <v>0.25</v>
      </c>
      <c r="AV32" s="146">
        <f>feedin_vanute!AV32</f>
        <v>0.3</v>
      </c>
      <c r="AW32" s="146">
        <f>feedin_vanute!AW32</f>
        <v>0.3</v>
      </c>
      <c r="AX32" s="146">
        <f>feedin_vanute!AX32</f>
        <v>5.0000000000000044E-2</v>
      </c>
      <c r="AY32" s="145">
        <f>feedin_vanute!AY32</f>
        <v>0</v>
      </c>
      <c r="AZ32" s="146">
        <f>feedin_vanute!AZ32</f>
        <v>0</v>
      </c>
      <c r="BA32" s="146">
        <f>feedin_vanute!BA32</f>
        <v>0</v>
      </c>
      <c r="BB32" s="146">
        <f>feedin_vanute!BB32</f>
        <v>0.5</v>
      </c>
      <c r="BC32" s="146">
        <f>feedin_vanute!BC32</f>
        <v>0.5</v>
      </c>
      <c r="BD32" s="36">
        <f t="shared" si="2"/>
        <v>1</v>
      </c>
      <c r="BE32" s="36">
        <f t="shared" si="3"/>
        <v>9</v>
      </c>
      <c r="BG32" s="60">
        <f t="shared" si="4"/>
        <v>2.3753802236325415E-2</v>
      </c>
      <c r="BH32" s="60">
        <f t="shared" si="0"/>
        <v>6.362939238802727E-2</v>
      </c>
      <c r="BI32" s="60">
        <f t="shared" si="0"/>
        <v>0.1754705560507637</v>
      </c>
      <c r="BJ32" s="60">
        <f t="shared" si="0"/>
        <v>0.5630880801506053</v>
      </c>
      <c r="BK32" s="60">
        <f t="shared" si="0"/>
        <v>0.17405816917427833</v>
      </c>
      <c r="BL32" s="57">
        <f t="shared" si="1"/>
        <v>1</v>
      </c>
    </row>
    <row r="33" spans="1:64" x14ac:dyDescent="0.2">
      <c r="A33" s="12">
        <v>2027</v>
      </c>
      <c r="B33" s="100">
        <v>0.11526105569160665</v>
      </c>
      <c r="C33" s="66">
        <v>0.62610030064794753</v>
      </c>
      <c r="D33" s="66">
        <f t="shared" si="9"/>
        <v>0</v>
      </c>
      <c r="E33" s="66">
        <f t="shared" si="9"/>
        <v>0</v>
      </c>
      <c r="F33" s="66">
        <f t="shared" si="9"/>
        <v>0</v>
      </c>
      <c r="G33" s="66">
        <v>7.1194452007680513E-4</v>
      </c>
      <c r="H33" s="66">
        <v>0</v>
      </c>
      <c r="I33" s="66">
        <v>0.25792669914036903</v>
      </c>
      <c r="J33" s="66">
        <f t="shared" si="8"/>
        <v>0</v>
      </c>
      <c r="K33" s="145">
        <f>feedin_vanute!K33</f>
        <v>0.03</v>
      </c>
      <c r="L33" s="146">
        <f>feedin_vanute!L33</f>
        <v>0.1</v>
      </c>
      <c r="M33" s="146">
        <f>feedin_vanute!M33</f>
        <v>0.45</v>
      </c>
      <c r="N33" s="146">
        <f>feedin_vanute!N33</f>
        <v>0.27</v>
      </c>
      <c r="O33" s="146">
        <f>feedin_vanute!O33</f>
        <v>0.15</v>
      </c>
      <c r="P33" s="145">
        <f>feedin_vanute!P33</f>
        <v>0</v>
      </c>
      <c r="Q33" s="146">
        <f>feedin_vanute!Q33</f>
        <v>2E-3</v>
      </c>
      <c r="R33" s="146">
        <f>feedin_vanute!R33</f>
        <v>9.0000000000000024E-2</v>
      </c>
      <c r="S33" s="146">
        <f>feedin_vanute!S33</f>
        <v>0.69799999999999995</v>
      </c>
      <c r="T33" s="146">
        <f>feedin_vanute!T33</f>
        <v>0.20999999999999996</v>
      </c>
      <c r="U33" s="145">
        <f>feedin_vanute!U33</f>
        <v>9.6153846153846145E-2</v>
      </c>
      <c r="V33" s="146">
        <f>feedin_vanute!V33</f>
        <v>0.38461538461538458</v>
      </c>
      <c r="W33" s="146">
        <f>feedin_vanute!W33</f>
        <v>0.49999999999999961</v>
      </c>
      <c r="X33" s="146">
        <f>feedin_vanute!X33</f>
        <v>1.9230769230769232E-2</v>
      </c>
      <c r="Y33" s="146">
        <f>feedin_vanute!Y33</f>
        <v>0</v>
      </c>
      <c r="Z33" s="145">
        <f>feedin_vanute!Z33</f>
        <v>0</v>
      </c>
      <c r="AA33" s="146">
        <f>feedin_vanute!AA33</f>
        <v>2E-3</v>
      </c>
      <c r="AB33" s="146">
        <f>feedin_vanute!AB33</f>
        <v>9.0000000000000024E-2</v>
      </c>
      <c r="AC33" s="146">
        <f>feedin_vanute!AC33</f>
        <v>0.69799999999999995</v>
      </c>
      <c r="AD33" s="146">
        <f>feedin_vanute!AD33</f>
        <v>0.20999999999999996</v>
      </c>
      <c r="AE33" s="145">
        <f>feedin_vanute!AE33</f>
        <v>0</v>
      </c>
      <c r="AF33" s="146">
        <f>feedin_vanute!AF33</f>
        <v>0</v>
      </c>
      <c r="AG33" s="146">
        <f>feedin_vanute!AG33</f>
        <v>0</v>
      </c>
      <c r="AH33" s="146">
        <f>feedin_vanute!AH33</f>
        <v>0</v>
      </c>
      <c r="AI33" s="146">
        <f>feedin_vanute!AI33</f>
        <v>1</v>
      </c>
      <c r="AJ33" s="145">
        <f>feedin_vanute!AJ33</f>
        <v>0.4</v>
      </c>
      <c r="AK33" s="146">
        <f>feedin_vanute!AK33</f>
        <v>0.4</v>
      </c>
      <c r="AL33" s="146">
        <f>feedin_vanute!AL33</f>
        <v>0.2</v>
      </c>
      <c r="AM33" s="146">
        <f>feedin_vanute!AM33</f>
        <v>0</v>
      </c>
      <c r="AN33" s="146">
        <f>feedin_vanute!AN33</f>
        <v>0</v>
      </c>
      <c r="AO33" s="145">
        <f>feedin_vanute!AO33</f>
        <v>0.03</v>
      </c>
      <c r="AP33" s="146">
        <f>feedin_vanute!AP33</f>
        <v>0.15</v>
      </c>
      <c r="AQ33" s="146">
        <f>feedin_vanute!AQ33</f>
        <v>0.28000000000000003</v>
      </c>
      <c r="AR33" s="146">
        <f>feedin_vanute!AR33</f>
        <v>0.5</v>
      </c>
      <c r="AS33" s="146">
        <f>feedin_vanute!AS33</f>
        <v>4.0000000000000036E-2</v>
      </c>
      <c r="AT33" s="145">
        <f>feedin_vanute!AT33</f>
        <v>0.1</v>
      </c>
      <c r="AU33" s="146">
        <f>feedin_vanute!AU33</f>
        <v>0.25</v>
      </c>
      <c r="AV33" s="146">
        <f>feedin_vanute!AV33</f>
        <v>0.3</v>
      </c>
      <c r="AW33" s="146">
        <f>feedin_vanute!AW33</f>
        <v>0.3</v>
      </c>
      <c r="AX33" s="146">
        <f>feedin_vanute!AX33</f>
        <v>5.0000000000000044E-2</v>
      </c>
      <c r="AY33" s="145">
        <f>feedin_vanute!AY33</f>
        <v>0</v>
      </c>
      <c r="AZ33" s="146">
        <f>feedin_vanute!AZ33</f>
        <v>0</v>
      </c>
      <c r="BA33" s="146">
        <f>feedin_vanute!BA33</f>
        <v>0</v>
      </c>
      <c r="BB33" s="146">
        <f>feedin_vanute!BB33</f>
        <v>0.5</v>
      </c>
      <c r="BC33" s="146">
        <f>feedin_vanute!BC33</f>
        <v>0.5</v>
      </c>
      <c r="BD33" s="36">
        <f t="shared" si="2"/>
        <v>1</v>
      </c>
      <c r="BE33" s="36">
        <f t="shared" si="3"/>
        <v>9</v>
      </c>
      <c r="BG33" s="60">
        <f t="shared" si="4"/>
        <v>2.9535279392815826E-2</v>
      </c>
      <c r="BH33" s="60">
        <f t="shared" si="0"/>
        <v>7.7544758763579538E-2</v>
      </c>
      <c r="BI33" s="60">
        <f t="shared" si="0"/>
        <v>0.18573690076566435</v>
      </c>
      <c r="BJ33" s="60">
        <f t="shared" si="0"/>
        <v>0.5455165046311119</v>
      </c>
      <c r="BK33" s="60">
        <f t="shared" si="0"/>
        <v>0.16166655644682845</v>
      </c>
      <c r="BL33" s="57">
        <f t="shared" si="1"/>
        <v>1</v>
      </c>
    </row>
    <row r="34" spans="1:64" x14ac:dyDescent="0.2">
      <c r="A34" s="12">
        <v>2028</v>
      </c>
      <c r="B34" s="100">
        <v>9.5133793715133558E-2</v>
      </c>
      <c r="C34" s="66">
        <v>0.57209282544179851</v>
      </c>
      <c r="D34" s="66">
        <f t="shared" si="9"/>
        <v>0</v>
      </c>
      <c r="E34" s="66">
        <f t="shared" si="9"/>
        <v>0</v>
      </c>
      <c r="F34" s="66">
        <f t="shared" si="9"/>
        <v>0</v>
      </c>
      <c r="G34" s="66">
        <v>7.0738745202685613E-4</v>
      </c>
      <c r="H34" s="66">
        <v>0</v>
      </c>
      <c r="I34" s="66">
        <v>0.33206599339104109</v>
      </c>
      <c r="J34" s="66">
        <f t="shared" si="8"/>
        <v>0</v>
      </c>
      <c r="K34" s="145">
        <f>feedin_vanute!K34</f>
        <v>0.03</v>
      </c>
      <c r="L34" s="146">
        <f>feedin_vanute!L34</f>
        <v>0.1</v>
      </c>
      <c r="M34" s="146">
        <f>feedin_vanute!M34</f>
        <v>0.45</v>
      </c>
      <c r="N34" s="146">
        <f>feedin_vanute!N34</f>
        <v>0.27</v>
      </c>
      <c r="O34" s="146">
        <f>feedin_vanute!O34</f>
        <v>0.15</v>
      </c>
      <c r="P34" s="145">
        <f>feedin_vanute!P34</f>
        <v>0</v>
      </c>
      <c r="Q34" s="146">
        <f>feedin_vanute!Q34</f>
        <v>2E-3</v>
      </c>
      <c r="R34" s="146">
        <f>feedin_vanute!R34</f>
        <v>9.5000000000000029E-2</v>
      </c>
      <c r="S34" s="146">
        <f>feedin_vanute!S34</f>
        <v>0.69799999999999995</v>
      </c>
      <c r="T34" s="146">
        <f>feedin_vanute!T34</f>
        <v>0.20499999999999996</v>
      </c>
      <c r="U34" s="145">
        <f>feedin_vanute!U34</f>
        <v>0.10576923076923075</v>
      </c>
      <c r="V34" s="146">
        <f>feedin_vanute!V34</f>
        <v>0.42307692307692302</v>
      </c>
      <c r="W34" s="146">
        <f>feedin_vanute!W34</f>
        <v>0.44999999999999962</v>
      </c>
      <c r="X34" s="146">
        <f>feedin_vanute!X34</f>
        <v>2.1153846153846155E-2</v>
      </c>
      <c r="Y34" s="146">
        <f>feedin_vanute!Y34</f>
        <v>0</v>
      </c>
      <c r="Z34" s="145">
        <f>feedin_vanute!Z34</f>
        <v>0</v>
      </c>
      <c r="AA34" s="146">
        <f>feedin_vanute!AA34</f>
        <v>2E-3</v>
      </c>
      <c r="AB34" s="146">
        <f>feedin_vanute!AB34</f>
        <v>9.5000000000000029E-2</v>
      </c>
      <c r="AC34" s="146">
        <f>feedin_vanute!AC34</f>
        <v>0.69799999999999995</v>
      </c>
      <c r="AD34" s="146">
        <f>feedin_vanute!AD34</f>
        <v>0.20499999999999996</v>
      </c>
      <c r="AE34" s="145">
        <f>feedin_vanute!AE34</f>
        <v>0</v>
      </c>
      <c r="AF34" s="146">
        <f>feedin_vanute!AF34</f>
        <v>0</v>
      </c>
      <c r="AG34" s="146">
        <f>feedin_vanute!AG34</f>
        <v>0</v>
      </c>
      <c r="AH34" s="146">
        <f>feedin_vanute!AH34</f>
        <v>0</v>
      </c>
      <c r="AI34" s="146">
        <f>feedin_vanute!AI34</f>
        <v>1</v>
      </c>
      <c r="AJ34" s="145">
        <f>feedin_vanute!AJ34</f>
        <v>0.4</v>
      </c>
      <c r="AK34" s="146">
        <f>feedin_vanute!AK34</f>
        <v>0.4</v>
      </c>
      <c r="AL34" s="146">
        <f>feedin_vanute!AL34</f>
        <v>0.2</v>
      </c>
      <c r="AM34" s="146">
        <f>feedin_vanute!AM34</f>
        <v>0</v>
      </c>
      <c r="AN34" s="146">
        <f>feedin_vanute!AN34</f>
        <v>0</v>
      </c>
      <c r="AO34" s="145">
        <f>feedin_vanute!AO34</f>
        <v>0.03</v>
      </c>
      <c r="AP34" s="146">
        <f>feedin_vanute!AP34</f>
        <v>0.15</v>
      </c>
      <c r="AQ34" s="146">
        <f>feedin_vanute!AQ34</f>
        <v>0.28000000000000003</v>
      </c>
      <c r="AR34" s="146">
        <f>feedin_vanute!AR34</f>
        <v>0.5</v>
      </c>
      <c r="AS34" s="146">
        <f>feedin_vanute!AS34</f>
        <v>4.0000000000000036E-2</v>
      </c>
      <c r="AT34" s="145">
        <f>feedin_vanute!AT34</f>
        <v>0.1</v>
      </c>
      <c r="AU34" s="146">
        <f>feedin_vanute!AU34</f>
        <v>0.25</v>
      </c>
      <c r="AV34" s="146">
        <f>feedin_vanute!AV34</f>
        <v>0.3</v>
      </c>
      <c r="AW34" s="146">
        <f>feedin_vanute!AW34</f>
        <v>0.3</v>
      </c>
      <c r="AX34" s="146">
        <f>feedin_vanute!AX34</f>
        <v>5.0000000000000044E-2</v>
      </c>
      <c r="AY34" s="145">
        <f>feedin_vanute!AY34</f>
        <v>0</v>
      </c>
      <c r="AZ34" s="146">
        <f>feedin_vanute!AZ34</f>
        <v>0</v>
      </c>
      <c r="BA34" s="146">
        <f>feedin_vanute!BA34</f>
        <v>0</v>
      </c>
      <c r="BB34" s="146">
        <f>feedin_vanute!BB34</f>
        <v>0.5</v>
      </c>
      <c r="BC34" s="146">
        <f>feedin_vanute!BC34</f>
        <v>0.5</v>
      </c>
      <c r="BD34" s="36">
        <f t="shared" si="2"/>
        <v>1</v>
      </c>
      <c r="BE34" s="36">
        <f t="shared" si="3"/>
        <v>9.0000000000000018</v>
      </c>
      <c r="BG34" s="60">
        <f t="shared" si="4"/>
        <v>3.634356813136886E-2</v>
      </c>
      <c r="BH34" s="60">
        <f t="shared" si="0"/>
        <v>9.3957018350967966E-2</v>
      </c>
      <c r="BI34" s="60">
        <f t="shared" si="0"/>
        <v>0.19692030109649866</v>
      </c>
      <c r="BJ34" s="60">
        <f t="shared" si="0"/>
        <v>0.52462671447877374</v>
      </c>
      <c r="BK34" s="60">
        <f t="shared" si="0"/>
        <v>0.14815239794239077</v>
      </c>
      <c r="BL34" s="57">
        <f t="shared" si="1"/>
        <v>1</v>
      </c>
    </row>
    <row r="35" spans="1:64" x14ac:dyDescent="0.2">
      <c r="A35" s="12">
        <v>2029</v>
      </c>
      <c r="B35" s="100">
        <v>7.5706496555319566E-2</v>
      </c>
      <c r="C35" s="66">
        <v>0.50988379757429725</v>
      </c>
      <c r="D35" s="66">
        <f t="shared" si="9"/>
        <v>0</v>
      </c>
      <c r="E35" s="66">
        <f t="shared" si="9"/>
        <v>0</v>
      </c>
      <c r="F35" s="66">
        <f t="shared" si="9"/>
        <v>0</v>
      </c>
      <c r="G35" s="66">
        <v>6.8509158404088117E-4</v>
      </c>
      <c r="H35" s="66">
        <v>0</v>
      </c>
      <c r="I35" s="66">
        <v>0.41372461428634244</v>
      </c>
      <c r="J35" s="66">
        <f t="shared" si="8"/>
        <v>0</v>
      </c>
      <c r="K35" s="145">
        <f>feedin_vanute!K35</f>
        <v>0.03</v>
      </c>
      <c r="L35" s="146">
        <f>feedin_vanute!L35</f>
        <v>0.1</v>
      </c>
      <c r="M35" s="146">
        <f>feedin_vanute!M35</f>
        <v>0.45</v>
      </c>
      <c r="N35" s="146">
        <f>feedin_vanute!N35</f>
        <v>0.27</v>
      </c>
      <c r="O35" s="146">
        <f>feedin_vanute!O35</f>
        <v>0.15</v>
      </c>
      <c r="P35" s="145">
        <f>feedin_vanute!P35</f>
        <v>0</v>
      </c>
      <c r="Q35" s="146">
        <f>feedin_vanute!Q35</f>
        <v>2E-3</v>
      </c>
      <c r="R35" s="146">
        <f>feedin_vanute!R35</f>
        <v>0.10000000000000003</v>
      </c>
      <c r="S35" s="146">
        <f>feedin_vanute!S35</f>
        <v>0.69799999999999995</v>
      </c>
      <c r="T35" s="146">
        <f>feedin_vanute!T35</f>
        <v>0.19999999999999996</v>
      </c>
      <c r="U35" s="145">
        <f>feedin_vanute!U35</f>
        <v>0.11538461538461536</v>
      </c>
      <c r="V35" s="146">
        <f>feedin_vanute!V35</f>
        <v>0.46153846153846145</v>
      </c>
      <c r="W35" s="146">
        <f>feedin_vanute!W35</f>
        <v>0.39999999999999963</v>
      </c>
      <c r="X35" s="146">
        <f>feedin_vanute!X35</f>
        <v>2.3076923076923078E-2</v>
      </c>
      <c r="Y35" s="146">
        <f>feedin_vanute!Y35</f>
        <v>0</v>
      </c>
      <c r="Z35" s="145">
        <f>feedin_vanute!Z35</f>
        <v>0</v>
      </c>
      <c r="AA35" s="146">
        <f>feedin_vanute!AA35</f>
        <v>2E-3</v>
      </c>
      <c r="AB35" s="146">
        <f>feedin_vanute!AB35</f>
        <v>0.10000000000000003</v>
      </c>
      <c r="AC35" s="146">
        <f>feedin_vanute!AC35</f>
        <v>0.69799999999999995</v>
      </c>
      <c r="AD35" s="146">
        <f>feedin_vanute!AD35</f>
        <v>0.19999999999999996</v>
      </c>
      <c r="AE35" s="145">
        <f>feedin_vanute!AE35</f>
        <v>0</v>
      </c>
      <c r="AF35" s="146">
        <f>feedin_vanute!AF35</f>
        <v>0</v>
      </c>
      <c r="AG35" s="146">
        <f>feedin_vanute!AG35</f>
        <v>0</v>
      </c>
      <c r="AH35" s="146">
        <f>feedin_vanute!AH35</f>
        <v>0</v>
      </c>
      <c r="AI35" s="146">
        <f>feedin_vanute!AI35</f>
        <v>1</v>
      </c>
      <c r="AJ35" s="145">
        <f>feedin_vanute!AJ35</f>
        <v>0.4</v>
      </c>
      <c r="AK35" s="146">
        <f>feedin_vanute!AK35</f>
        <v>0.4</v>
      </c>
      <c r="AL35" s="146">
        <f>feedin_vanute!AL35</f>
        <v>0.2</v>
      </c>
      <c r="AM35" s="146">
        <f>feedin_vanute!AM35</f>
        <v>0</v>
      </c>
      <c r="AN35" s="146">
        <f>feedin_vanute!AN35</f>
        <v>0</v>
      </c>
      <c r="AO35" s="145">
        <f>feedin_vanute!AO35</f>
        <v>0.03</v>
      </c>
      <c r="AP35" s="146">
        <f>feedin_vanute!AP35</f>
        <v>0.15</v>
      </c>
      <c r="AQ35" s="146">
        <f>feedin_vanute!AQ35</f>
        <v>0.28000000000000003</v>
      </c>
      <c r="AR35" s="146">
        <f>feedin_vanute!AR35</f>
        <v>0.5</v>
      </c>
      <c r="AS35" s="146">
        <f>feedin_vanute!AS35</f>
        <v>4.0000000000000036E-2</v>
      </c>
      <c r="AT35" s="145">
        <f>feedin_vanute!AT35</f>
        <v>0.1</v>
      </c>
      <c r="AU35" s="146">
        <f>feedin_vanute!AU35</f>
        <v>0.25</v>
      </c>
      <c r="AV35" s="146">
        <f>feedin_vanute!AV35</f>
        <v>0.3</v>
      </c>
      <c r="AW35" s="146">
        <f>feedin_vanute!AW35</f>
        <v>0.3</v>
      </c>
      <c r="AX35" s="146">
        <f>feedin_vanute!AX35</f>
        <v>5.0000000000000044E-2</v>
      </c>
      <c r="AY35" s="145">
        <f>feedin_vanute!AY35</f>
        <v>0</v>
      </c>
      <c r="AZ35" s="146">
        <f>feedin_vanute!AZ35</f>
        <v>0</v>
      </c>
      <c r="BA35" s="146">
        <f>feedin_vanute!BA35</f>
        <v>0</v>
      </c>
      <c r="BB35" s="146">
        <f>feedin_vanute!BB35</f>
        <v>0.5</v>
      </c>
      <c r="BC35" s="146">
        <f>feedin_vanute!BC35</f>
        <v>0.5</v>
      </c>
      <c r="BD35" s="36">
        <f t="shared" si="2"/>
        <v>1</v>
      </c>
      <c r="BE35" s="36">
        <f t="shared" si="3"/>
        <v>9</v>
      </c>
      <c r="BG35" s="60">
        <f t="shared" si="4"/>
        <v>4.3917692958910182E-2</v>
      </c>
      <c r="BH35" s="60">
        <f t="shared" si="0"/>
        <v>0.11229560745588252</v>
      </c>
      <c r="BI35" s="60">
        <f t="shared" si="0"/>
        <v>0.20931070581003447</v>
      </c>
      <c r="BJ35" s="60">
        <f t="shared" si="0"/>
        <v>0.50045702906269851</v>
      </c>
      <c r="BK35" s="60">
        <f t="shared" si="0"/>
        <v>0.13401896471247451</v>
      </c>
      <c r="BL35" s="57">
        <f t="shared" si="1"/>
        <v>1.0000000000000002</v>
      </c>
    </row>
    <row r="36" spans="1:64" x14ac:dyDescent="0.2">
      <c r="A36" s="51">
        <v>2030</v>
      </c>
      <c r="B36" s="101">
        <v>6.2429726881884764E-2</v>
      </c>
      <c r="C36" s="65">
        <v>0.44210335543740986</v>
      </c>
      <c r="D36" s="65">
        <v>0</v>
      </c>
      <c r="E36" s="65">
        <v>0</v>
      </c>
      <c r="F36" s="65">
        <v>0</v>
      </c>
      <c r="G36" s="65">
        <v>6.6115823229966194E-4</v>
      </c>
      <c r="H36" s="74">
        <v>0</v>
      </c>
      <c r="I36" s="65">
        <v>0.49480575944840588</v>
      </c>
      <c r="J36" s="65">
        <f t="shared" si="8"/>
        <v>0</v>
      </c>
      <c r="K36" s="72">
        <f>feedin_vanute!K36</f>
        <v>0.03</v>
      </c>
      <c r="L36" s="83">
        <f>feedin_vanute!L36</f>
        <v>0.1</v>
      </c>
      <c r="M36" s="83">
        <f>feedin_vanute!M36</f>
        <v>0.45</v>
      </c>
      <c r="N36" s="83">
        <f>feedin_vanute!N36</f>
        <v>0.27</v>
      </c>
      <c r="O36" s="83">
        <f>feedin_vanute!O36</f>
        <v>0.15</v>
      </c>
      <c r="P36" s="72">
        <f>feedin_vanute!P36</f>
        <v>0</v>
      </c>
      <c r="Q36" s="83">
        <f>feedin_vanute!Q36</f>
        <v>2E-3</v>
      </c>
      <c r="R36" s="83">
        <f>feedin_vanute!R36</f>
        <v>0.10500000000000004</v>
      </c>
      <c r="S36" s="83">
        <f>feedin_vanute!S36</f>
        <v>0.69799999999999995</v>
      </c>
      <c r="T36" s="83">
        <f>feedin_vanute!T36</f>
        <v>0.19499999999999995</v>
      </c>
      <c r="U36" s="72">
        <f>feedin_vanute!U36</f>
        <v>0.125</v>
      </c>
      <c r="V36" s="83">
        <f>feedin_vanute!V36</f>
        <v>0.5</v>
      </c>
      <c r="W36" s="83">
        <f>feedin_vanute!W36</f>
        <v>0.35</v>
      </c>
      <c r="X36" s="83">
        <f>feedin_vanute!X36</f>
        <v>2.5000000000000001E-2</v>
      </c>
      <c r="Y36" s="83">
        <f>feedin_vanute!Y36</f>
        <v>0</v>
      </c>
      <c r="Z36" s="72">
        <f>feedin_vanute!Z36</f>
        <v>0</v>
      </c>
      <c r="AA36" s="83">
        <f>feedin_vanute!AA36</f>
        <v>2E-3</v>
      </c>
      <c r="AB36" s="83">
        <f>feedin_vanute!AB36</f>
        <v>0.10500000000000004</v>
      </c>
      <c r="AC36" s="83">
        <f>feedin_vanute!AC36</f>
        <v>0.69799999999999995</v>
      </c>
      <c r="AD36" s="83">
        <f>feedin_vanute!AD36</f>
        <v>0.19499999999999995</v>
      </c>
      <c r="AE36" s="72">
        <f>feedin_vanute!AE36</f>
        <v>0</v>
      </c>
      <c r="AF36" s="83">
        <f>feedin_vanute!AF36</f>
        <v>0</v>
      </c>
      <c r="AG36" s="83">
        <f>feedin_vanute!AG36</f>
        <v>0</v>
      </c>
      <c r="AH36" s="83">
        <f>feedin_vanute!AH36</f>
        <v>0</v>
      </c>
      <c r="AI36" s="83">
        <f>feedin_vanute!AI36</f>
        <v>1</v>
      </c>
      <c r="AJ36" s="72">
        <f>feedin_vanute!AJ36</f>
        <v>0.4</v>
      </c>
      <c r="AK36" s="83">
        <f>feedin_vanute!AK36</f>
        <v>0.4</v>
      </c>
      <c r="AL36" s="83">
        <f>feedin_vanute!AL36</f>
        <v>0.2</v>
      </c>
      <c r="AM36" s="83">
        <f>feedin_vanute!AM36</f>
        <v>0</v>
      </c>
      <c r="AN36" s="83">
        <f>feedin_vanute!AN36</f>
        <v>0</v>
      </c>
      <c r="AO36" s="72">
        <f>feedin_vanute!AO36</f>
        <v>0.03</v>
      </c>
      <c r="AP36" s="83">
        <f>feedin_vanute!AP36</f>
        <v>0.15</v>
      </c>
      <c r="AQ36" s="83">
        <f>feedin_vanute!AQ36</f>
        <v>0.28000000000000003</v>
      </c>
      <c r="AR36" s="83">
        <f>feedin_vanute!AR36</f>
        <v>0.5</v>
      </c>
      <c r="AS36" s="83">
        <f>feedin_vanute!AS36</f>
        <v>4.0000000000000036E-2</v>
      </c>
      <c r="AT36" s="72">
        <f>feedin_vanute!AT36</f>
        <v>0.1</v>
      </c>
      <c r="AU36" s="83">
        <f>feedin_vanute!AU36</f>
        <v>0.25</v>
      </c>
      <c r="AV36" s="83">
        <f>feedin_vanute!AV36</f>
        <v>0.3</v>
      </c>
      <c r="AW36" s="83">
        <f>feedin_vanute!AW36</f>
        <v>0.3</v>
      </c>
      <c r="AX36" s="83">
        <f>feedin_vanute!AX36</f>
        <v>5.0000000000000044E-2</v>
      </c>
      <c r="AY36" s="72">
        <f>feedin_vanute!AY36</f>
        <v>0</v>
      </c>
      <c r="AZ36" s="83">
        <f>feedin_vanute!AZ36</f>
        <v>0</v>
      </c>
      <c r="BA36" s="83">
        <f>feedin_vanute!BA36</f>
        <v>0</v>
      </c>
      <c r="BB36" s="83">
        <f>feedin_vanute!BB36</f>
        <v>0.5</v>
      </c>
      <c r="BC36" s="83">
        <f>feedin_vanute!BC36</f>
        <v>0.5</v>
      </c>
      <c r="BD36" s="52">
        <f t="shared" si="2"/>
        <v>1</v>
      </c>
      <c r="BE36" s="52">
        <f t="shared" si="3"/>
        <v>9.0000000000000018</v>
      </c>
      <c r="BF36" s="55"/>
      <c r="BG36" s="61">
        <f t="shared" si="4"/>
        <v>5.1617931044217004E-2</v>
      </c>
      <c r="BH36" s="61">
        <f t="shared" si="0"/>
        <v>0.13109308255408464</v>
      </c>
      <c r="BI36" s="61">
        <f t="shared" si="0"/>
        <v>0.22308818889875787</v>
      </c>
      <c r="BJ36" s="61">
        <f t="shared" si="0"/>
        <v>0.47388589618794269</v>
      </c>
      <c r="BK36" s="61">
        <f t="shared" si="0"/>
        <v>0.12031490131499792</v>
      </c>
      <c r="BL36" s="62">
        <f t="shared" si="1"/>
        <v>1.0000000000000002</v>
      </c>
    </row>
    <row r="37" spans="1:64" x14ac:dyDescent="0.2">
      <c r="A37" s="12">
        <v>2031</v>
      </c>
      <c r="B37" s="100">
        <v>5.0116999715958795E-2</v>
      </c>
      <c r="C37" s="66">
        <v>0.36901886885755775</v>
      </c>
      <c r="D37" s="66">
        <f t="shared" ref="D37:F40" si="10">D36+(D$41-D$36)*0.2</f>
        <v>0</v>
      </c>
      <c r="E37" s="66">
        <f t="shared" si="10"/>
        <v>0</v>
      </c>
      <c r="F37" s="66">
        <f t="shared" si="10"/>
        <v>0</v>
      </c>
      <c r="G37" s="66">
        <v>6.1988092704650288E-4</v>
      </c>
      <c r="H37" s="66">
        <v>0</v>
      </c>
      <c r="I37" s="66">
        <v>0.58024425049943695</v>
      </c>
      <c r="J37" s="66">
        <f t="shared" si="8"/>
        <v>0</v>
      </c>
      <c r="K37" s="145">
        <f>feedin_vanute!K37</f>
        <v>0.03</v>
      </c>
      <c r="L37" s="146">
        <f>feedin_vanute!L37</f>
        <v>0.1</v>
      </c>
      <c r="M37" s="146">
        <f>feedin_vanute!M37</f>
        <v>0.45</v>
      </c>
      <c r="N37" s="146">
        <f>feedin_vanute!N37</f>
        <v>0.27</v>
      </c>
      <c r="O37" s="146">
        <f>feedin_vanute!O37</f>
        <v>0.15</v>
      </c>
      <c r="P37" s="145">
        <f>feedin_vanute!P37</f>
        <v>0</v>
      </c>
      <c r="Q37" s="146">
        <f>feedin_vanute!Q37</f>
        <v>2E-3</v>
      </c>
      <c r="R37" s="146">
        <f>feedin_vanute!R37</f>
        <v>0.11000000000000004</v>
      </c>
      <c r="S37" s="146">
        <f>feedin_vanute!S37</f>
        <v>0.69799999999999995</v>
      </c>
      <c r="T37" s="146">
        <f>feedin_vanute!T37</f>
        <v>0.18999999999999995</v>
      </c>
      <c r="U37" s="145">
        <f>feedin_vanute!U37</f>
        <v>0.125</v>
      </c>
      <c r="V37" s="146">
        <f>feedin_vanute!V37</f>
        <v>0.5</v>
      </c>
      <c r="W37" s="146">
        <f>feedin_vanute!W37</f>
        <v>0.35</v>
      </c>
      <c r="X37" s="146">
        <f>feedin_vanute!X37</f>
        <v>2.5000000000000001E-2</v>
      </c>
      <c r="Y37" s="146">
        <f>feedin_vanute!Y37</f>
        <v>0</v>
      </c>
      <c r="Z37" s="145">
        <f>feedin_vanute!Z37</f>
        <v>0</v>
      </c>
      <c r="AA37" s="146">
        <f>feedin_vanute!AA37</f>
        <v>2E-3</v>
      </c>
      <c r="AB37" s="146">
        <f>feedin_vanute!AB37</f>
        <v>0.11000000000000004</v>
      </c>
      <c r="AC37" s="146">
        <f>feedin_vanute!AC37</f>
        <v>0.69799999999999995</v>
      </c>
      <c r="AD37" s="146">
        <f>feedin_vanute!AD37</f>
        <v>0.18999999999999995</v>
      </c>
      <c r="AE37" s="145">
        <f>feedin_vanute!AE37</f>
        <v>0</v>
      </c>
      <c r="AF37" s="146">
        <f>feedin_vanute!AF37</f>
        <v>0</v>
      </c>
      <c r="AG37" s="146">
        <f>feedin_vanute!AG37</f>
        <v>0</v>
      </c>
      <c r="AH37" s="146">
        <f>feedin_vanute!AH37</f>
        <v>0</v>
      </c>
      <c r="AI37" s="146">
        <f>feedin_vanute!AI37</f>
        <v>1</v>
      </c>
      <c r="AJ37" s="145">
        <f>feedin_vanute!AJ37</f>
        <v>0.4</v>
      </c>
      <c r="AK37" s="146">
        <f>feedin_vanute!AK37</f>
        <v>0.4</v>
      </c>
      <c r="AL37" s="146">
        <f>feedin_vanute!AL37</f>
        <v>0.2</v>
      </c>
      <c r="AM37" s="146">
        <f>feedin_vanute!AM37</f>
        <v>0</v>
      </c>
      <c r="AN37" s="146">
        <f>feedin_vanute!AN37</f>
        <v>0</v>
      </c>
      <c r="AO37" s="145">
        <f>feedin_vanute!AO37</f>
        <v>0.03</v>
      </c>
      <c r="AP37" s="146">
        <f>feedin_vanute!AP37</f>
        <v>0.15</v>
      </c>
      <c r="AQ37" s="146">
        <f>feedin_vanute!AQ37</f>
        <v>0.3</v>
      </c>
      <c r="AR37" s="146">
        <f>feedin_vanute!AR37</f>
        <v>0.5</v>
      </c>
      <c r="AS37" s="146">
        <f>feedin_vanute!AS37</f>
        <v>2.0000000000000018E-2</v>
      </c>
      <c r="AT37" s="145">
        <f>feedin_vanute!AT37</f>
        <v>0.1</v>
      </c>
      <c r="AU37" s="146">
        <f>feedin_vanute!AU37</f>
        <v>0.25</v>
      </c>
      <c r="AV37" s="146">
        <f>feedin_vanute!AV37</f>
        <v>0.3</v>
      </c>
      <c r="AW37" s="146">
        <f>feedin_vanute!AW37</f>
        <v>0.3</v>
      </c>
      <c r="AX37" s="146">
        <f>feedin_vanute!AX37</f>
        <v>5.0000000000000044E-2</v>
      </c>
      <c r="AY37" s="145">
        <f>feedin_vanute!AY37</f>
        <v>0</v>
      </c>
      <c r="AZ37" s="146">
        <f>feedin_vanute!AZ37</f>
        <v>0</v>
      </c>
      <c r="BA37" s="146">
        <f>feedin_vanute!BA37</f>
        <v>0</v>
      </c>
      <c r="BB37" s="146">
        <f>feedin_vanute!BB37</f>
        <v>0.5</v>
      </c>
      <c r="BC37" s="146">
        <f>feedin_vanute!BC37</f>
        <v>0.5</v>
      </c>
      <c r="BD37" s="36">
        <f t="shared" si="2"/>
        <v>1</v>
      </c>
      <c r="BE37" s="36">
        <f t="shared" si="3"/>
        <v>9.0000000000000018</v>
      </c>
      <c r="BG37" s="60">
        <f t="shared" si="4"/>
        <v>5.9775887412241067E-2</v>
      </c>
      <c r="BH37" s="60">
        <f t="shared" si="0"/>
        <v>0.15105875270498884</v>
      </c>
      <c r="BI37" s="60">
        <f t="shared" si="0"/>
        <v>0.23734197678175323</v>
      </c>
      <c r="BJ37" s="60">
        <f t="shared" si="0"/>
        <v>0.44518003553571528</v>
      </c>
      <c r="BK37" s="60">
        <f t="shared" si="0"/>
        <v>0.10664334756530164</v>
      </c>
      <c r="BL37" s="57">
        <f t="shared" si="1"/>
        <v>1</v>
      </c>
    </row>
    <row r="38" spans="1:64" x14ac:dyDescent="0.2">
      <c r="A38" s="12">
        <v>2032</v>
      </c>
      <c r="B38" s="100">
        <v>3.919212125117897E-2</v>
      </c>
      <c r="C38" s="66">
        <v>0.29473911847315032</v>
      </c>
      <c r="D38" s="66">
        <f t="shared" si="10"/>
        <v>0</v>
      </c>
      <c r="E38" s="66">
        <f t="shared" si="10"/>
        <v>0</v>
      </c>
      <c r="F38" s="66">
        <f t="shared" si="10"/>
        <v>0</v>
      </c>
      <c r="G38" s="66">
        <v>5.6057819444147805E-4</v>
      </c>
      <c r="H38" s="66">
        <v>0</v>
      </c>
      <c r="I38" s="66">
        <v>0.66550818208122908</v>
      </c>
      <c r="J38" s="66">
        <f t="shared" si="8"/>
        <v>0</v>
      </c>
      <c r="K38" s="145">
        <f>feedin_vanute!K38</f>
        <v>0.03</v>
      </c>
      <c r="L38" s="146">
        <f>feedin_vanute!L38</f>
        <v>0.1</v>
      </c>
      <c r="M38" s="146">
        <f>feedin_vanute!M38</f>
        <v>0.45</v>
      </c>
      <c r="N38" s="146">
        <f>feedin_vanute!N38</f>
        <v>0.27</v>
      </c>
      <c r="O38" s="146">
        <f>feedin_vanute!O38</f>
        <v>0.15</v>
      </c>
      <c r="P38" s="145">
        <f>feedin_vanute!P38</f>
        <v>0</v>
      </c>
      <c r="Q38" s="146">
        <f>feedin_vanute!Q38</f>
        <v>2E-3</v>
      </c>
      <c r="R38" s="146">
        <f>feedin_vanute!R38</f>
        <v>0.11500000000000005</v>
      </c>
      <c r="S38" s="146">
        <f>feedin_vanute!S38</f>
        <v>0.69799999999999995</v>
      </c>
      <c r="T38" s="146">
        <f>feedin_vanute!T38</f>
        <v>0.18499999999999994</v>
      </c>
      <c r="U38" s="145">
        <f>feedin_vanute!U38</f>
        <v>0.125</v>
      </c>
      <c r="V38" s="146">
        <f>feedin_vanute!V38</f>
        <v>0.5</v>
      </c>
      <c r="W38" s="146">
        <f>feedin_vanute!W38</f>
        <v>0.35</v>
      </c>
      <c r="X38" s="146">
        <f>feedin_vanute!X38</f>
        <v>2.5000000000000001E-2</v>
      </c>
      <c r="Y38" s="146">
        <f>feedin_vanute!Y38</f>
        <v>0</v>
      </c>
      <c r="Z38" s="145">
        <f>feedin_vanute!Z38</f>
        <v>0</v>
      </c>
      <c r="AA38" s="146">
        <f>feedin_vanute!AA38</f>
        <v>2E-3</v>
      </c>
      <c r="AB38" s="146">
        <f>feedin_vanute!AB38</f>
        <v>0.11500000000000005</v>
      </c>
      <c r="AC38" s="146">
        <f>feedin_vanute!AC38</f>
        <v>0.69799999999999995</v>
      </c>
      <c r="AD38" s="146">
        <f>feedin_vanute!AD38</f>
        <v>0.18499999999999994</v>
      </c>
      <c r="AE38" s="145">
        <f>feedin_vanute!AE38</f>
        <v>0</v>
      </c>
      <c r="AF38" s="146">
        <f>feedin_vanute!AF38</f>
        <v>0</v>
      </c>
      <c r="AG38" s="146">
        <f>feedin_vanute!AG38</f>
        <v>0</v>
      </c>
      <c r="AH38" s="146">
        <f>feedin_vanute!AH38</f>
        <v>0</v>
      </c>
      <c r="AI38" s="146">
        <f>feedin_vanute!AI38</f>
        <v>1</v>
      </c>
      <c r="AJ38" s="145">
        <f>feedin_vanute!AJ38</f>
        <v>0.4</v>
      </c>
      <c r="AK38" s="146">
        <f>feedin_vanute!AK38</f>
        <v>0.4</v>
      </c>
      <c r="AL38" s="146">
        <f>feedin_vanute!AL38</f>
        <v>0.2</v>
      </c>
      <c r="AM38" s="146">
        <f>feedin_vanute!AM38</f>
        <v>0</v>
      </c>
      <c r="AN38" s="146">
        <f>feedin_vanute!AN38</f>
        <v>0</v>
      </c>
      <c r="AO38" s="145">
        <f>feedin_vanute!AO38</f>
        <v>0.03</v>
      </c>
      <c r="AP38" s="146">
        <f>feedin_vanute!AP38</f>
        <v>0.15</v>
      </c>
      <c r="AQ38" s="146">
        <f>feedin_vanute!AQ38</f>
        <v>0.3</v>
      </c>
      <c r="AR38" s="146">
        <f>feedin_vanute!AR38</f>
        <v>0.5</v>
      </c>
      <c r="AS38" s="146">
        <f>feedin_vanute!AS38</f>
        <v>2.0000000000000018E-2</v>
      </c>
      <c r="AT38" s="145">
        <f>feedin_vanute!AT38</f>
        <v>0.1</v>
      </c>
      <c r="AU38" s="146">
        <f>feedin_vanute!AU38</f>
        <v>0.25</v>
      </c>
      <c r="AV38" s="146">
        <f>feedin_vanute!AV38</f>
        <v>0.3</v>
      </c>
      <c r="AW38" s="146">
        <f>feedin_vanute!AW38</f>
        <v>0.3</v>
      </c>
      <c r="AX38" s="146">
        <f>feedin_vanute!AX38</f>
        <v>5.0000000000000044E-2</v>
      </c>
      <c r="AY38" s="145">
        <f>feedin_vanute!AY38</f>
        <v>0</v>
      </c>
      <c r="AZ38" s="146">
        <f>feedin_vanute!AZ38</f>
        <v>0</v>
      </c>
      <c r="BA38" s="146">
        <f>feedin_vanute!BA38</f>
        <v>0</v>
      </c>
      <c r="BB38" s="146">
        <f>feedin_vanute!BB38</f>
        <v>0.5</v>
      </c>
      <c r="BC38" s="146">
        <f>feedin_vanute!BC38</f>
        <v>0.5</v>
      </c>
      <c r="BD38" s="36">
        <f t="shared" si="2"/>
        <v>0.99999999999999989</v>
      </c>
      <c r="BE38" s="36">
        <f t="shared" si="3"/>
        <v>9.0000000000000018</v>
      </c>
      <c r="BG38" s="60">
        <f t="shared" si="4"/>
        <v>6.7950813123434872E-2</v>
      </c>
      <c r="BH38" s="60">
        <f t="shared" si="0"/>
        <v>0.17110996716014806</v>
      </c>
      <c r="BI38" s="60">
        <f t="shared" si="0"/>
        <v>0.25129602345069985</v>
      </c>
      <c r="BJ38" s="60">
        <f t="shared" si="0"/>
        <v>0.415962232056446</v>
      </c>
      <c r="BK38" s="60">
        <f t="shared" si="0"/>
        <v>9.368096420927112E-2</v>
      </c>
      <c r="BL38" s="57">
        <f t="shared" si="1"/>
        <v>0.99999999999999989</v>
      </c>
    </row>
    <row r="39" spans="1:64" x14ac:dyDescent="0.2">
      <c r="A39" s="12">
        <v>2033</v>
      </c>
      <c r="B39" s="100">
        <v>2.9828275786932389E-2</v>
      </c>
      <c r="C39" s="66">
        <v>0.22456742023400905</v>
      </c>
      <c r="D39" s="66">
        <f t="shared" si="10"/>
        <v>0</v>
      </c>
      <c r="E39" s="66">
        <f t="shared" si="10"/>
        <v>0</v>
      </c>
      <c r="F39" s="66">
        <f t="shared" si="10"/>
        <v>0</v>
      </c>
      <c r="G39" s="66">
        <v>4.8703202677923755E-4</v>
      </c>
      <c r="H39" s="66">
        <v>0</v>
      </c>
      <c r="I39" s="66">
        <v>0.74511727195227939</v>
      </c>
      <c r="J39" s="66">
        <f t="shared" si="8"/>
        <v>0</v>
      </c>
      <c r="K39" s="145">
        <f>feedin_vanute!K39</f>
        <v>0.03</v>
      </c>
      <c r="L39" s="146">
        <f>feedin_vanute!L39</f>
        <v>0.1</v>
      </c>
      <c r="M39" s="146">
        <f>feedin_vanute!M39</f>
        <v>0.45</v>
      </c>
      <c r="N39" s="146">
        <f>feedin_vanute!N39</f>
        <v>0.27</v>
      </c>
      <c r="O39" s="146">
        <f>feedin_vanute!O39</f>
        <v>0.15</v>
      </c>
      <c r="P39" s="145">
        <f>feedin_vanute!P39</f>
        <v>0</v>
      </c>
      <c r="Q39" s="146">
        <f>feedin_vanute!Q39</f>
        <v>2E-3</v>
      </c>
      <c r="R39" s="146">
        <f>feedin_vanute!R39</f>
        <v>0.12000000000000005</v>
      </c>
      <c r="S39" s="146">
        <f>feedin_vanute!S39</f>
        <v>0.69799999999999995</v>
      </c>
      <c r="T39" s="146">
        <f>feedin_vanute!T39</f>
        <v>0.17999999999999994</v>
      </c>
      <c r="U39" s="145">
        <f>feedin_vanute!U39</f>
        <v>0.125</v>
      </c>
      <c r="V39" s="146">
        <f>feedin_vanute!V39</f>
        <v>0.5</v>
      </c>
      <c r="W39" s="146">
        <f>feedin_vanute!W39</f>
        <v>0.35</v>
      </c>
      <c r="X39" s="146">
        <f>feedin_vanute!X39</f>
        <v>2.5000000000000001E-2</v>
      </c>
      <c r="Y39" s="146">
        <f>feedin_vanute!Y39</f>
        <v>0</v>
      </c>
      <c r="Z39" s="145">
        <f>feedin_vanute!Z39</f>
        <v>0</v>
      </c>
      <c r="AA39" s="146">
        <f>feedin_vanute!AA39</f>
        <v>2E-3</v>
      </c>
      <c r="AB39" s="146">
        <f>feedin_vanute!AB39</f>
        <v>0.12000000000000005</v>
      </c>
      <c r="AC39" s="146">
        <f>feedin_vanute!AC39</f>
        <v>0.69799999999999995</v>
      </c>
      <c r="AD39" s="146">
        <f>feedin_vanute!AD39</f>
        <v>0.17999999999999994</v>
      </c>
      <c r="AE39" s="145">
        <f>feedin_vanute!AE39</f>
        <v>0</v>
      </c>
      <c r="AF39" s="146">
        <f>feedin_vanute!AF39</f>
        <v>0</v>
      </c>
      <c r="AG39" s="146">
        <f>feedin_vanute!AG39</f>
        <v>0</v>
      </c>
      <c r="AH39" s="146">
        <f>feedin_vanute!AH39</f>
        <v>0</v>
      </c>
      <c r="AI39" s="146">
        <f>feedin_vanute!AI39</f>
        <v>1</v>
      </c>
      <c r="AJ39" s="145">
        <f>feedin_vanute!AJ39</f>
        <v>0.4</v>
      </c>
      <c r="AK39" s="146">
        <f>feedin_vanute!AK39</f>
        <v>0.4</v>
      </c>
      <c r="AL39" s="146">
        <f>feedin_vanute!AL39</f>
        <v>0.2</v>
      </c>
      <c r="AM39" s="146">
        <f>feedin_vanute!AM39</f>
        <v>0</v>
      </c>
      <c r="AN39" s="146">
        <f>feedin_vanute!AN39</f>
        <v>0</v>
      </c>
      <c r="AO39" s="145">
        <f>feedin_vanute!AO39</f>
        <v>0.03</v>
      </c>
      <c r="AP39" s="146">
        <f>feedin_vanute!AP39</f>
        <v>0.15</v>
      </c>
      <c r="AQ39" s="146">
        <f>feedin_vanute!AQ39</f>
        <v>0.3</v>
      </c>
      <c r="AR39" s="146">
        <f>feedin_vanute!AR39</f>
        <v>0.5</v>
      </c>
      <c r="AS39" s="146">
        <f>feedin_vanute!AS39</f>
        <v>2.0000000000000018E-2</v>
      </c>
      <c r="AT39" s="145">
        <f>feedin_vanute!AT39</f>
        <v>0.1</v>
      </c>
      <c r="AU39" s="146">
        <f>feedin_vanute!AU39</f>
        <v>0.25</v>
      </c>
      <c r="AV39" s="146">
        <f>feedin_vanute!AV39</f>
        <v>0.3</v>
      </c>
      <c r="AW39" s="146">
        <f>feedin_vanute!AW39</f>
        <v>0.3</v>
      </c>
      <c r="AX39" s="146">
        <f>feedin_vanute!AX39</f>
        <v>5.0000000000000044E-2</v>
      </c>
      <c r="AY39" s="145">
        <f>feedin_vanute!AY39</f>
        <v>0</v>
      </c>
      <c r="AZ39" s="146">
        <f>feedin_vanute!AZ39</f>
        <v>0</v>
      </c>
      <c r="BA39" s="146">
        <f>feedin_vanute!BA39</f>
        <v>0</v>
      </c>
      <c r="BB39" s="146">
        <f>feedin_vanute!BB39</f>
        <v>0.5</v>
      </c>
      <c r="BC39" s="146">
        <f>feedin_vanute!BC39</f>
        <v>0.5</v>
      </c>
      <c r="BD39" s="36">
        <f t="shared" si="2"/>
        <v>1</v>
      </c>
      <c r="BE39" s="36">
        <f t="shared" si="3"/>
        <v>9.0000000000000018</v>
      </c>
      <c r="BG39" s="60">
        <f t="shared" si="4"/>
        <v>7.5601388279547613E-2</v>
      </c>
      <c r="BH39" s="60">
        <f t="shared" si="0"/>
        <v>0.1899060932179428</v>
      </c>
      <c r="BI39" s="60">
        <f t="shared" si="0"/>
        <v>0.26400340252324034</v>
      </c>
      <c r="BJ39" s="60">
        <f t="shared" si="0"/>
        <v>0.38833687537149386</v>
      </c>
      <c r="BK39" s="60">
        <f t="shared" si="0"/>
        <v>8.2152240607775484E-2</v>
      </c>
      <c r="BL39" s="57">
        <f t="shared" si="1"/>
        <v>1</v>
      </c>
    </row>
    <row r="40" spans="1:64" x14ac:dyDescent="0.2">
      <c r="A40" s="12">
        <v>2034</v>
      </c>
      <c r="B40" s="100">
        <v>2.2021321258336592E-2</v>
      </c>
      <c r="C40" s="66">
        <v>0.16322767747820394</v>
      </c>
      <c r="D40" s="66">
        <f t="shared" si="10"/>
        <v>0</v>
      </c>
      <c r="E40" s="66">
        <f t="shared" si="10"/>
        <v>0</v>
      </c>
      <c r="F40" s="66">
        <f t="shared" si="10"/>
        <v>0</v>
      </c>
      <c r="G40" s="66">
        <v>4.0581096445816133E-4</v>
      </c>
      <c r="H40" s="66">
        <v>0</v>
      </c>
      <c r="I40" s="66">
        <v>0.81434519029900132</v>
      </c>
      <c r="J40" s="66">
        <f t="shared" si="8"/>
        <v>0</v>
      </c>
      <c r="K40" s="145">
        <f>feedin_vanute!K40</f>
        <v>0.03</v>
      </c>
      <c r="L40" s="146">
        <f>feedin_vanute!L40</f>
        <v>0.1</v>
      </c>
      <c r="M40" s="146">
        <f>feedin_vanute!M40</f>
        <v>0.45</v>
      </c>
      <c r="N40" s="146">
        <f>feedin_vanute!N40</f>
        <v>0.27</v>
      </c>
      <c r="O40" s="146">
        <f>feedin_vanute!O40</f>
        <v>0.15</v>
      </c>
      <c r="P40" s="145">
        <f>feedin_vanute!P40</f>
        <v>0</v>
      </c>
      <c r="Q40" s="146">
        <f>feedin_vanute!Q40</f>
        <v>2E-3</v>
      </c>
      <c r="R40" s="146">
        <f>feedin_vanute!R40</f>
        <v>0.12500000000000006</v>
      </c>
      <c r="S40" s="146">
        <f>feedin_vanute!S40</f>
        <v>0.69799999999999995</v>
      </c>
      <c r="T40" s="146">
        <f>feedin_vanute!T40</f>
        <v>0.17499999999999993</v>
      </c>
      <c r="U40" s="145">
        <f>feedin_vanute!U40</f>
        <v>0.125</v>
      </c>
      <c r="V40" s="146">
        <f>feedin_vanute!V40</f>
        <v>0.5</v>
      </c>
      <c r="W40" s="146">
        <f>feedin_vanute!W40</f>
        <v>0.35</v>
      </c>
      <c r="X40" s="146">
        <f>feedin_vanute!X40</f>
        <v>2.5000000000000001E-2</v>
      </c>
      <c r="Y40" s="146">
        <f>feedin_vanute!Y40</f>
        <v>0</v>
      </c>
      <c r="Z40" s="145">
        <f>feedin_vanute!Z40</f>
        <v>0</v>
      </c>
      <c r="AA40" s="146">
        <f>feedin_vanute!AA40</f>
        <v>2E-3</v>
      </c>
      <c r="AB40" s="146">
        <f>feedin_vanute!AB40</f>
        <v>0.12500000000000006</v>
      </c>
      <c r="AC40" s="146">
        <f>feedin_vanute!AC40</f>
        <v>0.69799999999999995</v>
      </c>
      <c r="AD40" s="146">
        <f>feedin_vanute!AD40</f>
        <v>0.17499999999999993</v>
      </c>
      <c r="AE40" s="145">
        <f>feedin_vanute!AE40</f>
        <v>0</v>
      </c>
      <c r="AF40" s="146">
        <f>feedin_vanute!AF40</f>
        <v>0</v>
      </c>
      <c r="AG40" s="146">
        <f>feedin_vanute!AG40</f>
        <v>0</v>
      </c>
      <c r="AH40" s="146">
        <f>feedin_vanute!AH40</f>
        <v>0</v>
      </c>
      <c r="AI40" s="146">
        <f>feedin_vanute!AI40</f>
        <v>1</v>
      </c>
      <c r="AJ40" s="145">
        <f>feedin_vanute!AJ40</f>
        <v>0.4</v>
      </c>
      <c r="AK40" s="146">
        <f>feedin_vanute!AK40</f>
        <v>0.4</v>
      </c>
      <c r="AL40" s="146">
        <f>feedin_vanute!AL40</f>
        <v>0.2</v>
      </c>
      <c r="AM40" s="146">
        <f>feedin_vanute!AM40</f>
        <v>0</v>
      </c>
      <c r="AN40" s="146">
        <f>feedin_vanute!AN40</f>
        <v>0</v>
      </c>
      <c r="AO40" s="145">
        <f>feedin_vanute!AO40</f>
        <v>0.03</v>
      </c>
      <c r="AP40" s="146">
        <f>feedin_vanute!AP40</f>
        <v>0.15</v>
      </c>
      <c r="AQ40" s="146">
        <f>feedin_vanute!AQ40</f>
        <v>0.3</v>
      </c>
      <c r="AR40" s="146">
        <f>feedin_vanute!AR40</f>
        <v>0.5</v>
      </c>
      <c r="AS40" s="146">
        <f>feedin_vanute!AS40</f>
        <v>2.0000000000000018E-2</v>
      </c>
      <c r="AT40" s="145">
        <f>feedin_vanute!AT40</f>
        <v>0.1</v>
      </c>
      <c r="AU40" s="146">
        <f>feedin_vanute!AU40</f>
        <v>0.25</v>
      </c>
      <c r="AV40" s="146">
        <f>feedin_vanute!AV40</f>
        <v>0.3</v>
      </c>
      <c r="AW40" s="146">
        <f>feedin_vanute!AW40</f>
        <v>0.3</v>
      </c>
      <c r="AX40" s="146">
        <f>feedin_vanute!AX40</f>
        <v>5.0000000000000044E-2</v>
      </c>
      <c r="AY40" s="145">
        <f>feedin_vanute!AY40</f>
        <v>0</v>
      </c>
      <c r="AZ40" s="146">
        <f>feedin_vanute!AZ40</f>
        <v>0</v>
      </c>
      <c r="BA40" s="146">
        <f>feedin_vanute!BA40</f>
        <v>0</v>
      </c>
      <c r="BB40" s="146">
        <f>feedin_vanute!BB40</f>
        <v>0.5</v>
      </c>
      <c r="BC40" s="146">
        <f>feedin_vanute!BC40</f>
        <v>0.5</v>
      </c>
      <c r="BD40" s="36">
        <f t="shared" si="2"/>
        <v>1</v>
      </c>
      <c r="BE40" s="36">
        <f t="shared" si="3"/>
        <v>9.0000000000000018</v>
      </c>
      <c r="BG40" s="60">
        <f t="shared" si="4"/>
        <v>8.22574830534335E-2</v>
      </c>
      <c r="BH40" s="60">
        <f t="shared" si="0"/>
        <v>0.20627720944132366</v>
      </c>
      <c r="BI40" s="60">
        <f t="shared" si="0"/>
        <v>0.27469777353361902</v>
      </c>
      <c r="BJ40" s="60">
        <f t="shared" si="0"/>
        <v>0.36418223270923761</v>
      </c>
      <c r="BK40" s="60">
        <f t="shared" si="0"/>
        <v>7.258530126238627E-2</v>
      </c>
      <c r="BL40" s="57">
        <f t="shared" si="1"/>
        <v>1</v>
      </c>
    </row>
    <row r="41" spans="1:64" x14ac:dyDescent="0.2">
      <c r="A41" s="51">
        <v>2035</v>
      </c>
      <c r="B41" s="101">
        <v>1.7010954970463409E-2</v>
      </c>
      <c r="C41" s="65">
        <v>0.12340271504756653</v>
      </c>
      <c r="D41" s="65">
        <v>0</v>
      </c>
      <c r="E41" s="65">
        <v>0</v>
      </c>
      <c r="F41" s="65">
        <v>0</v>
      </c>
      <c r="G41" s="65">
        <v>3.5373605793887777E-4</v>
      </c>
      <c r="H41" s="74">
        <v>0</v>
      </c>
      <c r="I41" s="65">
        <v>0.85923259392403117</v>
      </c>
      <c r="J41" s="65">
        <f t="shared" si="8"/>
        <v>0</v>
      </c>
      <c r="K41" s="72">
        <f>feedin_vanute!K41</f>
        <v>0.03</v>
      </c>
      <c r="L41" s="83">
        <f>feedin_vanute!L41</f>
        <v>0.1</v>
      </c>
      <c r="M41" s="83">
        <f>feedin_vanute!M41</f>
        <v>0.45</v>
      </c>
      <c r="N41" s="83">
        <f>feedin_vanute!N41</f>
        <v>0.27</v>
      </c>
      <c r="O41" s="83">
        <f>feedin_vanute!O41</f>
        <v>0.15</v>
      </c>
      <c r="P41" s="72">
        <f>feedin_vanute!P41</f>
        <v>0</v>
      </c>
      <c r="Q41" s="83">
        <f>feedin_vanute!Q41</f>
        <v>2E-3</v>
      </c>
      <c r="R41" s="83">
        <f>feedin_vanute!R41</f>
        <v>0.13000000000000006</v>
      </c>
      <c r="S41" s="83">
        <f>feedin_vanute!S41</f>
        <v>0.69799999999999995</v>
      </c>
      <c r="T41" s="83">
        <f>feedin_vanute!T41</f>
        <v>0.16999999999999993</v>
      </c>
      <c r="U41" s="72">
        <f>feedin_vanute!U41</f>
        <v>0.125</v>
      </c>
      <c r="V41" s="83">
        <f>feedin_vanute!V41</f>
        <v>0.5</v>
      </c>
      <c r="W41" s="83">
        <f>feedin_vanute!W41</f>
        <v>0.35</v>
      </c>
      <c r="X41" s="83">
        <f>feedin_vanute!X41</f>
        <v>2.5000000000000001E-2</v>
      </c>
      <c r="Y41" s="83">
        <f>feedin_vanute!Y41</f>
        <v>0</v>
      </c>
      <c r="Z41" s="72">
        <f>feedin_vanute!Z41</f>
        <v>0</v>
      </c>
      <c r="AA41" s="83">
        <f>feedin_vanute!AA41</f>
        <v>2E-3</v>
      </c>
      <c r="AB41" s="83">
        <f>feedin_vanute!AB41</f>
        <v>0.13000000000000006</v>
      </c>
      <c r="AC41" s="83">
        <f>feedin_vanute!AC41</f>
        <v>0.69799999999999995</v>
      </c>
      <c r="AD41" s="83">
        <f>feedin_vanute!AD41</f>
        <v>0.16999999999999993</v>
      </c>
      <c r="AE41" s="72">
        <f>feedin_vanute!AE41</f>
        <v>0</v>
      </c>
      <c r="AF41" s="83">
        <f>feedin_vanute!AF41</f>
        <v>0</v>
      </c>
      <c r="AG41" s="83">
        <f>feedin_vanute!AG41</f>
        <v>0</v>
      </c>
      <c r="AH41" s="83">
        <f>feedin_vanute!AH41</f>
        <v>0</v>
      </c>
      <c r="AI41" s="83">
        <f>feedin_vanute!AI41</f>
        <v>1</v>
      </c>
      <c r="AJ41" s="72">
        <f>feedin_vanute!AJ41</f>
        <v>0.4</v>
      </c>
      <c r="AK41" s="83">
        <f>feedin_vanute!AK41</f>
        <v>0.4</v>
      </c>
      <c r="AL41" s="83">
        <f>feedin_vanute!AL41</f>
        <v>0.2</v>
      </c>
      <c r="AM41" s="83">
        <f>feedin_vanute!AM41</f>
        <v>0</v>
      </c>
      <c r="AN41" s="83">
        <f>feedin_vanute!AN41</f>
        <v>0</v>
      </c>
      <c r="AO41" s="72">
        <f>feedin_vanute!AO41</f>
        <v>0.03</v>
      </c>
      <c r="AP41" s="83">
        <f>feedin_vanute!AP41</f>
        <v>0.15</v>
      </c>
      <c r="AQ41" s="83">
        <f>feedin_vanute!AQ41</f>
        <v>0.3</v>
      </c>
      <c r="AR41" s="83">
        <f>feedin_vanute!AR41</f>
        <v>0.5</v>
      </c>
      <c r="AS41" s="83">
        <f>feedin_vanute!AS41</f>
        <v>2.0000000000000018E-2</v>
      </c>
      <c r="AT41" s="72">
        <f>feedin_vanute!AT41</f>
        <v>0.1</v>
      </c>
      <c r="AU41" s="83">
        <f>feedin_vanute!AU41</f>
        <v>0.25</v>
      </c>
      <c r="AV41" s="83">
        <f>feedin_vanute!AV41</f>
        <v>0.3</v>
      </c>
      <c r="AW41" s="83">
        <f>feedin_vanute!AW41</f>
        <v>0.3</v>
      </c>
      <c r="AX41" s="83">
        <f>feedin_vanute!AX41</f>
        <v>5.0000000000000044E-2</v>
      </c>
      <c r="AY41" s="72">
        <f>feedin_vanute!AY41</f>
        <v>0</v>
      </c>
      <c r="AZ41" s="83">
        <f>feedin_vanute!AZ41</f>
        <v>0</v>
      </c>
      <c r="BA41" s="83">
        <f>feedin_vanute!BA41</f>
        <v>0</v>
      </c>
      <c r="BB41" s="83">
        <f>feedin_vanute!BB41</f>
        <v>0.5</v>
      </c>
      <c r="BC41" s="83">
        <f>feedin_vanute!BC41</f>
        <v>0.5</v>
      </c>
      <c r="BD41" s="52">
        <f t="shared" si="2"/>
        <v>1</v>
      </c>
      <c r="BE41" s="52">
        <f t="shared" si="3"/>
        <v>9.0000000000000018</v>
      </c>
      <c r="BF41" s="55"/>
      <c r="BG41" s="61">
        <f t="shared" si="4"/>
        <v>8.6575082464692574E-2</v>
      </c>
      <c r="BH41" s="61">
        <f t="shared" si="0"/>
        <v>0.21689754383132481</v>
      </c>
      <c r="BI41" s="61">
        <f t="shared" si="0"/>
        <v>0.28153780808168932</v>
      </c>
      <c r="BJ41" s="61">
        <f t="shared" si="0"/>
        <v>0.34849783112243593</v>
      </c>
      <c r="BK41" s="61">
        <f t="shared" si="0"/>
        <v>6.6491734499857402E-2</v>
      </c>
      <c r="BL41" s="62">
        <f t="shared" si="1"/>
        <v>1</v>
      </c>
    </row>
    <row r="42" spans="1:64" x14ac:dyDescent="0.2">
      <c r="A42" s="12">
        <v>2036</v>
      </c>
      <c r="B42" s="100">
        <v>1.5102050939550884E-2</v>
      </c>
      <c r="C42" s="66">
        <v>0.10847186967473117</v>
      </c>
      <c r="D42" s="66">
        <f t="shared" ref="D42:F45" si="11">D41+(D$46-D$41)*0.2</f>
        <v>0</v>
      </c>
      <c r="E42" s="66">
        <f t="shared" si="11"/>
        <v>0</v>
      </c>
      <c r="F42" s="66">
        <f t="shared" si="11"/>
        <v>0</v>
      </c>
      <c r="G42" s="66">
        <v>3.6039092491997105E-4</v>
      </c>
      <c r="H42" s="66">
        <v>0</v>
      </c>
      <c r="I42" s="66">
        <v>0.87606568846079802</v>
      </c>
      <c r="J42" s="66">
        <f t="shared" si="8"/>
        <v>0</v>
      </c>
      <c r="K42" s="145">
        <f>feedin_vanute!K42</f>
        <v>0.03</v>
      </c>
      <c r="L42" s="146">
        <f>feedin_vanute!L42</f>
        <v>0.1</v>
      </c>
      <c r="M42" s="146">
        <f>feedin_vanute!M42</f>
        <v>0.45</v>
      </c>
      <c r="N42" s="146">
        <f>feedin_vanute!N42</f>
        <v>0.27</v>
      </c>
      <c r="O42" s="146">
        <f>feedin_vanute!O42</f>
        <v>0.15</v>
      </c>
      <c r="P42" s="145">
        <f>feedin_vanute!P42</f>
        <v>0</v>
      </c>
      <c r="Q42" s="146">
        <f>feedin_vanute!Q42</f>
        <v>2E-3</v>
      </c>
      <c r="R42" s="146">
        <f>feedin_vanute!R42</f>
        <v>0.13500000000000006</v>
      </c>
      <c r="S42" s="146">
        <f>feedin_vanute!S42</f>
        <v>0.69799999999999995</v>
      </c>
      <c r="T42" s="146">
        <f>feedin_vanute!T42</f>
        <v>0.16499999999999992</v>
      </c>
      <c r="U42" s="145">
        <f>feedin_vanute!U42</f>
        <v>0.125</v>
      </c>
      <c r="V42" s="146">
        <f>feedin_vanute!V42</f>
        <v>0.5</v>
      </c>
      <c r="W42" s="146">
        <f>feedin_vanute!W42</f>
        <v>0.35</v>
      </c>
      <c r="X42" s="146">
        <f>feedin_vanute!X42</f>
        <v>2.5000000000000001E-2</v>
      </c>
      <c r="Y42" s="146">
        <f>feedin_vanute!Y42</f>
        <v>0</v>
      </c>
      <c r="Z42" s="145">
        <f>feedin_vanute!Z42</f>
        <v>0</v>
      </c>
      <c r="AA42" s="146">
        <f>feedin_vanute!AA42</f>
        <v>2E-3</v>
      </c>
      <c r="AB42" s="146">
        <f>feedin_vanute!AB42</f>
        <v>0.13500000000000006</v>
      </c>
      <c r="AC42" s="146">
        <f>feedin_vanute!AC42</f>
        <v>0.69799999999999995</v>
      </c>
      <c r="AD42" s="146">
        <f>feedin_vanute!AD42</f>
        <v>0.16499999999999992</v>
      </c>
      <c r="AE42" s="145">
        <f>feedin_vanute!AE42</f>
        <v>0</v>
      </c>
      <c r="AF42" s="146">
        <f>feedin_vanute!AF42</f>
        <v>0</v>
      </c>
      <c r="AG42" s="146">
        <f>feedin_vanute!AG42</f>
        <v>0</v>
      </c>
      <c r="AH42" s="146">
        <f>feedin_vanute!AH42</f>
        <v>0</v>
      </c>
      <c r="AI42" s="146">
        <f>feedin_vanute!AI42</f>
        <v>1</v>
      </c>
      <c r="AJ42" s="145">
        <f>feedin_vanute!AJ42</f>
        <v>0.4</v>
      </c>
      <c r="AK42" s="146">
        <f>feedin_vanute!AK42</f>
        <v>0.4</v>
      </c>
      <c r="AL42" s="146">
        <f>feedin_vanute!AL42</f>
        <v>0.2</v>
      </c>
      <c r="AM42" s="146">
        <f>feedin_vanute!AM42</f>
        <v>0</v>
      </c>
      <c r="AN42" s="146">
        <f>feedin_vanute!AN42</f>
        <v>0</v>
      </c>
      <c r="AO42" s="145">
        <f>feedin_vanute!AO42</f>
        <v>0.03</v>
      </c>
      <c r="AP42" s="146">
        <f>feedin_vanute!AP42</f>
        <v>0.15</v>
      </c>
      <c r="AQ42" s="146">
        <f>feedin_vanute!AQ42</f>
        <v>0.3</v>
      </c>
      <c r="AR42" s="146">
        <f>feedin_vanute!AR42</f>
        <v>0.5</v>
      </c>
      <c r="AS42" s="146">
        <f>feedin_vanute!AS42</f>
        <v>2.0000000000000018E-2</v>
      </c>
      <c r="AT42" s="145">
        <f>feedin_vanute!AT42</f>
        <v>0.1</v>
      </c>
      <c r="AU42" s="146">
        <f>feedin_vanute!AU42</f>
        <v>0.25</v>
      </c>
      <c r="AV42" s="146">
        <f>feedin_vanute!AV42</f>
        <v>0.3</v>
      </c>
      <c r="AW42" s="146">
        <f>feedin_vanute!AW42</f>
        <v>0.3</v>
      </c>
      <c r="AX42" s="146">
        <f>feedin_vanute!AX42</f>
        <v>5.0000000000000044E-2</v>
      </c>
      <c r="AY42" s="145">
        <f>feedin_vanute!AY42</f>
        <v>0</v>
      </c>
      <c r="AZ42" s="146">
        <f>feedin_vanute!AZ42</f>
        <v>0</v>
      </c>
      <c r="BA42" s="146">
        <f>feedin_vanute!BA42</f>
        <v>0</v>
      </c>
      <c r="BB42" s="146">
        <f>feedin_vanute!BB42</f>
        <v>0.5</v>
      </c>
      <c r="BC42" s="146">
        <f>feedin_vanute!BC42</f>
        <v>0.5</v>
      </c>
      <c r="BD42" s="36">
        <f t="shared" si="2"/>
        <v>1</v>
      </c>
      <c r="BE42" s="36">
        <f t="shared" si="3"/>
        <v>9.0000000000000018</v>
      </c>
      <c r="BG42" s="60">
        <f t="shared" si="4"/>
        <v>8.8203786744234333E-2</v>
      </c>
      <c r="BH42" s="60">
        <f t="shared" si="0"/>
        <v>0.22088772731847203</v>
      </c>
      <c r="BI42" s="60">
        <f t="shared" si="0"/>
        <v>0.28433141005210999</v>
      </c>
      <c r="BJ42" s="60">
        <f t="shared" si="0"/>
        <v>0.34261062532488051</v>
      </c>
      <c r="BK42" s="60">
        <f t="shared" si="0"/>
        <v>6.3966450560303201E-2</v>
      </c>
      <c r="BL42" s="57">
        <f t="shared" si="1"/>
        <v>1</v>
      </c>
    </row>
    <row r="43" spans="1:64" x14ac:dyDescent="0.2">
      <c r="A43" s="12">
        <v>2037</v>
      </c>
      <c r="B43" s="100">
        <v>1.3378592806300773E-2</v>
      </c>
      <c r="C43" s="66">
        <v>9.5011081125591715E-2</v>
      </c>
      <c r="D43" s="66">
        <f t="shared" si="11"/>
        <v>0</v>
      </c>
      <c r="E43" s="66">
        <f t="shared" si="11"/>
        <v>0</v>
      </c>
      <c r="F43" s="66">
        <f t="shared" si="11"/>
        <v>0</v>
      </c>
      <c r="G43" s="66">
        <v>3.6614518676830391E-4</v>
      </c>
      <c r="H43" s="66">
        <v>0</v>
      </c>
      <c r="I43" s="66">
        <v>0.89124418088133928</v>
      </c>
      <c r="J43" s="66">
        <f t="shared" si="8"/>
        <v>0</v>
      </c>
      <c r="K43" s="145">
        <f>feedin_vanute!K43</f>
        <v>0.03</v>
      </c>
      <c r="L43" s="146">
        <f>feedin_vanute!L43</f>
        <v>0.1</v>
      </c>
      <c r="M43" s="146">
        <f>feedin_vanute!M43</f>
        <v>0.45</v>
      </c>
      <c r="N43" s="146">
        <f>feedin_vanute!N43</f>
        <v>0.27</v>
      </c>
      <c r="O43" s="146">
        <f>feedin_vanute!O43</f>
        <v>0.15</v>
      </c>
      <c r="P43" s="145">
        <f>feedin_vanute!P43</f>
        <v>0</v>
      </c>
      <c r="Q43" s="146">
        <f>feedin_vanute!Q43</f>
        <v>2E-3</v>
      </c>
      <c r="R43" s="146">
        <f>feedin_vanute!R43</f>
        <v>0.14000000000000007</v>
      </c>
      <c r="S43" s="146">
        <f>feedin_vanute!S43</f>
        <v>0.69799999999999995</v>
      </c>
      <c r="T43" s="146">
        <f>feedin_vanute!T43</f>
        <v>0.15999999999999992</v>
      </c>
      <c r="U43" s="145">
        <f>feedin_vanute!U43</f>
        <v>0.125</v>
      </c>
      <c r="V43" s="146">
        <f>feedin_vanute!V43</f>
        <v>0.5</v>
      </c>
      <c r="W43" s="146">
        <f>feedin_vanute!W43</f>
        <v>0.35</v>
      </c>
      <c r="X43" s="146">
        <f>feedin_vanute!X43</f>
        <v>2.5000000000000001E-2</v>
      </c>
      <c r="Y43" s="146">
        <f>feedin_vanute!Y43</f>
        <v>0</v>
      </c>
      <c r="Z43" s="145">
        <f>feedin_vanute!Z43</f>
        <v>0</v>
      </c>
      <c r="AA43" s="146">
        <f>feedin_vanute!AA43</f>
        <v>2E-3</v>
      </c>
      <c r="AB43" s="146">
        <f>feedin_vanute!AB43</f>
        <v>0.14000000000000007</v>
      </c>
      <c r="AC43" s="146">
        <f>feedin_vanute!AC43</f>
        <v>0.69799999999999995</v>
      </c>
      <c r="AD43" s="146">
        <f>feedin_vanute!AD43</f>
        <v>0.15999999999999992</v>
      </c>
      <c r="AE43" s="145">
        <f>feedin_vanute!AE43</f>
        <v>0</v>
      </c>
      <c r="AF43" s="146">
        <f>feedin_vanute!AF43</f>
        <v>0</v>
      </c>
      <c r="AG43" s="146">
        <f>feedin_vanute!AG43</f>
        <v>0</v>
      </c>
      <c r="AH43" s="146">
        <f>feedin_vanute!AH43</f>
        <v>0</v>
      </c>
      <c r="AI43" s="146">
        <f>feedin_vanute!AI43</f>
        <v>1</v>
      </c>
      <c r="AJ43" s="145">
        <f>feedin_vanute!AJ43</f>
        <v>0.4</v>
      </c>
      <c r="AK43" s="146">
        <f>feedin_vanute!AK43</f>
        <v>0.4</v>
      </c>
      <c r="AL43" s="146">
        <f>feedin_vanute!AL43</f>
        <v>0.2</v>
      </c>
      <c r="AM43" s="146">
        <f>feedin_vanute!AM43</f>
        <v>0</v>
      </c>
      <c r="AN43" s="146">
        <f>feedin_vanute!AN43</f>
        <v>0</v>
      </c>
      <c r="AO43" s="145">
        <f>feedin_vanute!AO43</f>
        <v>0.03</v>
      </c>
      <c r="AP43" s="146">
        <f>feedin_vanute!AP43</f>
        <v>0.15</v>
      </c>
      <c r="AQ43" s="146">
        <f>feedin_vanute!AQ43</f>
        <v>0.3</v>
      </c>
      <c r="AR43" s="146">
        <f>feedin_vanute!AR43</f>
        <v>0.5</v>
      </c>
      <c r="AS43" s="146">
        <f>feedin_vanute!AS43</f>
        <v>2.0000000000000018E-2</v>
      </c>
      <c r="AT43" s="145">
        <f>feedin_vanute!AT43</f>
        <v>0.1</v>
      </c>
      <c r="AU43" s="146">
        <f>feedin_vanute!AU43</f>
        <v>0.25</v>
      </c>
      <c r="AV43" s="146">
        <f>feedin_vanute!AV43</f>
        <v>0.3</v>
      </c>
      <c r="AW43" s="146">
        <f>feedin_vanute!AW43</f>
        <v>0.3</v>
      </c>
      <c r="AX43" s="146">
        <f>feedin_vanute!AX43</f>
        <v>5.0000000000000044E-2</v>
      </c>
      <c r="AY43" s="145">
        <f>feedin_vanute!AY43</f>
        <v>0</v>
      </c>
      <c r="AZ43" s="146">
        <f>feedin_vanute!AZ43</f>
        <v>0</v>
      </c>
      <c r="BA43" s="146">
        <f>feedin_vanute!BA43</f>
        <v>0</v>
      </c>
      <c r="BB43" s="146">
        <f>feedin_vanute!BB43</f>
        <v>0.5</v>
      </c>
      <c r="BC43" s="146">
        <f>feedin_vanute!BC43</f>
        <v>0.5</v>
      </c>
      <c r="BD43" s="36">
        <f t="shared" si="2"/>
        <v>1</v>
      </c>
      <c r="BE43" s="36">
        <f t="shared" si="3"/>
        <v>9.0000000000000018</v>
      </c>
      <c r="BG43" s="60">
        <f t="shared" si="4"/>
        <v>8.9672233947030278E-2</v>
      </c>
      <c r="BH43" s="60">
        <f t="shared" si="0"/>
        <v>0.2244853847379234</v>
      </c>
      <c r="BI43" s="60">
        <f t="shared" si="0"/>
        <v>0.28676840142217364</v>
      </c>
      <c r="BJ43" s="60">
        <f t="shared" si="0"/>
        <v>0.337303208947766</v>
      </c>
      <c r="BK43" s="60">
        <f t="shared" si="0"/>
        <v>6.1770770945106787E-2</v>
      </c>
      <c r="BL43" s="57">
        <f t="shared" si="1"/>
        <v>1.0000000000000002</v>
      </c>
    </row>
    <row r="44" spans="1:64" x14ac:dyDescent="0.2">
      <c r="A44" s="12">
        <v>2038</v>
      </c>
      <c r="B44" s="100">
        <v>1.1827067195431685E-2</v>
      </c>
      <c r="C44" s="66">
        <v>8.2940754218304186E-2</v>
      </c>
      <c r="D44" s="66">
        <f t="shared" si="11"/>
        <v>0</v>
      </c>
      <c r="E44" s="66">
        <f t="shared" si="11"/>
        <v>0</v>
      </c>
      <c r="F44" s="66">
        <f t="shared" si="11"/>
        <v>0</v>
      </c>
      <c r="G44" s="66">
        <v>3.7097557804375767E-4</v>
      </c>
      <c r="H44" s="66">
        <v>0</v>
      </c>
      <c r="I44" s="66">
        <v>0.90486120300822037</v>
      </c>
      <c r="J44" s="66">
        <f t="shared" si="8"/>
        <v>0</v>
      </c>
      <c r="K44" s="145">
        <f>feedin_vanute!K44</f>
        <v>0.03</v>
      </c>
      <c r="L44" s="146">
        <f>feedin_vanute!L44</f>
        <v>0.1</v>
      </c>
      <c r="M44" s="146">
        <f>feedin_vanute!M44</f>
        <v>0.45</v>
      </c>
      <c r="N44" s="146">
        <f>feedin_vanute!N44</f>
        <v>0.27</v>
      </c>
      <c r="O44" s="146">
        <f>feedin_vanute!O44</f>
        <v>0.15</v>
      </c>
      <c r="P44" s="145">
        <f>feedin_vanute!P44</f>
        <v>0</v>
      </c>
      <c r="Q44" s="146">
        <f>feedin_vanute!Q44</f>
        <v>2E-3</v>
      </c>
      <c r="R44" s="146">
        <f>feedin_vanute!R44</f>
        <v>0.14500000000000007</v>
      </c>
      <c r="S44" s="146">
        <f>feedin_vanute!S44</f>
        <v>0.69799999999999995</v>
      </c>
      <c r="T44" s="146">
        <f>feedin_vanute!T44</f>
        <v>0.15499999999999992</v>
      </c>
      <c r="U44" s="145">
        <f>feedin_vanute!U44</f>
        <v>0.125</v>
      </c>
      <c r="V44" s="146">
        <f>feedin_vanute!V44</f>
        <v>0.5</v>
      </c>
      <c r="W44" s="146">
        <f>feedin_vanute!W44</f>
        <v>0.35</v>
      </c>
      <c r="X44" s="146">
        <f>feedin_vanute!X44</f>
        <v>2.5000000000000001E-2</v>
      </c>
      <c r="Y44" s="146">
        <f>feedin_vanute!Y44</f>
        <v>0</v>
      </c>
      <c r="Z44" s="145">
        <f>feedin_vanute!Z44</f>
        <v>0</v>
      </c>
      <c r="AA44" s="146">
        <f>feedin_vanute!AA44</f>
        <v>2E-3</v>
      </c>
      <c r="AB44" s="146">
        <f>feedin_vanute!AB44</f>
        <v>0.14500000000000007</v>
      </c>
      <c r="AC44" s="146">
        <f>feedin_vanute!AC44</f>
        <v>0.69799999999999995</v>
      </c>
      <c r="AD44" s="146">
        <f>feedin_vanute!AD44</f>
        <v>0.15499999999999992</v>
      </c>
      <c r="AE44" s="145">
        <f>feedin_vanute!AE44</f>
        <v>0</v>
      </c>
      <c r="AF44" s="146">
        <f>feedin_vanute!AF44</f>
        <v>0</v>
      </c>
      <c r="AG44" s="146">
        <f>feedin_vanute!AG44</f>
        <v>0</v>
      </c>
      <c r="AH44" s="146">
        <f>feedin_vanute!AH44</f>
        <v>0</v>
      </c>
      <c r="AI44" s="146">
        <f>feedin_vanute!AI44</f>
        <v>1</v>
      </c>
      <c r="AJ44" s="145">
        <f>feedin_vanute!AJ44</f>
        <v>0.4</v>
      </c>
      <c r="AK44" s="146">
        <f>feedin_vanute!AK44</f>
        <v>0.4</v>
      </c>
      <c r="AL44" s="146">
        <f>feedin_vanute!AL44</f>
        <v>0.2</v>
      </c>
      <c r="AM44" s="146">
        <f>feedin_vanute!AM44</f>
        <v>0</v>
      </c>
      <c r="AN44" s="146">
        <f>feedin_vanute!AN44</f>
        <v>0</v>
      </c>
      <c r="AO44" s="145">
        <f>feedin_vanute!AO44</f>
        <v>0.03</v>
      </c>
      <c r="AP44" s="146">
        <f>feedin_vanute!AP44</f>
        <v>0.15</v>
      </c>
      <c r="AQ44" s="146">
        <f>feedin_vanute!AQ44</f>
        <v>0.3</v>
      </c>
      <c r="AR44" s="146">
        <f>feedin_vanute!AR44</f>
        <v>0.5</v>
      </c>
      <c r="AS44" s="146">
        <f>feedin_vanute!AS44</f>
        <v>2.0000000000000018E-2</v>
      </c>
      <c r="AT44" s="145">
        <f>feedin_vanute!AT44</f>
        <v>0.1</v>
      </c>
      <c r="AU44" s="146">
        <f>feedin_vanute!AU44</f>
        <v>0.25</v>
      </c>
      <c r="AV44" s="146">
        <f>feedin_vanute!AV44</f>
        <v>0.3</v>
      </c>
      <c r="AW44" s="146">
        <f>feedin_vanute!AW44</f>
        <v>0.3</v>
      </c>
      <c r="AX44" s="146">
        <f>feedin_vanute!AX44</f>
        <v>5.0000000000000044E-2</v>
      </c>
      <c r="AY44" s="145">
        <f>feedin_vanute!AY44</f>
        <v>0</v>
      </c>
      <c r="AZ44" s="146">
        <f>feedin_vanute!AZ44</f>
        <v>0</v>
      </c>
      <c r="BA44" s="146">
        <f>feedin_vanute!BA44</f>
        <v>0</v>
      </c>
      <c r="BB44" s="146">
        <f>feedin_vanute!BB44</f>
        <v>0.5</v>
      </c>
      <c r="BC44" s="146">
        <f>feedin_vanute!BC44</f>
        <v>0.5</v>
      </c>
      <c r="BD44" s="36">
        <f t="shared" si="2"/>
        <v>1</v>
      </c>
      <c r="BE44" s="36">
        <f t="shared" si="3"/>
        <v>9.0000000000000018</v>
      </c>
      <c r="BG44" s="60">
        <f t="shared" si="4"/>
        <v>9.0989322547902485E-2</v>
      </c>
      <c r="BH44" s="60">
        <f t="shared" si="0"/>
        <v>0.22771227921125237</v>
      </c>
      <c r="BI44" s="60">
        <f t="shared" si="0"/>
        <v>0.28888114561767325</v>
      </c>
      <c r="BJ44" s="60">
        <f t="shared" si="0"/>
        <v>0.332544315489609</v>
      </c>
      <c r="BK44" s="60">
        <f t="shared" si="0"/>
        <v>5.9872937133562953E-2</v>
      </c>
      <c r="BL44" s="57">
        <f t="shared" si="1"/>
        <v>1</v>
      </c>
    </row>
    <row r="45" spans="1:64" x14ac:dyDescent="0.2">
      <c r="A45" s="12">
        <v>2039</v>
      </c>
      <c r="B45" s="100">
        <v>1.0373071450278638E-2</v>
      </c>
      <c r="C45" s="66">
        <v>7.2172386717355028E-2</v>
      </c>
      <c r="D45" s="66">
        <f t="shared" si="11"/>
        <v>0</v>
      </c>
      <c r="E45" s="66">
        <f t="shared" si="11"/>
        <v>0</v>
      </c>
      <c r="F45" s="66">
        <f t="shared" si="11"/>
        <v>0</v>
      </c>
      <c r="G45" s="66">
        <v>3.7489987482787056E-4</v>
      </c>
      <c r="H45" s="66">
        <v>0</v>
      </c>
      <c r="I45" s="66">
        <v>0.91707964195753844</v>
      </c>
      <c r="J45" s="66">
        <f t="shared" si="8"/>
        <v>0</v>
      </c>
      <c r="K45" s="145">
        <f>feedin_vanute!K45</f>
        <v>0.03</v>
      </c>
      <c r="L45" s="146">
        <f>feedin_vanute!L45</f>
        <v>0.1</v>
      </c>
      <c r="M45" s="146">
        <f>feedin_vanute!M45</f>
        <v>0.45</v>
      </c>
      <c r="N45" s="146">
        <f>feedin_vanute!N45</f>
        <v>0.27</v>
      </c>
      <c r="O45" s="146">
        <f>feedin_vanute!O45</f>
        <v>0.15</v>
      </c>
      <c r="P45" s="145">
        <f>feedin_vanute!P45</f>
        <v>0</v>
      </c>
      <c r="Q45" s="146">
        <f>feedin_vanute!Q45</f>
        <v>2E-3</v>
      </c>
      <c r="R45" s="146">
        <f>feedin_vanute!R45</f>
        <v>0.15000000000000008</v>
      </c>
      <c r="S45" s="146">
        <f>feedin_vanute!S45</f>
        <v>0.69799999999999995</v>
      </c>
      <c r="T45" s="146">
        <f>feedin_vanute!T45</f>
        <v>0.14999999999999991</v>
      </c>
      <c r="U45" s="145">
        <f>feedin_vanute!U45</f>
        <v>0.125</v>
      </c>
      <c r="V45" s="146">
        <f>feedin_vanute!V45</f>
        <v>0.5</v>
      </c>
      <c r="W45" s="146">
        <f>feedin_vanute!W45</f>
        <v>0.35</v>
      </c>
      <c r="X45" s="146">
        <f>feedin_vanute!X45</f>
        <v>2.5000000000000001E-2</v>
      </c>
      <c r="Y45" s="146">
        <f>feedin_vanute!Y45</f>
        <v>0</v>
      </c>
      <c r="Z45" s="145">
        <f>feedin_vanute!Z45</f>
        <v>0</v>
      </c>
      <c r="AA45" s="146">
        <f>feedin_vanute!AA45</f>
        <v>2E-3</v>
      </c>
      <c r="AB45" s="146">
        <f>feedin_vanute!AB45</f>
        <v>0.15000000000000008</v>
      </c>
      <c r="AC45" s="146">
        <f>feedin_vanute!AC45</f>
        <v>0.69799999999999995</v>
      </c>
      <c r="AD45" s="146">
        <f>feedin_vanute!AD45</f>
        <v>0.14999999999999991</v>
      </c>
      <c r="AE45" s="145">
        <f>feedin_vanute!AE45</f>
        <v>0</v>
      </c>
      <c r="AF45" s="146">
        <f>feedin_vanute!AF45</f>
        <v>0</v>
      </c>
      <c r="AG45" s="146">
        <f>feedin_vanute!AG45</f>
        <v>0</v>
      </c>
      <c r="AH45" s="146">
        <f>feedin_vanute!AH45</f>
        <v>0</v>
      </c>
      <c r="AI45" s="146">
        <f>feedin_vanute!AI45</f>
        <v>1</v>
      </c>
      <c r="AJ45" s="145">
        <f>feedin_vanute!AJ45</f>
        <v>0.4</v>
      </c>
      <c r="AK45" s="146">
        <f>feedin_vanute!AK45</f>
        <v>0.4</v>
      </c>
      <c r="AL45" s="146">
        <f>feedin_vanute!AL45</f>
        <v>0.2</v>
      </c>
      <c r="AM45" s="146">
        <f>feedin_vanute!AM45</f>
        <v>0</v>
      </c>
      <c r="AN45" s="146">
        <f>feedin_vanute!AN45</f>
        <v>0</v>
      </c>
      <c r="AO45" s="145">
        <f>feedin_vanute!AO45</f>
        <v>0.03</v>
      </c>
      <c r="AP45" s="146">
        <f>feedin_vanute!AP45</f>
        <v>0.15</v>
      </c>
      <c r="AQ45" s="146">
        <f>feedin_vanute!AQ45</f>
        <v>0.3</v>
      </c>
      <c r="AR45" s="146">
        <f>feedin_vanute!AR45</f>
        <v>0.5</v>
      </c>
      <c r="AS45" s="146">
        <f>feedin_vanute!AS45</f>
        <v>2.0000000000000018E-2</v>
      </c>
      <c r="AT45" s="145">
        <f>feedin_vanute!AT45</f>
        <v>0.1</v>
      </c>
      <c r="AU45" s="146">
        <f>feedin_vanute!AU45</f>
        <v>0.25</v>
      </c>
      <c r="AV45" s="146">
        <f>feedin_vanute!AV45</f>
        <v>0.3</v>
      </c>
      <c r="AW45" s="146">
        <f>feedin_vanute!AW45</f>
        <v>0.3</v>
      </c>
      <c r="AX45" s="146">
        <f>feedin_vanute!AX45</f>
        <v>5.0000000000000044E-2</v>
      </c>
      <c r="AY45" s="145">
        <f>feedin_vanute!AY45</f>
        <v>0</v>
      </c>
      <c r="AZ45" s="146">
        <f>feedin_vanute!AZ45</f>
        <v>0</v>
      </c>
      <c r="BA45" s="146">
        <f>feedin_vanute!BA45</f>
        <v>0</v>
      </c>
      <c r="BB45" s="146">
        <f>feedin_vanute!BB45</f>
        <v>0.5</v>
      </c>
      <c r="BC45" s="146">
        <f>feedin_vanute!BC45</f>
        <v>0.5</v>
      </c>
      <c r="BD45" s="36">
        <f t="shared" si="2"/>
        <v>1</v>
      </c>
      <c r="BE45" s="36">
        <f t="shared" si="3"/>
        <v>9.0000000000000018</v>
      </c>
      <c r="BG45" s="60">
        <f t="shared" si="4"/>
        <v>9.2169116289193359E-2</v>
      </c>
      <c r="BH45" s="60">
        <f t="shared" si="0"/>
        <v>0.23060152235777834</v>
      </c>
      <c r="BI45" s="60">
        <f t="shared" si="0"/>
        <v>0.29069261272245572</v>
      </c>
      <c r="BJ45" s="60">
        <f t="shared" si="0"/>
        <v>0.32830094780755054</v>
      </c>
      <c r="BK45" s="60">
        <f t="shared" si="0"/>
        <v>5.8235800823022009E-2</v>
      </c>
      <c r="BL45" s="57">
        <f t="shared" si="1"/>
        <v>0.99999999999999989</v>
      </c>
    </row>
    <row r="46" spans="1:64" x14ac:dyDescent="0.2">
      <c r="A46" s="51">
        <v>2040</v>
      </c>
      <c r="B46" s="101">
        <v>9.0803343693791928E-3</v>
      </c>
      <c r="C46" s="65">
        <v>6.2609522177325239E-2</v>
      </c>
      <c r="D46" s="65">
        <v>0</v>
      </c>
      <c r="E46" s="65">
        <v>0</v>
      </c>
      <c r="F46" s="65">
        <v>0</v>
      </c>
      <c r="G46" s="65">
        <v>3.7787095392115614E-4</v>
      </c>
      <c r="H46" s="74">
        <v>0</v>
      </c>
      <c r="I46" s="65">
        <v>0.9279322724993746</v>
      </c>
      <c r="J46" s="65">
        <f t="shared" si="8"/>
        <v>0</v>
      </c>
      <c r="K46" s="72">
        <f>feedin_vanute!K46</f>
        <v>0.03</v>
      </c>
      <c r="L46" s="83">
        <f>feedin_vanute!L46</f>
        <v>0.1</v>
      </c>
      <c r="M46" s="83">
        <f>feedin_vanute!M46</f>
        <v>0.45</v>
      </c>
      <c r="N46" s="83">
        <f>feedin_vanute!N46</f>
        <v>0.27</v>
      </c>
      <c r="O46" s="83">
        <f>feedin_vanute!O46</f>
        <v>0.15</v>
      </c>
      <c r="P46" s="72">
        <f>feedin_vanute!P46</f>
        <v>0</v>
      </c>
      <c r="Q46" s="83">
        <f>feedin_vanute!Q46</f>
        <v>2E-3</v>
      </c>
      <c r="R46" s="83">
        <f>feedin_vanute!R46</f>
        <v>0.15500000000000008</v>
      </c>
      <c r="S46" s="83">
        <f>feedin_vanute!S46</f>
        <v>0.69799999999999995</v>
      </c>
      <c r="T46" s="83">
        <f>feedin_vanute!T46</f>
        <v>0.14499999999999991</v>
      </c>
      <c r="U46" s="72">
        <f>feedin_vanute!U46</f>
        <v>0.125</v>
      </c>
      <c r="V46" s="83">
        <f>feedin_vanute!V46</f>
        <v>0.5</v>
      </c>
      <c r="W46" s="83">
        <f>feedin_vanute!W46</f>
        <v>0.35</v>
      </c>
      <c r="X46" s="83">
        <f>feedin_vanute!X46</f>
        <v>2.5000000000000001E-2</v>
      </c>
      <c r="Y46" s="83">
        <f>feedin_vanute!Y46</f>
        <v>0</v>
      </c>
      <c r="Z46" s="72">
        <f>feedin_vanute!Z46</f>
        <v>0</v>
      </c>
      <c r="AA46" s="83">
        <f>feedin_vanute!AA46</f>
        <v>2E-3</v>
      </c>
      <c r="AB46" s="83">
        <f>feedin_vanute!AB46</f>
        <v>0.15500000000000008</v>
      </c>
      <c r="AC46" s="83">
        <f>feedin_vanute!AC46</f>
        <v>0.69799999999999995</v>
      </c>
      <c r="AD46" s="83">
        <f>feedin_vanute!AD46</f>
        <v>0.14499999999999991</v>
      </c>
      <c r="AE46" s="72">
        <f>feedin_vanute!AE46</f>
        <v>0</v>
      </c>
      <c r="AF46" s="83">
        <f>feedin_vanute!AF46</f>
        <v>0</v>
      </c>
      <c r="AG46" s="83">
        <f>feedin_vanute!AG46</f>
        <v>0</v>
      </c>
      <c r="AH46" s="83">
        <f>feedin_vanute!AH46</f>
        <v>0</v>
      </c>
      <c r="AI46" s="83">
        <f>feedin_vanute!AI46</f>
        <v>1</v>
      </c>
      <c r="AJ46" s="72">
        <f>feedin_vanute!AJ46</f>
        <v>0.4</v>
      </c>
      <c r="AK46" s="83">
        <f>feedin_vanute!AK46</f>
        <v>0.4</v>
      </c>
      <c r="AL46" s="83">
        <f>feedin_vanute!AL46</f>
        <v>0.2</v>
      </c>
      <c r="AM46" s="83">
        <f>feedin_vanute!AM46</f>
        <v>0</v>
      </c>
      <c r="AN46" s="83">
        <f>feedin_vanute!AN46</f>
        <v>0</v>
      </c>
      <c r="AO46" s="72">
        <f>feedin_vanute!AO46</f>
        <v>0.03</v>
      </c>
      <c r="AP46" s="83">
        <f>feedin_vanute!AP46</f>
        <v>0.15</v>
      </c>
      <c r="AQ46" s="83">
        <f>feedin_vanute!AQ46</f>
        <v>0.3</v>
      </c>
      <c r="AR46" s="83">
        <f>feedin_vanute!AR46</f>
        <v>0.5</v>
      </c>
      <c r="AS46" s="83">
        <f>feedin_vanute!AS46</f>
        <v>2.0000000000000018E-2</v>
      </c>
      <c r="AT46" s="72">
        <f>feedin_vanute!AT46</f>
        <v>0.1</v>
      </c>
      <c r="AU46" s="83">
        <f>feedin_vanute!AU46</f>
        <v>0.25</v>
      </c>
      <c r="AV46" s="83">
        <f>feedin_vanute!AV46</f>
        <v>0.3</v>
      </c>
      <c r="AW46" s="83">
        <f>feedin_vanute!AW46</f>
        <v>0.3</v>
      </c>
      <c r="AX46" s="83">
        <f>feedin_vanute!AX46</f>
        <v>5.0000000000000044E-2</v>
      </c>
      <c r="AY46" s="72">
        <f>feedin_vanute!AY46</f>
        <v>0</v>
      </c>
      <c r="AZ46" s="83">
        <f>feedin_vanute!AZ46</f>
        <v>0</v>
      </c>
      <c r="BA46" s="83">
        <f>feedin_vanute!BA46</f>
        <v>0</v>
      </c>
      <c r="BB46" s="83">
        <f>feedin_vanute!BB46</f>
        <v>0.5</v>
      </c>
      <c r="BC46" s="83">
        <f>feedin_vanute!BC46</f>
        <v>0.5</v>
      </c>
      <c r="BD46" s="52">
        <f t="shared" si="2"/>
        <v>1.0000000000000002</v>
      </c>
      <c r="BE46" s="52">
        <f t="shared" si="3"/>
        <v>9.0000000000000018</v>
      </c>
      <c r="BF46" s="55"/>
      <c r="BG46" s="61">
        <f t="shared" si="4"/>
        <v>9.3216785662587301E-2</v>
      </c>
      <c r="BH46" s="61">
        <f t="shared" si="0"/>
        <v>0.23316746898770468</v>
      </c>
      <c r="BI46" s="61">
        <f t="shared" si="0"/>
        <v>0.29224588234430265</v>
      </c>
      <c r="BJ46" s="61">
        <f t="shared" si="0"/>
        <v>0.32453281850931776</v>
      </c>
      <c r="BK46" s="61">
        <f t="shared" si="0"/>
        <v>5.6837044496087806E-2</v>
      </c>
      <c r="BL46" s="62">
        <f t="shared" si="1"/>
        <v>1</v>
      </c>
    </row>
    <row r="47" spans="1:64" x14ac:dyDescent="0.2">
      <c r="A47" s="12">
        <v>2041</v>
      </c>
      <c r="B47" s="100">
        <v>7.9165611291590193E-3</v>
      </c>
      <c r="C47" s="66">
        <v>5.4293491215450893E-2</v>
      </c>
      <c r="D47" s="66">
        <f t="shared" ref="D47:F61" si="12">MAX(D46+(D$46-D$41)*0.2,0)</f>
        <v>0</v>
      </c>
      <c r="E47" s="66">
        <f t="shared" si="12"/>
        <v>0</v>
      </c>
      <c r="F47" s="66">
        <f t="shared" si="12"/>
        <v>0</v>
      </c>
      <c r="G47" s="66">
        <v>3.8047591685625597E-4</v>
      </c>
      <c r="H47" s="66">
        <v>0</v>
      </c>
      <c r="I47" s="66">
        <v>0.93740947173853373</v>
      </c>
      <c r="J47" s="174">
        <f t="shared" si="8"/>
        <v>0</v>
      </c>
      <c r="K47" s="145">
        <f>feedin_vanute!K47</f>
        <v>0.03</v>
      </c>
      <c r="L47" s="146">
        <f>feedin_vanute!L47</f>
        <v>0.1</v>
      </c>
      <c r="M47" s="146">
        <f>feedin_vanute!M47</f>
        <v>0.45</v>
      </c>
      <c r="N47" s="146">
        <f>feedin_vanute!N47</f>
        <v>0.27</v>
      </c>
      <c r="O47" s="146">
        <f>feedin_vanute!O47</f>
        <v>0.15</v>
      </c>
      <c r="P47" s="145">
        <f>feedin_vanute!P47</f>
        <v>0</v>
      </c>
      <c r="Q47" s="146">
        <f>feedin_vanute!Q47</f>
        <v>2E-3</v>
      </c>
      <c r="R47" s="146">
        <f>feedin_vanute!R47</f>
        <v>0.15500000000000008</v>
      </c>
      <c r="S47" s="146">
        <f>feedin_vanute!S47</f>
        <v>0.69799999999999995</v>
      </c>
      <c r="T47" s="146">
        <f>feedin_vanute!T47</f>
        <v>0.14499999999999991</v>
      </c>
      <c r="U47" s="145">
        <f>feedin_vanute!U47</f>
        <v>0.125</v>
      </c>
      <c r="V47" s="146">
        <f>feedin_vanute!V47</f>
        <v>0.5</v>
      </c>
      <c r="W47" s="146">
        <f>feedin_vanute!W47</f>
        <v>0.35</v>
      </c>
      <c r="X47" s="146">
        <f>feedin_vanute!X47</f>
        <v>2.5000000000000001E-2</v>
      </c>
      <c r="Y47" s="146">
        <f>feedin_vanute!Y47</f>
        <v>0</v>
      </c>
      <c r="Z47" s="145">
        <f>feedin_vanute!Z47</f>
        <v>0</v>
      </c>
      <c r="AA47" s="146">
        <f>feedin_vanute!AA47</f>
        <v>2E-3</v>
      </c>
      <c r="AB47" s="146">
        <f>feedin_vanute!AB47</f>
        <v>0.15500000000000008</v>
      </c>
      <c r="AC47" s="146">
        <f>feedin_vanute!AC47</f>
        <v>0.69799999999999995</v>
      </c>
      <c r="AD47" s="146">
        <f>feedin_vanute!AD47</f>
        <v>0.14499999999999991</v>
      </c>
      <c r="AE47" s="145">
        <f>feedin_vanute!AE47</f>
        <v>0</v>
      </c>
      <c r="AF47" s="146">
        <f>feedin_vanute!AF47</f>
        <v>0</v>
      </c>
      <c r="AG47" s="146">
        <f>feedin_vanute!AG47</f>
        <v>0</v>
      </c>
      <c r="AH47" s="146">
        <f>feedin_vanute!AH47</f>
        <v>0</v>
      </c>
      <c r="AI47" s="146">
        <f>feedin_vanute!AI47</f>
        <v>1</v>
      </c>
      <c r="AJ47" s="145">
        <f>feedin_vanute!AJ47</f>
        <v>0.4</v>
      </c>
      <c r="AK47" s="146">
        <f>feedin_vanute!AK47</f>
        <v>0.4</v>
      </c>
      <c r="AL47" s="146">
        <f>feedin_vanute!AL47</f>
        <v>0.2</v>
      </c>
      <c r="AM47" s="146">
        <f>feedin_vanute!AM47</f>
        <v>0</v>
      </c>
      <c r="AN47" s="146">
        <f>feedin_vanute!AN47</f>
        <v>0</v>
      </c>
      <c r="AO47" s="145">
        <f>feedin_vanute!AO47</f>
        <v>0.03</v>
      </c>
      <c r="AP47" s="146">
        <f>feedin_vanute!AP47</f>
        <v>0.15</v>
      </c>
      <c r="AQ47" s="146">
        <f>feedin_vanute!AQ47</f>
        <v>0.3</v>
      </c>
      <c r="AR47" s="146">
        <f>feedin_vanute!AR47</f>
        <v>0.5</v>
      </c>
      <c r="AS47" s="146">
        <f>feedin_vanute!AS47</f>
        <v>2.0000000000000018E-2</v>
      </c>
      <c r="AT47" s="145">
        <f>feedin_vanute!AT47</f>
        <v>0.1</v>
      </c>
      <c r="AU47" s="146">
        <f>feedin_vanute!AU47</f>
        <v>0.25</v>
      </c>
      <c r="AV47" s="146">
        <f>feedin_vanute!AV47</f>
        <v>0.3</v>
      </c>
      <c r="AW47" s="146">
        <f>feedin_vanute!AW47</f>
        <v>0.3</v>
      </c>
      <c r="AX47" s="146">
        <f>feedin_vanute!AX47</f>
        <v>5.0000000000000044E-2</v>
      </c>
      <c r="AY47" s="145">
        <f>feedin_vanute!AY47</f>
        <v>0</v>
      </c>
      <c r="AZ47" s="146">
        <f>feedin_vanute!AZ47</f>
        <v>0</v>
      </c>
      <c r="BA47" s="146">
        <f>feedin_vanute!BA47</f>
        <v>0</v>
      </c>
      <c r="BB47" s="146">
        <f>feedin_vanute!BB47</f>
        <v>0.5</v>
      </c>
      <c r="BC47" s="146">
        <f>feedin_vanute!BC47</f>
        <v>0.5</v>
      </c>
      <c r="BD47" s="36">
        <f t="shared" si="2"/>
        <v>0.99999999999999989</v>
      </c>
      <c r="BE47" s="36">
        <f t="shared" si="3"/>
        <v>9.0000000000000018</v>
      </c>
    </row>
    <row r="48" spans="1:64" x14ac:dyDescent="0.2">
      <c r="A48" s="12">
        <v>2042</v>
      </c>
      <c r="B48" s="100">
        <v>6.8876789179472125E-3</v>
      </c>
      <c r="C48" s="66">
        <v>4.6951125437563225E-2</v>
      </c>
      <c r="D48" s="66">
        <f t="shared" si="12"/>
        <v>0</v>
      </c>
      <c r="E48" s="66">
        <f t="shared" si="12"/>
        <v>0</v>
      </c>
      <c r="F48" s="66">
        <f t="shared" si="12"/>
        <v>0</v>
      </c>
      <c r="G48" s="66">
        <v>3.8216334454087948E-4</v>
      </c>
      <c r="H48" s="66">
        <v>0</v>
      </c>
      <c r="I48" s="66">
        <v>0.94577903229994864</v>
      </c>
      <c r="J48" s="174">
        <f t="shared" si="8"/>
        <v>0</v>
      </c>
      <c r="K48" s="145">
        <f>feedin_vanute!K48</f>
        <v>0.03</v>
      </c>
      <c r="L48" s="146">
        <f>feedin_vanute!L48</f>
        <v>0.1</v>
      </c>
      <c r="M48" s="146">
        <f>feedin_vanute!M48</f>
        <v>0.45</v>
      </c>
      <c r="N48" s="146">
        <f>feedin_vanute!N48</f>
        <v>0.27</v>
      </c>
      <c r="O48" s="146">
        <f>feedin_vanute!O48</f>
        <v>0.15</v>
      </c>
      <c r="P48" s="145">
        <f>feedin_vanute!P48</f>
        <v>0</v>
      </c>
      <c r="Q48" s="146">
        <f>feedin_vanute!Q48</f>
        <v>2E-3</v>
      </c>
      <c r="R48" s="146">
        <f>feedin_vanute!R48</f>
        <v>0.15500000000000008</v>
      </c>
      <c r="S48" s="146">
        <f>feedin_vanute!S48</f>
        <v>0.69799999999999995</v>
      </c>
      <c r="T48" s="146">
        <f>feedin_vanute!T48</f>
        <v>0.14499999999999991</v>
      </c>
      <c r="U48" s="145">
        <f>feedin_vanute!U48</f>
        <v>0.125</v>
      </c>
      <c r="V48" s="146">
        <f>feedin_vanute!V48</f>
        <v>0.5</v>
      </c>
      <c r="W48" s="146">
        <f>feedin_vanute!W48</f>
        <v>0.35</v>
      </c>
      <c r="X48" s="146">
        <f>feedin_vanute!X48</f>
        <v>2.5000000000000001E-2</v>
      </c>
      <c r="Y48" s="146">
        <f>feedin_vanute!Y48</f>
        <v>0</v>
      </c>
      <c r="Z48" s="145">
        <f>feedin_vanute!Z48</f>
        <v>0</v>
      </c>
      <c r="AA48" s="146">
        <f>feedin_vanute!AA48</f>
        <v>2E-3</v>
      </c>
      <c r="AB48" s="146">
        <f>feedin_vanute!AB48</f>
        <v>0.15500000000000008</v>
      </c>
      <c r="AC48" s="146">
        <f>feedin_vanute!AC48</f>
        <v>0.69799999999999995</v>
      </c>
      <c r="AD48" s="146">
        <f>feedin_vanute!AD48</f>
        <v>0.14499999999999991</v>
      </c>
      <c r="AE48" s="145">
        <f>feedin_vanute!AE48</f>
        <v>0</v>
      </c>
      <c r="AF48" s="146">
        <f>feedin_vanute!AF48</f>
        <v>0</v>
      </c>
      <c r="AG48" s="146">
        <f>feedin_vanute!AG48</f>
        <v>0</v>
      </c>
      <c r="AH48" s="146">
        <f>feedin_vanute!AH48</f>
        <v>0</v>
      </c>
      <c r="AI48" s="146">
        <f>feedin_vanute!AI48</f>
        <v>1</v>
      </c>
      <c r="AJ48" s="145">
        <f>feedin_vanute!AJ48</f>
        <v>0.4</v>
      </c>
      <c r="AK48" s="146">
        <f>feedin_vanute!AK48</f>
        <v>0.4</v>
      </c>
      <c r="AL48" s="146">
        <f>feedin_vanute!AL48</f>
        <v>0.2</v>
      </c>
      <c r="AM48" s="146">
        <f>feedin_vanute!AM48</f>
        <v>0</v>
      </c>
      <c r="AN48" s="146">
        <f>feedin_vanute!AN48</f>
        <v>0</v>
      </c>
      <c r="AO48" s="145">
        <f>feedin_vanute!AO48</f>
        <v>0.03</v>
      </c>
      <c r="AP48" s="146">
        <f>feedin_vanute!AP48</f>
        <v>0.15</v>
      </c>
      <c r="AQ48" s="146">
        <f>feedin_vanute!AQ48</f>
        <v>0.3</v>
      </c>
      <c r="AR48" s="146">
        <f>feedin_vanute!AR48</f>
        <v>0.5</v>
      </c>
      <c r="AS48" s="146">
        <f>feedin_vanute!AS48</f>
        <v>2.0000000000000018E-2</v>
      </c>
      <c r="AT48" s="145">
        <f>feedin_vanute!AT48</f>
        <v>0.1</v>
      </c>
      <c r="AU48" s="146">
        <f>feedin_vanute!AU48</f>
        <v>0.25</v>
      </c>
      <c r="AV48" s="146">
        <f>feedin_vanute!AV48</f>
        <v>0.3</v>
      </c>
      <c r="AW48" s="146">
        <f>feedin_vanute!AW48</f>
        <v>0.3</v>
      </c>
      <c r="AX48" s="146">
        <f>feedin_vanute!AX48</f>
        <v>5.0000000000000044E-2</v>
      </c>
      <c r="AY48" s="145">
        <f>feedin_vanute!AY48</f>
        <v>0</v>
      </c>
      <c r="AZ48" s="146">
        <f>feedin_vanute!AZ48</f>
        <v>0</v>
      </c>
      <c r="BA48" s="146">
        <f>feedin_vanute!BA48</f>
        <v>0</v>
      </c>
      <c r="BB48" s="146">
        <f>feedin_vanute!BB48</f>
        <v>0.5</v>
      </c>
      <c r="BC48" s="146">
        <f>feedin_vanute!BC48</f>
        <v>0.5</v>
      </c>
      <c r="BD48" s="36">
        <f t="shared" si="2"/>
        <v>1</v>
      </c>
      <c r="BE48" s="36">
        <f t="shared" si="3"/>
        <v>9.0000000000000018</v>
      </c>
    </row>
    <row r="49" spans="1:57" x14ac:dyDescent="0.2">
      <c r="A49" s="12">
        <v>2043</v>
      </c>
      <c r="B49" s="100">
        <v>5.9798958738611317E-3</v>
      </c>
      <c r="C49" s="66">
        <v>4.0493115235975263E-2</v>
      </c>
      <c r="D49" s="66">
        <f t="shared" si="12"/>
        <v>0</v>
      </c>
      <c r="E49" s="66">
        <f t="shared" si="12"/>
        <v>0</v>
      </c>
      <c r="F49" s="66">
        <f t="shared" si="12"/>
        <v>0</v>
      </c>
      <c r="G49" s="66">
        <v>3.8294450220015654E-4</v>
      </c>
      <c r="H49" s="66">
        <v>0</v>
      </c>
      <c r="I49" s="66">
        <v>0.95314404438796352</v>
      </c>
      <c r="J49" s="174">
        <f t="shared" si="8"/>
        <v>0</v>
      </c>
      <c r="K49" s="145">
        <f>feedin_vanute!K49</f>
        <v>0.03</v>
      </c>
      <c r="L49" s="146">
        <f>feedin_vanute!L49</f>
        <v>0.1</v>
      </c>
      <c r="M49" s="146">
        <f>feedin_vanute!M49</f>
        <v>0.45</v>
      </c>
      <c r="N49" s="146">
        <f>feedin_vanute!N49</f>
        <v>0.27</v>
      </c>
      <c r="O49" s="146">
        <f>feedin_vanute!O49</f>
        <v>0.15</v>
      </c>
      <c r="P49" s="145">
        <f>feedin_vanute!P49</f>
        <v>0</v>
      </c>
      <c r="Q49" s="146">
        <f>feedin_vanute!Q49</f>
        <v>2E-3</v>
      </c>
      <c r="R49" s="146">
        <f>feedin_vanute!R49</f>
        <v>0.15500000000000008</v>
      </c>
      <c r="S49" s="146">
        <f>feedin_vanute!S49</f>
        <v>0.69799999999999995</v>
      </c>
      <c r="T49" s="146">
        <f>feedin_vanute!T49</f>
        <v>0.14499999999999991</v>
      </c>
      <c r="U49" s="145">
        <f>feedin_vanute!U49</f>
        <v>0.125</v>
      </c>
      <c r="V49" s="146">
        <f>feedin_vanute!V49</f>
        <v>0.5</v>
      </c>
      <c r="W49" s="146">
        <f>feedin_vanute!W49</f>
        <v>0.35</v>
      </c>
      <c r="X49" s="146">
        <f>feedin_vanute!X49</f>
        <v>2.5000000000000001E-2</v>
      </c>
      <c r="Y49" s="146">
        <f>feedin_vanute!Y49</f>
        <v>0</v>
      </c>
      <c r="Z49" s="145">
        <f>feedin_vanute!Z49</f>
        <v>0</v>
      </c>
      <c r="AA49" s="146">
        <f>feedin_vanute!AA49</f>
        <v>2E-3</v>
      </c>
      <c r="AB49" s="146">
        <f>feedin_vanute!AB49</f>
        <v>0.15500000000000008</v>
      </c>
      <c r="AC49" s="146">
        <f>feedin_vanute!AC49</f>
        <v>0.69799999999999995</v>
      </c>
      <c r="AD49" s="146">
        <f>feedin_vanute!AD49</f>
        <v>0.14499999999999991</v>
      </c>
      <c r="AE49" s="145">
        <f>feedin_vanute!AE49</f>
        <v>0</v>
      </c>
      <c r="AF49" s="146">
        <f>feedin_vanute!AF49</f>
        <v>0</v>
      </c>
      <c r="AG49" s="146">
        <f>feedin_vanute!AG49</f>
        <v>0</v>
      </c>
      <c r="AH49" s="146">
        <f>feedin_vanute!AH49</f>
        <v>0</v>
      </c>
      <c r="AI49" s="146">
        <f>feedin_vanute!AI49</f>
        <v>1</v>
      </c>
      <c r="AJ49" s="145">
        <f>feedin_vanute!AJ49</f>
        <v>0.4</v>
      </c>
      <c r="AK49" s="146">
        <f>feedin_vanute!AK49</f>
        <v>0.4</v>
      </c>
      <c r="AL49" s="146">
        <f>feedin_vanute!AL49</f>
        <v>0.2</v>
      </c>
      <c r="AM49" s="146">
        <f>feedin_vanute!AM49</f>
        <v>0</v>
      </c>
      <c r="AN49" s="146">
        <f>feedin_vanute!AN49</f>
        <v>0</v>
      </c>
      <c r="AO49" s="145">
        <f>feedin_vanute!AO49</f>
        <v>0.03</v>
      </c>
      <c r="AP49" s="146">
        <f>feedin_vanute!AP49</f>
        <v>0.15</v>
      </c>
      <c r="AQ49" s="146">
        <f>feedin_vanute!AQ49</f>
        <v>0.3</v>
      </c>
      <c r="AR49" s="146">
        <f>feedin_vanute!AR49</f>
        <v>0.5</v>
      </c>
      <c r="AS49" s="146">
        <f>feedin_vanute!AS49</f>
        <v>2.0000000000000018E-2</v>
      </c>
      <c r="AT49" s="145">
        <f>feedin_vanute!AT49</f>
        <v>0.1</v>
      </c>
      <c r="AU49" s="146">
        <f>feedin_vanute!AU49</f>
        <v>0.25</v>
      </c>
      <c r="AV49" s="146">
        <f>feedin_vanute!AV49</f>
        <v>0.3</v>
      </c>
      <c r="AW49" s="146">
        <f>feedin_vanute!AW49</f>
        <v>0.3</v>
      </c>
      <c r="AX49" s="146">
        <f>feedin_vanute!AX49</f>
        <v>5.0000000000000044E-2</v>
      </c>
      <c r="AY49" s="145">
        <f>feedin_vanute!AY49</f>
        <v>0</v>
      </c>
      <c r="AZ49" s="146">
        <f>feedin_vanute!AZ49</f>
        <v>0</v>
      </c>
      <c r="BA49" s="146">
        <f>feedin_vanute!BA49</f>
        <v>0</v>
      </c>
      <c r="BB49" s="146">
        <f>feedin_vanute!BB49</f>
        <v>0.5</v>
      </c>
      <c r="BC49" s="146">
        <f>feedin_vanute!BC49</f>
        <v>0.5</v>
      </c>
      <c r="BD49" s="36">
        <f t="shared" si="2"/>
        <v>1</v>
      </c>
      <c r="BE49" s="36">
        <f t="shared" si="3"/>
        <v>9.0000000000000018</v>
      </c>
    </row>
    <row r="50" spans="1:57" x14ac:dyDescent="0.2">
      <c r="A50" s="12">
        <v>2044</v>
      </c>
      <c r="B50" s="100">
        <v>5.1806311738879212E-3</v>
      </c>
      <c r="C50" s="66">
        <v>3.4833466951288881E-2</v>
      </c>
      <c r="D50" s="66">
        <f t="shared" si="12"/>
        <v>0</v>
      </c>
      <c r="E50" s="66">
        <f t="shared" si="12"/>
        <v>0</v>
      </c>
      <c r="F50" s="66">
        <f t="shared" si="12"/>
        <v>0</v>
      </c>
      <c r="G50" s="66">
        <v>3.8283888859664341E-4</v>
      </c>
      <c r="H50" s="66">
        <v>0</v>
      </c>
      <c r="I50" s="66">
        <v>0.95960306298622655</v>
      </c>
      <c r="J50" s="174">
        <f t="shared" si="8"/>
        <v>0</v>
      </c>
      <c r="K50" s="145">
        <f>feedin_vanute!K50</f>
        <v>0.03</v>
      </c>
      <c r="L50" s="146">
        <f>feedin_vanute!L50</f>
        <v>0.1</v>
      </c>
      <c r="M50" s="146">
        <f>feedin_vanute!M50</f>
        <v>0.45</v>
      </c>
      <c r="N50" s="146">
        <f>feedin_vanute!N50</f>
        <v>0.27</v>
      </c>
      <c r="O50" s="146">
        <f>feedin_vanute!O50</f>
        <v>0.15</v>
      </c>
      <c r="P50" s="145">
        <f>feedin_vanute!P50</f>
        <v>0</v>
      </c>
      <c r="Q50" s="146">
        <f>feedin_vanute!Q50</f>
        <v>2E-3</v>
      </c>
      <c r="R50" s="146">
        <f>feedin_vanute!R50</f>
        <v>0.15500000000000008</v>
      </c>
      <c r="S50" s="146">
        <f>feedin_vanute!S50</f>
        <v>0.69799999999999995</v>
      </c>
      <c r="T50" s="146">
        <f>feedin_vanute!T50</f>
        <v>0.14499999999999991</v>
      </c>
      <c r="U50" s="145">
        <f>feedin_vanute!U50</f>
        <v>0.125</v>
      </c>
      <c r="V50" s="146">
        <f>feedin_vanute!V50</f>
        <v>0.5</v>
      </c>
      <c r="W50" s="146">
        <f>feedin_vanute!W50</f>
        <v>0.35</v>
      </c>
      <c r="X50" s="146">
        <f>feedin_vanute!X50</f>
        <v>2.5000000000000001E-2</v>
      </c>
      <c r="Y50" s="146">
        <f>feedin_vanute!Y50</f>
        <v>0</v>
      </c>
      <c r="Z50" s="145">
        <f>feedin_vanute!Z50</f>
        <v>0</v>
      </c>
      <c r="AA50" s="146">
        <f>feedin_vanute!AA50</f>
        <v>2E-3</v>
      </c>
      <c r="AB50" s="146">
        <f>feedin_vanute!AB50</f>
        <v>0.15500000000000008</v>
      </c>
      <c r="AC50" s="146">
        <f>feedin_vanute!AC50</f>
        <v>0.69799999999999995</v>
      </c>
      <c r="AD50" s="146">
        <f>feedin_vanute!AD50</f>
        <v>0.14499999999999991</v>
      </c>
      <c r="AE50" s="145">
        <f>feedin_vanute!AE50</f>
        <v>0</v>
      </c>
      <c r="AF50" s="146">
        <f>feedin_vanute!AF50</f>
        <v>0</v>
      </c>
      <c r="AG50" s="146">
        <f>feedin_vanute!AG50</f>
        <v>0</v>
      </c>
      <c r="AH50" s="146">
        <f>feedin_vanute!AH50</f>
        <v>0</v>
      </c>
      <c r="AI50" s="146">
        <f>feedin_vanute!AI50</f>
        <v>1</v>
      </c>
      <c r="AJ50" s="145">
        <f>feedin_vanute!AJ50</f>
        <v>0.4</v>
      </c>
      <c r="AK50" s="146">
        <f>feedin_vanute!AK50</f>
        <v>0.4</v>
      </c>
      <c r="AL50" s="146">
        <f>feedin_vanute!AL50</f>
        <v>0.2</v>
      </c>
      <c r="AM50" s="146">
        <f>feedin_vanute!AM50</f>
        <v>0</v>
      </c>
      <c r="AN50" s="146">
        <f>feedin_vanute!AN50</f>
        <v>0</v>
      </c>
      <c r="AO50" s="145">
        <f>feedin_vanute!AO50</f>
        <v>0.03</v>
      </c>
      <c r="AP50" s="146">
        <f>feedin_vanute!AP50</f>
        <v>0.15</v>
      </c>
      <c r="AQ50" s="146">
        <f>feedin_vanute!AQ50</f>
        <v>0.3</v>
      </c>
      <c r="AR50" s="146">
        <f>feedin_vanute!AR50</f>
        <v>0.5</v>
      </c>
      <c r="AS50" s="146">
        <f>feedin_vanute!AS50</f>
        <v>2.0000000000000018E-2</v>
      </c>
      <c r="AT50" s="145">
        <f>feedin_vanute!AT50</f>
        <v>0.1</v>
      </c>
      <c r="AU50" s="146">
        <f>feedin_vanute!AU50</f>
        <v>0.25</v>
      </c>
      <c r="AV50" s="146">
        <f>feedin_vanute!AV50</f>
        <v>0.3</v>
      </c>
      <c r="AW50" s="146">
        <f>feedin_vanute!AW50</f>
        <v>0.3</v>
      </c>
      <c r="AX50" s="146">
        <f>feedin_vanute!AX50</f>
        <v>5.0000000000000044E-2</v>
      </c>
      <c r="AY50" s="145">
        <f>feedin_vanute!AY50</f>
        <v>0</v>
      </c>
      <c r="AZ50" s="146">
        <f>feedin_vanute!AZ50</f>
        <v>0</v>
      </c>
      <c r="BA50" s="146">
        <f>feedin_vanute!BA50</f>
        <v>0</v>
      </c>
      <c r="BB50" s="146">
        <f>feedin_vanute!BB50</f>
        <v>0.5</v>
      </c>
      <c r="BC50" s="146">
        <f>feedin_vanute!BC50</f>
        <v>0.5</v>
      </c>
      <c r="BD50" s="36">
        <f t="shared" si="2"/>
        <v>1</v>
      </c>
      <c r="BE50" s="36">
        <f t="shared" si="3"/>
        <v>9.0000000000000018</v>
      </c>
    </row>
    <row r="51" spans="1:57" x14ac:dyDescent="0.2">
      <c r="A51" s="51">
        <v>2045</v>
      </c>
      <c r="B51" s="101">
        <v>4.4838098096947054E-3</v>
      </c>
      <c r="C51" s="74">
        <v>2.9891693201575961E-2</v>
      </c>
      <c r="D51" s="74">
        <f t="shared" si="12"/>
        <v>0</v>
      </c>
      <c r="E51" s="74">
        <f t="shared" si="12"/>
        <v>0</v>
      </c>
      <c r="F51" s="74">
        <f t="shared" si="12"/>
        <v>0</v>
      </c>
      <c r="G51" s="74">
        <v>3.8191554730458406E-4</v>
      </c>
      <c r="H51" s="74">
        <v>0</v>
      </c>
      <c r="I51" s="74">
        <v>0.96524258144142483</v>
      </c>
      <c r="J51" s="65">
        <f t="shared" si="8"/>
        <v>0</v>
      </c>
      <c r="K51" s="72">
        <f>feedin_vanute!K51</f>
        <v>0.03</v>
      </c>
      <c r="L51" s="83">
        <f>feedin_vanute!L51</f>
        <v>0.1</v>
      </c>
      <c r="M51" s="83">
        <f>feedin_vanute!M51</f>
        <v>0.45</v>
      </c>
      <c r="N51" s="83">
        <f>feedin_vanute!N51</f>
        <v>0.27</v>
      </c>
      <c r="O51" s="83">
        <f>feedin_vanute!O51</f>
        <v>0.15</v>
      </c>
      <c r="P51" s="72">
        <f>feedin_vanute!P51</f>
        <v>0</v>
      </c>
      <c r="Q51" s="83">
        <f>feedin_vanute!Q51</f>
        <v>2E-3</v>
      </c>
      <c r="R51" s="83">
        <f>feedin_vanute!R51</f>
        <v>0.15500000000000008</v>
      </c>
      <c r="S51" s="83">
        <f>feedin_vanute!S51</f>
        <v>0.69799999999999995</v>
      </c>
      <c r="T51" s="83">
        <f>feedin_vanute!T51</f>
        <v>0.14499999999999991</v>
      </c>
      <c r="U51" s="72">
        <f>feedin_vanute!U51</f>
        <v>0.125</v>
      </c>
      <c r="V51" s="83">
        <f>feedin_vanute!V51</f>
        <v>0.5</v>
      </c>
      <c r="W51" s="83">
        <f>feedin_vanute!W51</f>
        <v>0.35</v>
      </c>
      <c r="X51" s="83">
        <f>feedin_vanute!X51</f>
        <v>2.5000000000000001E-2</v>
      </c>
      <c r="Y51" s="83">
        <f>feedin_vanute!Y51</f>
        <v>0</v>
      </c>
      <c r="Z51" s="72">
        <f>feedin_vanute!Z51</f>
        <v>0</v>
      </c>
      <c r="AA51" s="83">
        <f>feedin_vanute!AA51</f>
        <v>2E-3</v>
      </c>
      <c r="AB51" s="83">
        <f>feedin_vanute!AB51</f>
        <v>0.15500000000000008</v>
      </c>
      <c r="AC51" s="83">
        <f>feedin_vanute!AC51</f>
        <v>0.69799999999999995</v>
      </c>
      <c r="AD51" s="83">
        <f>feedin_vanute!AD51</f>
        <v>0.14499999999999991</v>
      </c>
      <c r="AE51" s="72">
        <f>feedin_vanute!AE51</f>
        <v>0</v>
      </c>
      <c r="AF51" s="83">
        <f>feedin_vanute!AF51</f>
        <v>0</v>
      </c>
      <c r="AG51" s="83">
        <f>feedin_vanute!AG51</f>
        <v>0</v>
      </c>
      <c r="AH51" s="83">
        <f>feedin_vanute!AH51</f>
        <v>0</v>
      </c>
      <c r="AI51" s="83">
        <f>feedin_vanute!AI51</f>
        <v>1</v>
      </c>
      <c r="AJ51" s="72">
        <f>feedin_vanute!AJ51</f>
        <v>0.4</v>
      </c>
      <c r="AK51" s="83">
        <f>feedin_vanute!AK51</f>
        <v>0.4</v>
      </c>
      <c r="AL51" s="83">
        <f>feedin_vanute!AL51</f>
        <v>0.2</v>
      </c>
      <c r="AM51" s="83">
        <f>feedin_vanute!AM51</f>
        <v>0</v>
      </c>
      <c r="AN51" s="83">
        <f>feedin_vanute!AN51</f>
        <v>0</v>
      </c>
      <c r="AO51" s="72">
        <f>feedin_vanute!AO51</f>
        <v>0.03</v>
      </c>
      <c r="AP51" s="83">
        <f>feedin_vanute!AP51</f>
        <v>0.15</v>
      </c>
      <c r="AQ51" s="83">
        <f>feedin_vanute!AQ51</f>
        <v>0.3</v>
      </c>
      <c r="AR51" s="83">
        <f>feedin_vanute!AR51</f>
        <v>0.5</v>
      </c>
      <c r="AS51" s="83">
        <f>feedin_vanute!AS51</f>
        <v>2.0000000000000018E-2</v>
      </c>
      <c r="AT51" s="72">
        <f>feedin_vanute!AT51</f>
        <v>0.1</v>
      </c>
      <c r="AU51" s="83">
        <f>feedin_vanute!AU51</f>
        <v>0.25</v>
      </c>
      <c r="AV51" s="83">
        <f>feedin_vanute!AV51</f>
        <v>0.3</v>
      </c>
      <c r="AW51" s="83">
        <f>feedin_vanute!AW51</f>
        <v>0.3</v>
      </c>
      <c r="AX51" s="83">
        <f>feedin_vanute!AX51</f>
        <v>5.0000000000000044E-2</v>
      </c>
      <c r="AY51" s="72">
        <f>feedin_vanute!AY51</f>
        <v>0</v>
      </c>
      <c r="AZ51" s="83">
        <f>feedin_vanute!AZ51</f>
        <v>0</v>
      </c>
      <c r="BA51" s="83">
        <f>feedin_vanute!BA51</f>
        <v>0</v>
      </c>
      <c r="BB51" s="83">
        <f>feedin_vanute!BB51</f>
        <v>0.5</v>
      </c>
      <c r="BC51" s="83">
        <f>feedin_vanute!BC51</f>
        <v>0.5</v>
      </c>
      <c r="BD51" s="52">
        <f t="shared" si="2"/>
        <v>1</v>
      </c>
      <c r="BE51" s="52">
        <f t="shared" si="3"/>
        <v>9.0000000000000018</v>
      </c>
    </row>
    <row r="52" spans="1:57" x14ac:dyDescent="0.2">
      <c r="A52" s="12">
        <v>2046</v>
      </c>
      <c r="B52" s="100">
        <v>3.872016979321628E-3</v>
      </c>
      <c r="C52" s="66">
        <v>2.5589557268365263E-2</v>
      </c>
      <c r="D52" s="66">
        <f t="shared" si="12"/>
        <v>0</v>
      </c>
      <c r="E52" s="66">
        <f t="shared" si="12"/>
        <v>0</v>
      </c>
      <c r="F52" s="66">
        <f t="shared" si="12"/>
        <v>0</v>
      </c>
      <c r="G52" s="66">
        <v>3.8016123424854836E-4</v>
      </c>
      <c r="H52" s="66">
        <v>0</v>
      </c>
      <c r="I52" s="66">
        <v>0.97015826451806464</v>
      </c>
      <c r="J52" s="174">
        <f t="shared" si="8"/>
        <v>0</v>
      </c>
      <c r="K52" s="145">
        <f>feedin_vanute!K52</f>
        <v>0.03</v>
      </c>
      <c r="L52" s="146">
        <f>feedin_vanute!L52</f>
        <v>0.1</v>
      </c>
      <c r="M52" s="146">
        <f>feedin_vanute!M52</f>
        <v>0.45</v>
      </c>
      <c r="N52" s="146">
        <f>feedin_vanute!N52</f>
        <v>0.27</v>
      </c>
      <c r="O52" s="146">
        <f>feedin_vanute!O52</f>
        <v>0.15</v>
      </c>
      <c r="P52" s="145">
        <f>feedin_vanute!P52</f>
        <v>0</v>
      </c>
      <c r="Q52" s="146">
        <f>feedin_vanute!Q52</f>
        <v>2E-3</v>
      </c>
      <c r="R52" s="146">
        <f>feedin_vanute!R52</f>
        <v>0.15500000000000008</v>
      </c>
      <c r="S52" s="146">
        <f>feedin_vanute!S52</f>
        <v>0.69799999999999995</v>
      </c>
      <c r="T52" s="146">
        <f>feedin_vanute!T52</f>
        <v>0.14499999999999991</v>
      </c>
      <c r="U52" s="145">
        <f>feedin_vanute!U52</f>
        <v>0.125</v>
      </c>
      <c r="V52" s="146">
        <f>feedin_vanute!V52</f>
        <v>0.5</v>
      </c>
      <c r="W52" s="146">
        <f>feedin_vanute!W52</f>
        <v>0.35</v>
      </c>
      <c r="X52" s="146">
        <f>feedin_vanute!X52</f>
        <v>2.5000000000000001E-2</v>
      </c>
      <c r="Y52" s="146">
        <f>feedin_vanute!Y52</f>
        <v>0</v>
      </c>
      <c r="Z52" s="145">
        <f>feedin_vanute!Z52</f>
        <v>0</v>
      </c>
      <c r="AA52" s="146">
        <f>feedin_vanute!AA52</f>
        <v>2E-3</v>
      </c>
      <c r="AB52" s="146">
        <f>feedin_vanute!AB52</f>
        <v>0.15500000000000008</v>
      </c>
      <c r="AC52" s="146">
        <f>feedin_vanute!AC52</f>
        <v>0.69799999999999995</v>
      </c>
      <c r="AD52" s="146">
        <f>feedin_vanute!AD52</f>
        <v>0.14499999999999991</v>
      </c>
      <c r="AE52" s="145">
        <f>feedin_vanute!AE52</f>
        <v>0</v>
      </c>
      <c r="AF52" s="146">
        <f>feedin_vanute!AF52</f>
        <v>0</v>
      </c>
      <c r="AG52" s="146">
        <f>feedin_vanute!AG52</f>
        <v>0</v>
      </c>
      <c r="AH52" s="146">
        <f>feedin_vanute!AH52</f>
        <v>0</v>
      </c>
      <c r="AI52" s="146">
        <f>feedin_vanute!AI52</f>
        <v>1</v>
      </c>
      <c r="AJ52" s="145">
        <f>feedin_vanute!AJ52</f>
        <v>0.4</v>
      </c>
      <c r="AK52" s="146">
        <f>feedin_vanute!AK52</f>
        <v>0.4</v>
      </c>
      <c r="AL52" s="146">
        <f>feedin_vanute!AL52</f>
        <v>0.2</v>
      </c>
      <c r="AM52" s="146">
        <f>feedin_vanute!AM52</f>
        <v>0</v>
      </c>
      <c r="AN52" s="146">
        <f>feedin_vanute!AN52</f>
        <v>0</v>
      </c>
      <c r="AO52" s="145">
        <f>feedin_vanute!AO52</f>
        <v>0.03</v>
      </c>
      <c r="AP52" s="146">
        <f>feedin_vanute!AP52</f>
        <v>0.15</v>
      </c>
      <c r="AQ52" s="146">
        <f>feedin_vanute!AQ52</f>
        <v>0.3</v>
      </c>
      <c r="AR52" s="146">
        <f>feedin_vanute!AR52</f>
        <v>0.5</v>
      </c>
      <c r="AS52" s="146">
        <f>feedin_vanute!AS52</f>
        <v>2.0000000000000018E-2</v>
      </c>
      <c r="AT52" s="145">
        <f>feedin_vanute!AT52</f>
        <v>0.1</v>
      </c>
      <c r="AU52" s="146">
        <f>feedin_vanute!AU52</f>
        <v>0.25</v>
      </c>
      <c r="AV52" s="146">
        <f>feedin_vanute!AV52</f>
        <v>0.3</v>
      </c>
      <c r="AW52" s="146">
        <f>feedin_vanute!AW52</f>
        <v>0.3</v>
      </c>
      <c r="AX52" s="146">
        <f>feedin_vanute!AX52</f>
        <v>5.0000000000000044E-2</v>
      </c>
      <c r="AY52" s="145">
        <f>feedin_vanute!AY52</f>
        <v>0</v>
      </c>
      <c r="AZ52" s="146">
        <f>feedin_vanute!AZ52</f>
        <v>0</v>
      </c>
      <c r="BA52" s="146">
        <f>feedin_vanute!BA52</f>
        <v>0</v>
      </c>
      <c r="BB52" s="146">
        <f>feedin_vanute!BB52</f>
        <v>0.5</v>
      </c>
      <c r="BC52" s="146">
        <f>feedin_vanute!BC52</f>
        <v>0.5</v>
      </c>
      <c r="BD52" s="36">
        <f t="shared" si="2"/>
        <v>1</v>
      </c>
      <c r="BE52" s="36">
        <f t="shared" si="3"/>
        <v>9.0000000000000018</v>
      </c>
    </row>
    <row r="53" spans="1:57" x14ac:dyDescent="0.2">
      <c r="A53" s="12">
        <v>2047</v>
      </c>
      <c r="B53" s="100">
        <v>3.3361627455432731E-3</v>
      </c>
      <c r="C53" s="66">
        <v>2.1855969439442756E-2</v>
      </c>
      <c r="D53" s="66">
        <f t="shared" si="12"/>
        <v>0</v>
      </c>
      <c r="E53" s="66">
        <f t="shared" si="12"/>
        <v>0</v>
      </c>
      <c r="F53" s="66">
        <f t="shared" si="12"/>
        <v>0</v>
      </c>
      <c r="G53" s="66">
        <v>3.7761871582340058E-4</v>
      </c>
      <c r="H53" s="66">
        <v>0</v>
      </c>
      <c r="I53" s="66">
        <v>0.97443024909919063</v>
      </c>
      <c r="J53" s="174">
        <f t="shared" si="8"/>
        <v>0</v>
      </c>
      <c r="K53" s="145">
        <f>feedin_vanute!K53</f>
        <v>0.03</v>
      </c>
      <c r="L53" s="146">
        <f>feedin_vanute!L53</f>
        <v>0.1</v>
      </c>
      <c r="M53" s="146">
        <f>feedin_vanute!M53</f>
        <v>0.45</v>
      </c>
      <c r="N53" s="146">
        <f>feedin_vanute!N53</f>
        <v>0.27</v>
      </c>
      <c r="O53" s="146">
        <f>feedin_vanute!O53</f>
        <v>0.15</v>
      </c>
      <c r="P53" s="145">
        <f>feedin_vanute!P53</f>
        <v>0</v>
      </c>
      <c r="Q53" s="146">
        <f>feedin_vanute!Q53</f>
        <v>2E-3</v>
      </c>
      <c r="R53" s="146">
        <f>feedin_vanute!R53</f>
        <v>0.15500000000000008</v>
      </c>
      <c r="S53" s="146">
        <f>feedin_vanute!S53</f>
        <v>0.69799999999999995</v>
      </c>
      <c r="T53" s="146">
        <f>feedin_vanute!T53</f>
        <v>0.14499999999999991</v>
      </c>
      <c r="U53" s="145">
        <f>feedin_vanute!U53</f>
        <v>0.125</v>
      </c>
      <c r="V53" s="146">
        <f>feedin_vanute!V53</f>
        <v>0.5</v>
      </c>
      <c r="W53" s="146">
        <f>feedin_vanute!W53</f>
        <v>0.35</v>
      </c>
      <c r="X53" s="146">
        <f>feedin_vanute!X53</f>
        <v>2.5000000000000001E-2</v>
      </c>
      <c r="Y53" s="146">
        <f>feedin_vanute!Y53</f>
        <v>0</v>
      </c>
      <c r="Z53" s="145">
        <f>feedin_vanute!Z53</f>
        <v>0</v>
      </c>
      <c r="AA53" s="146">
        <f>feedin_vanute!AA53</f>
        <v>2E-3</v>
      </c>
      <c r="AB53" s="146">
        <f>feedin_vanute!AB53</f>
        <v>0.15500000000000008</v>
      </c>
      <c r="AC53" s="146">
        <f>feedin_vanute!AC53</f>
        <v>0.69799999999999995</v>
      </c>
      <c r="AD53" s="146">
        <f>feedin_vanute!AD53</f>
        <v>0.14499999999999991</v>
      </c>
      <c r="AE53" s="145">
        <f>feedin_vanute!AE53</f>
        <v>0</v>
      </c>
      <c r="AF53" s="146">
        <f>feedin_vanute!AF53</f>
        <v>0</v>
      </c>
      <c r="AG53" s="146">
        <f>feedin_vanute!AG53</f>
        <v>0</v>
      </c>
      <c r="AH53" s="146">
        <f>feedin_vanute!AH53</f>
        <v>0</v>
      </c>
      <c r="AI53" s="146">
        <f>feedin_vanute!AI53</f>
        <v>1</v>
      </c>
      <c r="AJ53" s="145">
        <f>feedin_vanute!AJ53</f>
        <v>0.4</v>
      </c>
      <c r="AK53" s="146">
        <f>feedin_vanute!AK53</f>
        <v>0.4</v>
      </c>
      <c r="AL53" s="146">
        <f>feedin_vanute!AL53</f>
        <v>0.2</v>
      </c>
      <c r="AM53" s="146">
        <f>feedin_vanute!AM53</f>
        <v>0</v>
      </c>
      <c r="AN53" s="146">
        <f>feedin_vanute!AN53</f>
        <v>0</v>
      </c>
      <c r="AO53" s="145">
        <f>feedin_vanute!AO53</f>
        <v>0.03</v>
      </c>
      <c r="AP53" s="146">
        <f>feedin_vanute!AP53</f>
        <v>0.15</v>
      </c>
      <c r="AQ53" s="146">
        <f>feedin_vanute!AQ53</f>
        <v>0.3</v>
      </c>
      <c r="AR53" s="146">
        <f>feedin_vanute!AR53</f>
        <v>0.5</v>
      </c>
      <c r="AS53" s="146">
        <f>feedin_vanute!AS53</f>
        <v>2.0000000000000018E-2</v>
      </c>
      <c r="AT53" s="145">
        <f>feedin_vanute!AT53</f>
        <v>0.1</v>
      </c>
      <c r="AU53" s="146">
        <f>feedin_vanute!AU53</f>
        <v>0.25</v>
      </c>
      <c r="AV53" s="146">
        <f>feedin_vanute!AV53</f>
        <v>0.3</v>
      </c>
      <c r="AW53" s="146">
        <f>feedin_vanute!AW53</f>
        <v>0.3</v>
      </c>
      <c r="AX53" s="146">
        <f>feedin_vanute!AX53</f>
        <v>5.0000000000000044E-2</v>
      </c>
      <c r="AY53" s="145">
        <f>feedin_vanute!AY53</f>
        <v>0</v>
      </c>
      <c r="AZ53" s="146">
        <f>feedin_vanute!AZ53</f>
        <v>0</v>
      </c>
      <c r="BA53" s="146">
        <f>feedin_vanute!BA53</f>
        <v>0</v>
      </c>
      <c r="BB53" s="146">
        <f>feedin_vanute!BB53</f>
        <v>0.5</v>
      </c>
      <c r="BC53" s="146">
        <f>feedin_vanute!BC53</f>
        <v>0.5</v>
      </c>
      <c r="BD53" s="36">
        <f t="shared" si="2"/>
        <v>1</v>
      </c>
      <c r="BE53" s="36">
        <f t="shared" si="3"/>
        <v>9.0000000000000018</v>
      </c>
    </row>
    <row r="54" spans="1:57" x14ac:dyDescent="0.2">
      <c r="A54" s="12">
        <v>2048</v>
      </c>
      <c r="B54" s="100">
        <v>2.8679739428632885E-3</v>
      </c>
      <c r="C54" s="66">
        <v>1.8625464742061264E-2</v>
      </c>
      <c r="D54" s="66">
        <f t="shared" si="12"/>
        <v>0</v>
      </c>
      <c r="E54" s="66">
        <f t="shared" si="12"/>
        <v>0</v>
      </c>
      <c r="F54" s="66">
        <f t="shared" si="12"/>
        <v>0</v>
      </c>
      <c r="G54" s="66">
        <v>3.7433728210552501E-4</v>
      </c>
      <c r="H54" s="66">
        <v>0</v>
      </c>
      <c r="I54" s="66">
        <v>0.97813222403296995</v>
      </c>
      <c r="J54" s="174">
        <f t="shared" si="8"/>
        <v>0</v>
      </c>
      <c r="K54" s="145">
        <f>feedin_vanute!K54</f>
        <v>0.03</v>
      </c>
      <c r="L54" s="146">
        <f>feedin_vanute!L54</f>
        <v>0.1</v>
      </c>
      <c r="M54" s="146">
        <f>feedin_vanute!M54</f>
        <v>0.45</v>
      </c>
      <c r="N54" s="146">
        <f>feedin_vanute!N54</f>
        <v>0.27</v>
      </c>
      <c r="O54" s="146">
        <f>feedin_vanute!O54</f>
        <v>0.15</v>
      </c>
      <c r="P54" s="145">
        <f>feedin_vanute!P54</f>
        <v>0</v>
      </c>
      <c r="Q54" s="146">
        <f>feedin_vanute!Q54</f>
        <v>2E-3</v>
      </c>
      <c r="R54" s="146">
        <f>feedin_vanute!R54</f>
        <v>0.15500000000000008</v>
      </c>
      <c r="S54" s="146">
        <f>feedin_vanute!S54</f>
        <v>0.69799999999999995</v>
      </c>
      <c r="T54" s="146">
        <f>feedin_vanute!T54</f>
        <v>0.14499999999999991</v>
      </c>
      <c r="U54" s="145">
        <f>feedin_vanute!U54</f>
        <v>0.125</v>
      </c>
      <c r="V54" s="146">
        <f>feedin_vanute!V54</f>
        <v>0.5</v>
      </c>
      <c r="W54" s="146">
        <f>feedin_vanute!W54</f>
        <v>0.35</v>
      </c>
      <c r="X54" s="146">
        <f>feedin_vanute!X54</f>
        <v>2.5000000000000001E-2</v>
      </c>
      <c r="Y54" s="146">
        <f>feedin_vanute!Y54</f>
        <v>0</v>
      </c>
      <c r="Z54" s="145">
        <f>feedin_vanute!Z54</f>
        <v>0</v>
      </c>
      <c r="AA54" s="146">
        <f>feedin_vanute!AA54</f>
        <v>2E-3</v>
      </c>
      <c r="AB54" s="146">
        <f>feedin_vanute!AB54</f>
        <v>0.15500000000000008</v>
      </c>
      <c r="AC54" s="146">
        <f>feedin_vanute!AC54</f>
        <v>0.69799999999999995</v>
      </c>
      <c r="AD54" s="146">
        <f>feedin_vanute!AD54</f>
        <v>0.14499999999999991</v>
      </c>
      <c r="AE54" s="145">
        <f>feedin_vanute!AE54</f>
        <v>0</v>
      </c>
      <c r="AF54" s="146">
        <f>feedin_vanute!AF54</f>
        <v>0</v>
      </c>
      <c r="AG54" s="146">
        <f>feedin_vanute!AG54</f>
        <v>0</v>
      </c>
      <c r="AH54" s="146">
        <f>feedin_vanute!AH54</f>
        <v>0</v>
      </c>
      <c r="AI54" s="146">
        <f>feedin_vanute!AI54</f>
        <v>1</v>
      </c>
      <c r="AJ54" s="145">
        <f>feedin_vanute!AJ54</f>
        <v>0.4</v>
      </c>
      <c r="AK54" s="146">
        <f>feedin_vanute!AK54</f>
        <v>0.4</v>
      </c>
      <c r="AL54" s="146">
        <f>feedin_vanute!AL54</f>
        <v>0.2</v>
      </c>
      <c r="AM54" s="146">
        <f>feedin_vanute!AM54</f>
        <v>0</v>
      </c>
      <c r="AN54" s="146">
        <f>feedin_vanute!AN54</f>
        <v>0</v>
      </c>
      <c r="AO54" s="145">
        <f>feedin_vanute!AO54</f>
        <v>0.03</v>
      </c>
      <c r="AP54" s="146">
        <f>feedin_vanute!AP54</f>
        <v>0.15</v>
      </c>
      <c r="AQ54" s="146">
        <f>feedin_vanute!AQ54</f>
        <v>0.3</v>
      </c>
      <c r="AR54" s="146">
        <f>feedin_vanute!AR54</f>
        <v>0.5</v>
      </c>
      <c r="AS54" s="146">
        <f>feedin_vanute!AS54</f>
        <v>2.0000000000000018E-2</v>
      </c>
      <c r="AT54" s="145">
        <f>feedin_vanute!AT54</f>
        <v>0.1</v>
      </c>
      <c r="AU54" s="146">
        <f>feedin_vanute!AU54</f>
        <v>0.25</v>
      </c>
      <c r="AV54" s="146">
        <f>feedin_vanute!AV54</f>
        <v>0.3</v>
      </c>
      <c r="AW54" s="146">
        <f>feedin_vanute!AW54</f>
        <v>0.3</v>
      </c>
      <c r="AX54" s="146">
        <f>feedin_vanute!AX54</f>
        <v>5.0000000000000044E-2</v>
      </c>
      <c r="AY54" s="145">
        <f>feedin_vanute!AY54</f>
        <v>0</v>
      </c>
      <c r="AZ54" s="146">
        <f>feedin_vanute!AZ54</f>
        <v>0</v>
      </c>
      <c r="BA54" s="146">
        <f>feedin_vanute!BA54</f>
        <v>0</v>
      </c>
      <c r="BB54" s="146">
        <f>feedin_vanute!BB54</f>
        <v>0.5</v>
      </c>
      <c r="BC54" s="146">
        <f>feedin_vanute!BC54</f>
        <v>0.5</v>
      </c>
      <c r="BD54" s="36">
        <f t="shared" si="2"/>
        <v>1</v>
      </c>
      <c r="BE54" s="36">
        <f t="shared" si="3"/>
        <v>9.0000000000000018</v>
      </c>
    </row>
    <row r="55" spans="1:57" x14ac:dyDescent="0.2">
      <c r="A55" s="12">
        <v>2049</v>
      </c>
      <c r="B55" s="100">
        <v>2.4541240069171394E-3</v>
      </c>
      <c r="C55" s="66">
        <v>1.5838249233897969E-2</v>
      </c>
      <c r="D55" s="66">
        <f t="shared" si="12"/>
        <v>0</v>
      </c>
      <c r="E55" s="66">
        <f t="shared" si="12"/>
        <v>0</v>
      </c>
      <c r="F55" s="66">
        <f t="shared" si="12"/>
        <v>0</v>
      </c>
      <c r="G55" s="66">
        <v>3.7036208710847078E-4</v>
      </c>
      <c r="H55" s="66">
        <v>0</v>
      </c>
      <c r="I55" s="66">
        <v>0.98133726467207638</v>
      </c>
      <c r="J55" s="174">
        <f t="shared" si="8"/>
        <v>0</v>
      </c>
      <c r="K55" s="145">
        <f>feedin_vanute!K55</f>
        <v>0.03</v>
      </c>
      <c r="L55" s="146">
        <f>feedin_vanute!L55</f>
        <v>0.1</v>
      </c>
      <c r="M55" s="146">
        <f>feedin_vanute!M55</f>
        <v>0.45</v>
      </c>
      <c r="N55" s="146">
        <f>feedin_vanute!N55</f>
        <v>0.27</v>
      </c>
      <c r="O55" s="146">
        <f>feedin_vanute!O55</f>
        <v>0.15</v>
      </c>
      <c r="P55" s="145">
        <f>feedin_vanute!P55</f>
        <v>0</v>
      </c>
      <c r="Q55" s="146">
        <f>feedin_vanute!Q55</f>
        <v>2E-3</v>
      </c>
      <c r="R55" s="146">
        <f>feedin_vanute!R55</f>
        <v>0.15500000000000008</v>
      </c>
      <c r="S55" s="146">
        <f>feedin_vanute!S55</f>
        <v>0.69799999999999995</v>
      </c>
      <c r="T55" s="146">
        <f>feedin_vanute!T55</f>
        <v>0.14499999999999991</v>
      </c>
      <c r="U55" s="145">
        <f>feedin_vanute!U55</f>
        <v>0.125</v>
      </c>
      <c r="V55" s="146">
        <f>feedin_vanute!V55</f>
        <v>0.5</v>
      </c>
      <c r="W55" s="146">
        <f>feedin_vanute!W55</f>
        <v>0.35</v>
      </c>
      <c r="X55" s="146">
        <f>feedin_vanute!X55</f>
        <v>2.5000000000000001E-2</v>
      </c>
      <c r="Y55" s="146">
        <f>feedin_vanute!Y55</f>
        <v>0</v>
      </c>
      <c r="Z55" s="145">
        <f>feedin_vanute!Z55</f>
        <v>0</v>
      </c>
      <c r="AA55" s="146">
        <f>feedin_vanute!AA55</f>
        <v>2E-3</v>
      </c>
      <c r="AB55" s="146">
        <f>feedin_vanute!AB55</f>
        <v>0.15500000000000008</v>
      </c>
      <c r="AC55" s="146">
        <f>feedin_vanute!AC55</f>
        <v>0.69799999999999995</v>
      </c>
      <c r="AD55" s="146">
        <f>feedin_vanute!AD55</f>
        <v>0.14499999999999991</v>
      </c>
      <c r="AE55" s="145">
        <f>feedin_vanute!AE55</f>
        <v>0</v>
      </c>
      <c r="AF55" s="146">
        <f>feedin_vanute!AF55</f>
        <v>0</v>
      </c>
      <c r="AG55" s="146">
        <f>feedin_vanute!AG55</f>
        <v>0</v>
      </c>
      <c r="AH55" s="146">
        <f>feedin_vanute!AH55</f>
        <v>0</v>
      </c>
      <c r="AI55" s="146">
        <f>feedin_vanute!AI55</f>
        <v>1</v>
      </c>
      <c r="AJ55" s="145">
        <f>feedin_vanute!AJ55</f>
        <v>0.4</v>
      </c>
      <c r="AK55" s="146">
        <f>feedin_vanute!AK55</f>
        <v>0.4</v>
      </c>
      <c r="AL55" s="146">
        <f>feedin_vanute!AL55</f>
        <v>0.2</v>
      </c>
      <c r="AM55" s="146">
        <f>feedin_vanute!AM55</f>
        <v>0</v>
      </c>
      <c r="AN55" s="146">
        <f>feedin_vanute!AN55</f>
        <v>0</v>
      </c>
      <c r="AO55" s="145">
        <f>feedin_vanute!AO55</f>
        <v>0.03</v>
      </c>
      <c r="AP55" s="146">
        <f>feedin_vanute!AP55</f>
        <v>0.15</v>
      </c>
      <c r="AQ55" s="146">
        <f>feedin_vanute!AQ55</f>
        <v>0.3</v>
      </c>
      <c r="AR55" s="146">
        <f>feedin_vanute!AR55</f>
        <v>0.5</v>
      </c>
      <c r="AS55" s="146">
        <f>feedin_vanute!AS55</f>
        <v>2.0000000000000018E-2</v>
      </c>
      <c r="AT55" s="145">
        <f>feedin_vanute!AT55</f>
        <v>0.1</v>
      </c>
      <c r="AU55" s="146">
        <f>feedin_vanute!AU55</f>
        <v>0.25</v>
      </c>
      <c r="AV55" s="146">
        <f>feedin_vanute!AV55</f>
        <v>0.3</v>
      </c>
      <c r="AW55" s="146">
        <f>feedin_vanute!AW55</f>
        <v>0.3</v>
      </c>
      <c r="AX55" s="146">
        <f>feedin_vanute!AX55</f>
        <v>5.0000000000000044E-2</v>
      </c>
      <c r="AY55" s="145">
        <f>feedin_vanute!AY55</f>
        <v>0</v>
      </c>
      <c r="AZ55" s="146">
        <f>feedin_vanute!AZ55</f>
        <v>0</v>
      </c>
      <c r="BA55" s="146">
        <f>feedin_vanute!BA55</f>
        <v>0</v>
      </c>
      <c r="BB55" s="146">
        <f>feedin_vanute!BB55</f>
        <v>0.5</v>
      </c>
      <c r="BC55" s="146">
        <f>feedin_vanute!BC55</f>
        <v>0.5</v>
      </c>
      <c r="BD55" s="36">
        <f t="shared" si="2"/>
        <v>1</v>
      </c>
      <c r="BE55" s="36">
        <f t="shared" si="3"/>
        <v>9.0000000000000018</v>
      </c>
    </row>
    <row r="56" spans="1:57" x14ac:dyDescent="0.2">
      <c r="A56" s="51">
        <v>2050</v>
      </c>
      <c r="B56" s="101">
        <v>2.0953199175877254E-3</v>
      </c>
      <c r="C56" s="74">
        <v>1.3440066640267593E-2</v>
      </c>
      <c r="D56" s="74">
        <f t="shared" si="12"/>
        <v>0</v>
      </c>
      <c r="E56" s="74">
        <f t="shared" si="12"/>
        <v>0</v>
      </c>
      <c r="F56" s="74">
        <f t="shared" si="12"/>
        <v>0</v>
      </c>
      <c r="G56" s="74">
        <v>3.6576538362113962E-4</v>
      </c>
      <c r="H56" s="74">
        <v>0</v>
      </c>
      <c r="I56" s="74">
        <v>0.98409884805852355</v>
      </c>
      <c r="J56" s="65">
        <f t="shared" si="8"/>
        <v>0</v>
      </c>
      <c r="K56" s="72">
        <f>feedin_vanute!K56</f>
        <v>0.03</v>
      </c>
      <c r="L56" s="83">
        <f>feedin_vanute!L56</f>
        <v>0.1</v>
      </c>
      <c r="M56" s="83">
        <f>feedin_vanute!M56</f>
        <v>0.45</v>
      </c>
      <c r="N56" s="83">
        <f>feedin_vanute!N56</f>
        <v>0.27</v>
      </c>
      <c r="O56" s="83">
        <f>feedin_vanute!O56</f>
        <v>0.15</v>
      </c>
      <c r="P56" s="72">
        <f>feedin_vanute!P56</f>
        <v>0</v>
      </c>
      <c r="Q56" s="83">
        <f>feedin_vanute!Q56</f>
        <v>2E-3</v>
      </c>
      <c r="R56" s="83">
        <f>feedin_vanute!R56</f>
        <v>0.15500000000000008</v>
      </c>
      <c r="S56" s="83">
        <f>feedin_vanute!S56</f>
        <v>0.69799999999999995</v>
      </c>
      <c r="T56" s="83">
        <f>feedin_vanute!T56</f>
        <v>0.14499999999999991</v>
      </c>
      <c r="U56" s="72">
        <f>feedin_vanute!U56</f>
        <v>0.125</v>
      </c>
      <c r="V56" s="83">
        <f>feedin_vanute!V56</f>
        <v>0.5</v>
      </c>
      <c r="W56" s="83">
        <f>feedin_vanute!W56</f>
        <v>0.35</v>
      </c>
      <c r="X56" s="83">
        <f>feedin_vanute!X56</f>
        <v>2.5000000000000001E-2</v>
      </c>
      <c r="Y56" s="83">
        <f>feedin_vanute!Y56</f>
        <v>0</v>
      </c>
      <c r="Z56" s="72">
        <f>feedin_vanute!Z56</f>
        <v>0</v>
      </c>
      <c r="AA56" s="83">
        <f>feedin_vanute!AA56</f>
        <v>2E-3</v>
      </c>
      <c r="AB56" s="83">
        <f>feedin_vanute!AB56</f>
        <v>0.15500000000000008</v>
      </c>
      <c r="AC56" s="83">
        <f>feedin_vanute!AC56</f>
        <v>0.69799999999999995</v>
      </c>
      <c r="AD56" s="83">
        <f>feedin_vanute!AD56</f>
        <v>0.14499999999999991</v>
      </c>
      <c r="AE56" s="72">
        <f>feedin_vanute!AE56</f>
        <v>0</v>
      </c>
      <c r="AF56" s="83">
        <f>feedin_vanute!AF56</f>
        <v>0</v>
      </c>
      <c r="AG56" s="83">
        <f>feedin_vanute!AG56</f>
        <v>0</v>
      </c>
      <c r="AH56" s="83">
        <f>feedin_vanute!AH56</f>
        <v>0</v>
      </c>
      <c r="AI56" s="83">
        <f>feedin_vanute!AI56</f>
        <v>1</v>
      </c>
      <c r="AJ56" s="72">
        <f>feedin_vanute!AJ56</f>
        <v>0.4</v>
      </c>
      <c r="AK56" s="83">
        <f>feedin_vanute!AK56</f>
        <v>0.4</v>
      </c>
      <c r="AL56" s="83">
        <f>feedin_vanute!AL56</f>
        <v>0.2</v>
      </c>
      <c r="AM56" s="83">
        <f>feedin_vanute!AM56</f>
        <v>0</v>
      </c>
      <c r="AN56" s="83">
        <f>feedin_vanute!AN56</f>
        <v>0</v>
      </c>
      <c r="AO56" s="72">
        <f>feedin_vanute!AO56</f>
        <v>0.03</v>
      </c>
      <c r="AP56" s="83">
        <f>feedin_vanute!AP56</f>
        <v>0.15</v>
      </c>
      <c r="AQ56" s="83">
        <f>feedin_vanute!AQ56</f>
        <v>0.3</v>
      </c>
      <c r="AR56" s="83">
        <f>feedin_vanute!AR56</f>
        <v>0.5</v>
      </c>
      <c r="AS56" s="83">
        <f>feedin_vanute!AS56</f>
        <v>2.0000000000000018E-2</v>
      </c>
      <c r="AT56" s="72">
        <f>feedin_vanute!AT56</f>
        <v>0.1</v>
      </c>
      <c r="AU56" s="83">
        <f>feedin_vanute!AU56</f>
        <v>0.25</v>
      </c>
      <c r="AV56" s="83">
        <f>feedin_vanute!AV56</f>
        <v>0.3</v>
      </c>
      <c r="AW56" s="83">
        <f>feedin_vanute!AW56</f>
        <v>0.3</v>
      </c>
      <c r="AX56" s="83">
        <f>feedin_vanute!AX56</f>
        <v>5.0000000000000044E-2</v>
      </c>
      <c r="AY56" s="72">
        <f>feedin_vanute!AY56</f>
        <v>0</v>
      </c>
      <c r="AZ56" s="83">
        <f>feedin_vanute!AZ56</f>
        <v>0</v>
      </c>
      <c r="BA56" s="83">
        <f>feedin_vanute!BA56</f>
        <v>0</v>
      </c>
      <c r="BB56" s="83">
        <f>feedin_vanute!BB56</f>
        <v>0.5</v>
      </c>
      <c r="BC56" s="83">
        <f>feedin_vanute!BC56</f>
        <v>0.5</v>
      </c>
      <c r="BD56" s="52">
        <f t="shared" si="2"/>
        <v>1</v>
      </c>
      <c r="BE56" s="52">
        <f t="shared" si="3"/>
        <v>9.0000000000000018</v>
      </c>
    </row>
    <row r="57" spans="1:57" x14ac:dyDescent="0.2">
      <c r="A57" s="12">
        <v>2051</v>
      </c>
      <c r="B57" s="100">
        <v>1.7822688733834537E-3</v>
      </c>
      <c r="C57" s="66">
        <v>1.1350835380311309E-2</v>
      </c>
      <c r="D57" s="66">
        <f t="shared" si="12"/>
        <v>0</v>
      </c>
      <c r="E57" s="66">
        <f t="shared" si="12"/>
        <v>0</v>
      </c>
      <c r="F57" s="66">
        <f t="shared" si="12"/>
        <v>0</v>
      </c>
      <c r="G57" s="66">
        <v>3.6018749277866801E-4</v>
      </c>
      <c r="H57" s="66">
        <v>0</v>
      </c>
      <c r="I57" s="66">
        <v>0.98650670825352671</v>
      </c>
      <c r="J57" s="174">
        <f t="shared" si="8"/>
        <v>0</v>
      </c>
      <c r="K57" s="145">
        <f>feedin_vanute!K57</f>
        <v>0.03</v>
      </c>
      <c r="L57" s="146">
        <f>feedin_vanute!L57</f>
        <v>0.1</v>
      </c>
      <c r="M57" s="146">
        <f>feedin_vanute!M57</f>
        <v>0.45</v>
      </c>
      <c r="N57" s="146">
        <f>feedin_vanute!N57</f>
        <v>0.27</v>
      </c>
      <c r="O57" s="146">
        <f>feedin_vanute!O57</f>
        <v>0.15</v>
      </c>
      <c r="P57" s="145">
        <f>feedin_vanute!P57</f>
        <v>0</v>
      </c>
      <c r="Q57" s="146">
        <f>feedin_vanute!Q57</f>
        <v>2E-3</v>
      </c>
      <c r="R57" s="146">
        <f>feedin_vanute!R57</f>
        <v>0.15500000000000008</v>
      </c>
      <c r="S57" s="146">
        <f>feedin_vanute!S57</f>
        <v>0.69799999999999995</v>
      </c>
      <c r="T57" s="146">
        <f>feedin_vanute!T57</f>
        <v>0.14499999999999991</v>
      </c>
      <c r="U57" s="145">
        <f>feedin_vanute!U57</f>
        <v>0.125</v>
      </c>
      <c r="V57" s="146">
        <f>feedin_vanute!V57</f>
        <v>0.5</v>
      </c>
      <c r="W57" s="146">
        <f>feedin_vanute!W57</f>
        <v>0.35</v>
      </c>
      <c r="X57" s="146">
        <f>feedin_vanute!X57</f>
        <v>2.5000000000000001E-2</v>
      </c>
      <c r="Y57" s="146">
        <f>feedin_vanute!Y57</f>
        <v>0</v>
      </c>
      <c r="Z57" s="145">
        <f>feedin_vanute!Z57</f>
        <v>0</v>
      </c>
      <c r="AA57" s="146">
        <f>feedin_vanute!AA57</f>
        <v>2E-3</v>
      </c>
      <c r="AB57" s="146">
        <f>feedin_vanute!AB57</f>
        <v>0.15500000000000008</v>
      </c>
      <c r="AC57" s="146">
        <f>feedin_vanute!AC57</f>
        <v>0.69799999999999995</v>
      </c>
      <c r="AD57" s="146">
        <f>feedin_vanute!AD57</f>
        <v>0.14499999999999991</v>
      </c>
      <c r="AE57" s="145">
        <f>feedin_vanute!AE57</f>
        <v>0</v>
      </c>
      <c r="AF57" s="146">
        <f>feedin_vanute!AF57</f>
        <v>0</v>
      </c>
      <c r="AG57" s="146">
        <f>feedin_vanute!AG57</f>
        <v>0</v>
      </c>
      <c r="AH57" s="146">
        <f>feedin_vanute!AH57</f>
        <v>0</v>
      </c>
      <c r="AI57" s="146">
        <f>feedin_vanute!AI57</f>
        <v>1</v>
      </c>
      <c r="AJ57" s="145">
        <f>feedin_vanute!AJ57</f>
        <v>0.4</v>
      </c>
      <c r="AK57" s="146">
        <f>feedin_vanute!AK57</f>
        <v>0.4</v>
      </c>
      <c r="AL57" s="146">
        <f>feedin_vanute!AL57</f>
        <v>0.2</v>
      </c>
      <c r="AM57" s="146">
        <f>feedin_vanute!AM57</f>
        <v>0</v>
      </c>
      <c r="AN57" s="146">
        <f>feedin_vanute!AN57</f>
        <v>0</v>
      </c>
      <c r="AO57" s="145">
        <f>feedin_vanute!AO57</f>
        <v>0.03</v>
      </c>
      <c r="AP57" s="146">
        <f>feedin_vanute!AP57</f>
        <v>0.15</v>
      </c>
      <c r="AQ57" s="146">
        <f>feedin_vanute!AQ57</f>
        <v>0.3</v>
      </c>
      <c r="AR57" s="146">
        <f>feedin_vanute!AR57</f>
        <v>0.5</v>
      </c>
      <c r="AS57" s="146">
        <f>feedin_vanute!AS57</f>
        <v>2.0000000000000018E-2</v>
      </c>
      <c r="AT57" s="145">
        <f>feedin_vanute!AT57</f>
        <v>0.1</v>
      </c>
      <c r="AU57" s="146">
        <f>feedin_vanute!AU57</f>
        <v>0.25</v>
      </c>
      <c r="AV57" s="146">
        <f>feedin_vanute!AV57</f>
        <v>0.3</v>
      </c>
      <c r="AW57" s="146">
        <f>feedin_vanute!AW57</f>
        <v>0.3</v>
      </c>
      <c r="AX57" s="146">
        <f>feedin_vanute!AX57</f>
        <v>5.0000000000000044E-2</v>
      </c>
      <c r="AY57" s="145">
        <f>feedin_vanute!AY57</f>
        <v>0</v>
      </c>
      <c r="AZ57" s="146">
        <f>feedin_vanute!AZ57</f>
        <v>0</v>
      </c>
      <c r="BA57" s="146">
        <f>feedin_vanute!BA57</f>
        <v>0</v>
      </c>
      <c r="BB57" s="146">
        <f>feedin_vanute!BB57</f>
        <v>0.5</v>
      </c>
      <c r="BC57" s="146">
        <f>feedin_vanute!BC57</f>
        <v>0.5</v>
      </c>
      <c r="BD57" s="36">
        <f t="shared" si="2"/>
        <v>1.0000000000000002</v>
      </c>
      <c r="BE57" s="36">
        <f t="shared" si="3"/>
        <v>9.0000000000000018</v>
      </c>
    </row>
    <row r="58" spans="1:57" x14ac:dyDescent="0.2">
      <c r="A58" s="12">
        <v>2052</v>
      </c>
      <c r="B58" s="100">
        <v>1.512614183429019E-3</v>
      </c>
      <c r="C58" s="66">
        <v>9.5669471442998959E-3</v>
      </c>
      <c r="D58" s="66">
        <f t="shared" si="12"/>
        <v>0</v>
      </c>
      <c r="E58" s="66">
        <f t="shared" si="12"/>
        <v>0</v>
      </c>
      <c r="F58" s="66">
        <f t="shared" si="12"/>
        <v>0</v>
      </c>
      <c r="G58" s="66">
        <v>3.5411263688516327E-4</v>
      </c>
      <c r="H58" s="66">
        <v>0</v>
      </c>
      <c r="I58" s="66">
        <v>0.98856632603538608</v>
      </c>
      <c r="J58" s="174">
        <f t="shared" si="8"/>
        <v>0</v>
      </c>
      <c r="K58" s="145">
        <f>feedin_vanute!K58</f>
        <v>0.03</v>
      </c>
      <c r="L58" s="146">
        <f>feedin_vanute!L58</f>
        <v>0.1</v>
      </c>
      <c r="M58" s="146">
        <f>feedin_vanute!M58</f>
        <v>0.45</v>
      </c>
      <c r="N58" s="146">
        <f>feedin_vanute!N58</f>
        <v>0.27</v>
      </c>
      <c r="O58" s="146">
        <f>feedin_vanute!O58</f>
        <v>0.15</v>
      </c>
      <c r="P58" s="145">
        <f>feedin_vanute!P58</f>
        <v>0</v>
      </c>
      <c r="Q58" s="146">
        <f>feedin_vanute!Q58</f>
        <v>2E-3</v>
      </c>
      <c r="R58" s="146">
        <f>feedin_vanute!R58</f>
        <v>0.15500000000000008</v>
      </c>
      <c r="S58" s="146">
        <f>feedin_vanute!S58</f>
        <v>0.69799999999999995</v>
      </c>
      <c r="T58" s="146">
        <f>feedin_vanute!T58</f>
        <v>0.14499999999999991</v>
      </c>
      <c r="U58" s="145">
        <f>feedin_vanute!U58</f>
        <v>0.125</v>
      </c>
      <c r="V58" s="146">
        <f>feedin_vanute!V58</f>
        <v>0.5</v>
      </c>
      <c r="W58" s="146">
        <f>feedin_vanute!W58</f>
        <v>0.35</v>
      </c>
      <c r="X58" s="146">
        <f>feedin_vanute!X58</f>
        <v>2.5000000000000001E-2</v>
      </c>
      <c r="Y58" s="146">
        <f>feedin_vanute!Y58</f>
        <v>0</v>
      </c>
      <c r="Z58" s="145">
        <f>feedin_vanute!Z58</f>
        <v>0</v>
      </c>
      <c r="AA58" s="146">
        <f>feedin_vanute!AA58</f>
        <v>2E-3</v>
      </c>
      <c r="AB58" s="146">
        <f>feedin_vanute!AB58</f>
        <v>0.15500000000000008</v>
      </c>
      <c r="AC58" s="146">
        <f>feedin_vanute!AC58</f>
        <v>0.69799999999999995</v>
      </c>
      <c r="AD58" s="146">
        <f>feedin_vanute!AD58</f>
        <v>0.14499999999999991</v>
      </c>
      <c r="AE58" s="145">
        <f>feedin_vanute!AE58</f>
        <v>0</v>
      </c>
      <c r="AF58" s="146">
        <f>feedin_vanute!AF58</f>
        <v>0</v>
      </c>
      <c r="AG58" s="146">
        <f>feedin_vanute!AG58</f>
        <v>0</v>
      </c>
      <c r="AH58" s="146">
        <f>feedin_vanute!AH58</f>
        <v>0</v>
      </c>
      <c r="AI58" s="146">
        <f>feedin_vanute!AI58</f>
        <v>1</v>
      </c>
      <c r="AJ58" s="145">
        <f>feedin_vanute!AJ58</f>
        <v>0.4</v>
      </c>
      <c r="AK58" s="146">
        <f>feedin_vanute!AK58</f>
        <v>0.4</v>
      </c>
      <c r="AL58" s="146">
        <f>feedin_vanute!AL58</f>
        <v>0.2</v>
      </c>
      <c r="AM58" s="146">
        <f>feedin_vanute!AM58</f>
        <v>0</v>
      </c>
      <c r="AN58" s="146">
        <f>feedin_vanute!AN58</f>
        <v>0</v>
      </c>
      <c r="AO58" s="145">
        <f>feedin_vanute!AO58</f>
        <v>0.03</v>
      </c>
      <c r="AP58" s="146">
        <f>feedin_vanute!AP58</f>
        <v>0.15</v>
      </c>
      <c r="AQ58" s="146">
        <f>feedin_vanute!AQ58</f>
        <v>0.3</v>
      </c>
      <c r="AR58" s="146">
        <f>feedin_vanute!AR58</f>
        <v>0.5</v>
      </c>
      <c r="AS58" s="146">
        <f>feedin_vanute!AS58</f>
        <v>2.0000000000000018E-2</v>
      </c>
      <c r="AT58" s="145">
        <f>feedin_vanute!AT58</f>
        <v>0.1</v>
      </c>
      <c r="AU58" s="146">
        <f>feedin_vanute!AU58</f>
        <v>0.25</v>
      </c>
      <c r="AV58" s="146">
        <f>feedin_vanute!AV58</f>
        <v>0.3</v>
      </c>
      <c r="AW58" s="146">
        <f>feedin_vanute!AW58</f>
        <v>0.3</v>
      </c>
      <c r="AX58" s="146">
        <f>feedin_vanute!AX58</f>
        <v>5.0000000000000044E-2</v>
      </c>
      <c r="AY58" s="145">
        <f>feedin_vanute!AY58</f>
        <v>0</v>
      </c>
      <c r="AZ58" s="146">
        <f>feedin_vanute!AZ58</f>
        <v>0</v>
      </c>
      <c r="BA58" s="146">
        <f>feedin_vanute!BA58</f>
        <v>0</v>
      </c>
      <c r="BB58" s="146">
        <f>feedin_vanute!BB58</f>
        <v>0.5</v>
      </c>
      <c r="BC58" s="146">
        <f>feedin_vanute!BC58</f>
        <v>0.5</v>
      </c>
      <c r="BD58" s="36">
        <f t="shared" si="2"/>
        <v>1.0000000000000002</v>
      </c>
      <c r="BE58" s="36">
        <f t="shared" si="3"/>
        <v>9.0000000000000018</v>
      </c>
    </row>
    <row r="59" spans="1:57" x14ac:dyDescent="0.2">
      <c r="A59" s="12">
        <v>2053</v>
      </c>
      <c r="B59" s="100">
        <v>1.2809426738542708E-3</v>
      </c>
      <c r="C59" s="66">
        <v>8.047639567802134E-3</v>
      </c>
      <c r="D59" s="66">
        <f t="shared" si="12"/>
        <v>0</v>
      </c>
      <c r="E59" s="66">
        <f t="shared" si="12"/>
        <v>0</v>
      </c>
      <c r="F59" s="66">
        <f t="shared" si="12"/>
        <v>0</v>
      </c>
      <c r="G59" s="66">
        <v>3.476167634742604E-4</v>
      </c>
      <c r="H59" s="66">
        <v>0</v>
      </c>
      <c r="I59" s="66">
        <v>0.99032380099486927</v>
      </c>
      <c r="J59" s="174">
        <f t="shared" si="8"/>
        <v>0</v>
      </c>
      <c r="K59" s="145">
        <f>feedin_vanute!K59</f>
        <v>0.03</v>
      </c>
      <c r="L59" s="146">
        <f>feedin_vanute!L59</f>
        <v>0.1</v>
      </c>
      <c r="M59" s="146">
        <f>feedin_vanute!M59</f>
        <v>0.45</v>
      </c>
      <c r="N59" s="146">
        <f>feedin_vanute!N59</f>
        <v>0.27</v>
      </c>
      <c r="O59" s="146">
        <f>feedin_vanute!O59</f>
        <v>0.15</v>
      </c>
      <c r="P59" s="145">
        <f>feedin_vanute!P59</f>
        <v>0</v>
      </c>
      <c r="Q59" s="146">
        <f>feedin_vanute!Q59</f>
        <v>2E-3</v>
      </c>
      <c r="R59" s="146">
        <f>feedin_vanute!R59</f>
        <v>0.15500000000000008</v>
      </c>
      <c r="S59" s="146">
        <f>feedin_vanute!S59</f>
        <v>0.69799999999999995</v>
      </c>
      <c r="T59" s="146">
        <f>feedin_vanute!T59</f>
        <v>0.14499999999999991</v>
      </c>
      <c r="U59" s="145">
        <f>feedin_vanute!U59</f>
        <v>0.125</v>
      </c>
      <c r="V59" s="146">
        <f>feedin_vanute!V59</f>
        <v>0.5</v>
      </c>
      <c r="W59" s="146">
        <f>feedin_vanute!W59</f>
        <v>0.35</v>
      </c>
      <c r="X59" s="146">
        <f>feedin_vanute!X59</f>
        <v>2.5000000000000001E-2</v>
      </c>
      <c r="Y59" s="146">
        <f>feedin_vanute!Y59</f>
        <v>0</v>
      </c>
      <c r="Z59" s="145">
        <f>feedin_vanute!Z59</f>
        <v>0</v>
      </c>
      <c r="AA59" s="146">
        <f>feedin_vanute!AA59</f>
        <v>2E-3</v>
      </c>
      <c r="AB59" s="146">
        <f>feedin_vanute!AB59</f>
        <v>0.15500000000000008</v>
      </c>
      <c r="AC59" s="146">
        <f>feedin_vanute!AC59</f>
        <v>0.69799999999999995</v>
      </c>
      <c r="AD59" s="146">
        <f>feedin_vanute!AD59</f>
        <v>0.14499999999999991</v>
      </c>
      <c r="AE59" s="145">
        <f>feedin_vanute!AE59</f>
        <v>0</v>
      </c>
      <c r="AF59" s="146">
        <f>feedin_vanute!AF59</f>
        <v>0</v>
      </c>
      <c r="AG59" s="146">
        <f>feedin_vanute!AG59</f>
        <v>0</v>
      </c>
      <c r="AH59" s="146">
        <f>feedin_vanute!AH59</f>
        <v>0</v>
      </c>
      <c r="AI59" s="146">
        <f>feedin_vanute!AI59</f>
        <v>1</v>
      </c>
      <c r="AJ59" s="145">
        <f>feedin_vanute!AJ59</f>
        <v>0.4</v>
      </c>
      <c r="AK59" s="146">
        <f>feedin_vanute!AK59</f>
        <v>0.4</v>
      </c>
      <c r="AL59" s="146">
        <f>feedin_vanute!AL59</f>
        <v>0.2</v>
      </c>
      <c r="AM59" s="146">
        <f>feedin_vanute!AM59</f>
        <v>0</v>
      </c>
      <c r="AN59" s="146">
        <f>feedin_vanute!AN59</f>
        <v>0</v>
      </c>
      <c r="AO59" s="145">
        <f>feedin_vanute!AO59</f>
        <v>0.03</v>
      </c>
      <c r="AP59" s="146">
        <f>feedin_vanute!AP59</f>
        <v>0.15</v>
      </c>
      <c r="AQ59" s="146">
        <f>feedin_vanute!AQ59</f>
        <v>0.3</v>
      </c>
      <c r="AR59" s="146">
        <f>feedin_vanute!AR59</f>
        <v>0.5</v>
      </c>
      <c r="AS59" s="146">
        <f>feedin_vanute!AS59</f>
        <v>2.0000000000000018E-2</v>
      </c>
      <c r="AT59" s="145">
        <f>feedin_vanute!AT59</f>
        <v>0.1</v>
      </c>
      <c r="AU59" s="146">
        <f>feedin_vanute!AU59</f>
        <v>0.25</v>
      </c>
      <c r="AV59" s="146">
        <f>feedin_vanute!AV59</f>
        <v>0.3</v>
      </c>
      <c r="AW59" s="146">
        <f>feedin_vanute!AW59</f>
        <v>0.3</v>
      </c>
      <c r="AX59" s="146">
        <f>feedin_vanute!AX59</f>
        <v>5.0000000000000044E-2</v>
      </c>
      <c r="AY59" s="145">
        <f>feedin_vanute!AY59</f>
        <v>0</v>
      </c>
      <c r="AZ59" s="146">
        <f>feedin_vanute!AZ59</f>
        <v>0</v>
      </c>
      <c r="BA59" s="146">
        <f>feedin_vanute!BA59</f>
        <v>0</v>
      </c>
      <c r="BB59" s="146">
        <f>feedin_vanute!BB59</f>
        <v>0.5</v>
      </c>
      <c r="BC59" s="146">
        <f>feedin_vanute!BC59</f>
        <v>0.5</v>
      </c>
      <c r="BD59" s="36">
        <f t="shared" si="2"/>
        <v>0.99999999999999989</v>
      </c>
      <c r="BE59" s="36">
        <f t="shared" si="3"/>
        <v>9.0000000000000018</v>
      </c>
    </row>
    <row r="60" spans="1:57" x14ac:dyDescent="0.2">
      <c r="A60" s="12">
        <v>2054</v>
      </c>
      <c r="B60" s="100">
        <v>1.0824182357186613E-3</v>
      </c>
      <c r="C60" s="66">
        <v>6.7568280804720859E-3</v>
      </c>
      <c r="D60" s="66">
        <f t="shared" si="12"/>
        <v>0</v>
      </c>
      <c r="E60" s="66">
        <f t="shared" si="12"/>
        <v>0</v>
      </c>
      <c r="F60" s="66">
        <f t="shared" si="12"/>
        <v>0</v>
      </c>
      <c r="G60" s="66">
        <v>3.4077735747001546E-4</v>
      </c>
      <c r="H60" s="66">
        <v>0</v>
      </c>
      <c r="I60" s="66">
        <v>0.99181997632633934</v>
      </c>
      <c r="J60" s="174">
        <f t="shared" si="8"/>
        <v>0</v>
      </c>
      <c r="K60" s="145">
        <f>feedin_vanute!K60</f>
        <v>0.03</v>
      </c>
      <c r="L60" s="146">
        <f>feedin_vanute!L60</f>
        <v>0.1</v>
      </c>
      <c r="M60" s="146">
        <f>feedin_vanute!M60</f>
        <v>0.45</v>
      </c>
      <c r="N60" s="146">
        <f>feedin_vanute!N60</f>
        <v>0.27</v>
      </c>
      <c r="O60" s="146">
        <f>feedin_vanute!O60</f>
        <v>0.15</v>
      </c>
      <c r="P60" s="145">
        <f>feedin_vanute!P60</f>
        <v>0</v>
      </c>
      <c r="Q60" s="146">
        <f>feedin_vanute!Q60</f>
        <v>2E-3</v>
      </c>
      <c r="R60" s="146">
        <f>feedin_vanute!R60</f>
        <v>0.15500000000000008</v>
      </c>
      <c r="S60" s="146">
        <f>feedin_vanute!S60</f>
        <v>0.69799999999999995</v>
      </c>
      <c r="T60" s="146">
        <f>feedin_vanute!T60</f>
        <v>0.14499999999999991</v>
      </c>
      <c r="U60" s="145">
        <f>feedin_vanute!U60</f>
        <v>0.125</v>
      </c>
      <c r="V60" s="146">
        <f>feedin_vanute!V60</f>
        <v>0.5</v>
      </c>
      <c r="W60" s="146">
        <f>feedin_vanute!W60</f>
        <v>0.35</v>
      </c>
      <c r="X60" s="146">
        <f>feedin_vanute!X60</f>
        <v>2.5000000000000001E-2</v>
      </c>
      <c r="Y60" s="146">
        <f>feedin_vanute!Y60</f>
        <v>0</v>
      </c>
      <c r="Z60" s="145">
        <f>feedin_vanute!Z60</f>
        <v>0</v>
      </c>
      <c r="AA60" s="146">
        <f>feedin_vanute!AA60</f>
        <v>2E-3</v>
      </c>
      <c r="AB60" s="146">
        <f>feedin_vanute!AB60</f>
        <v>0.15500000000000008</v>
      </c>
      <c r="AC60" s="146">
        <f>feedin_vanute!AC60</f>
        <v>0.69799999999999995</v>
      </c>
      <c r="AD60" s="146">
        <f>feedin_vanute!AD60</f>
        <v>0.14499999999999991</v>
      </c>
      <c r="AE60" s="145">
        <f>feedin_vanute!AE60</f>
        <v>0</v>
      </c>
      <c r="AF60" s="146">
        <f>feedin_vanute!AF60</f>
        <v>0</v>
      </c>
      <c r="AG60" s="146">
        <f>feedin_vanute!AG60</f>
        <v>0</v>
      </c>
      <c r="AH60" s="146">
        <f>feedin_vanute!AH60</f>
        <v>0</v>
      </c>
      <c r="AI60" s="146">
        <f>feedin_vanute!AI60</f>
        <v>1</v>
      </c>
      <c r="AJ60" s="145">
        <f>feedin_vanute!AJ60</f>
        <v>0.4</v>
      </c>
      <c r="AK60" s="146">
        <f>feedin_vanute!AK60</f>
        <v>0.4</v>
      </c>
      <c r="AL60" s="146">
        <f>feedin_vanute!AL60</f>
        <v>0.2</v>
      </c>
      <c r="AM60" s="146">
        <f>feedin_vanute!AM60</f>
        <v>0</v>
      </c>
      <c r="AN60" s="146">
        <f>feedin_vanute!AN60</f>
        <v>0</v>
      </c>
      <c r="AO60" s="145">
        <f>feedin_vanute!AO60</f>
        <v>0.03</v>
      </c>
      <c r="AP60" s="146">
        <f>feedin_vanute!AP60</f>
        <v>0.15</v>
      </c>
      <c r="AQ60" s="146">
        <f>feedin_vanute!AQ60</f>
        <v>0.3</v>
      </c>
      <c r="AR60" s="146">
        <f>feedin_vanute!AR60</f>
        <v>0.5</v>
      </c>
      <c r="AS60" s="146">
        <f>feedin_vanute!AS60</f>
        <v>2.0000000000000018E-2</v>
      </c>
      <c r="AT60" s="145">
        <f>feedin_vanute!AT60</f>
        <v>0.1</v>
      </c>
      <c r="AU60" s="146">
        <f>feedin_vanute!AU60</f>
        <v>0.25</v>
      </c>
      <c r="AV60" s="146">
        <f>feedin_vanute!AV60</f>
        <v>0.3</v>
      </c>
      <c r="AW60" s="146">
        <f>feedin_vanute!AW60</f>
        <v>0.3</v>
      </c>
      <c r="AX60" s="146">
        <f>feedin_vanute!AX60</f>
        <v>5.0000000000000044E-2</v>
      </c>
      <c r="AY60" s="145">
        <f>feedin_vanute!AY60</f>
        <v>0</v>
      </c>
      <c r="AZ60" s="146">
        <f>feedin_vanute!AZ60</f>
        <v>0</v>
      </c>
      <c r="BA60" s="146">
        <f>feedin_vanute!BA60</f>
        <v>0</v>
      </c>
      <c r="BB60" s="146">
        <f>feedin_vanute!BB60</f>
        <v>0.5</v>
      </c>
      <c r="BC60" s="146">
        <f>feedin_vanute!BC60</f>
        <v>0.5</v>
      </c>
      <c r="BD60" s="36">
        <f t="shared" si="2"/>
        <v>1</v>
      </c>
      <c r="BE60" s="36">
        <f t="shared" si="3"/>
        <v>9.0000000000000018</v>
      </c>
    </row>
    <row r="61" spans="1:57" x14ac:dyDescent="0.2">
      <c r="A61" s="51">
        <v>2055</v>
      </c>
      <c r="B61" s="101">
        <v>9.1281863973184814E-4</v>
      </c>
      <c r="C61" s="74">
        <v>5.6627392912901395E-3</v>
      </c>
      <c r="D61" s="74">
        <f t="shared" si="12"/>
        <v>0</v>
      </c>
      <c r="E61" s="74">
        <f t="shared" si="12"/>
        <v>0</v>
      </c>
      <c r="F61" s="74">
        <f t="shared" si="12"/>
        <v>0</v>
      </c>
      <c r="G61" s="74">
        <v>3.336740093942335E-4</v>
      </c>
      <c r="H61" s="74">
        <v>0</v>
      </c>
      <c r="I61" s="74">
        <v>0.99309076805958374</v>
      </c>
      <c r="J61" s="65">
        <f t="shared" si="8"/>
        <v>0</v>
      </c>
      <c r="K61" s="72">
        <f>feedin_vanute!K61</f>
        <v>0.03</v>
      </c>
      <c r="L61" s="83">
        <f>feedin_vanute!L61</f>
        <v>0.1</v>
      </c>
      <c r="M61" s="83">
        <f>feedin_vanute!M61</f>
        <v>0.45</v>
      </c>
      <c r="N61" s="83">
        <f>feedin_vanute!N61</f>
        <v>0.27</v>
      </c>
      <c r="O61" s="83">
        <f>feedin_vanute!O61</f>
        <v>0.15</v>
      </c>
      <c r="P61" s="72">
        <f>feedin_vanute!P61</f>
        <v>0</v>
      </c>
      <c r="Q61" s="83">
        <f>feedin_vanute!Q61</f>
        <v>2E-3</v>
      </c>
      <c r="R61" s="83">
        <f>feedin_vanute!R61</f>
        <v>0.15500000000000008</v>
      </c>
      <c r="S61" s="83">
        <f>feedin_vanute!S61</f>
        <v>0.69799999999999995</v>
      </c>
      <c r="T61" s="83">
        <f>feedin_vanute!T61</f>
        <v>0.14499999999999991</v>
      </c>
      <c r="U61" s="72">
        <f>feedin_vanute!U61</f>
        <v>0.125</v>
      </c>
      <c r="V61" s="83">
        <f>feedin_vanute!V61</f>
        <v>0.5</v>
      </c>
      <c r="W61" s="83">
        <f>feedin_vanute!W61</f>
        <v>0.35</v>
      </c>
      <c r="X61" s="83">
        <f>feedin_vanute!X61</f>
        <v>2.5000000000000001E-2</v>
      </c>
      <c r="Y61" s="83">
        <f>feedin_vanute!Y61</f>
        <v>0</v>
      </c>
      <c r="Z61" s="72">
        <f>feedin_vanute!Z61</f>
        <v>0</v>
      </c>
      <c r="AA61" s="83">
        <f>feedin_vanute!AA61</f>
        <v>2E-3</v>
      </c>
      <c r="AB61" s="83">
        <f>feedin_vanute!AB61</f>
        <v>0.15500000000000008</v>
      </c>
      <c r="AC61" s="83">
        <f>feedin_vanute!AC61</f>
        <v>0.69799999999999995</v>
      </c>
      <c r="AD61" s="83">
        <f>feedin_vanute!AD61</f>
        <v>0.14499999999999991</v>
      </c>
      <c r="AE61" s="72">
        <f>feedin_vanute!AE61</f>
        <v>0</v>
      </c>
      <c r="AF61" s="83">
        <f>feedin_vanute!AF61</f>
        <v>0</v>
      </c>
      <c r="AG61" s="83">
        <f>feedin_vanute!AG61</f>
        <v>0</v>
      </c>
      <c r="AH61" s="83">
        <f>feedin_vanute!AH61</f>
        <v>0</v>
      </c>
      <c r="AI61" s="83">
        <f>feedin_vanute!AI61</f>
        <v>1</v>
      </c>
      <c r="AJ61" s="72">
        <f>feedin_vanute!AJ61</f>
        <v>0.4</v>
      </c>
      <c r="AK61" s="83">
        <f>feedin_vanute!AK61</f>
        <v>0.4</v>
      </c>
      <c r="AL61" s="83">
        <f>feedin_vanute!AL61</f>
        <v>0.2</v>
      </c>
      <c r="AM61" s="83">
        <f>feedin_vanute!AM61</f>
        <v>0</v>
      </c>
      <c r="AN61" s="83">
        <f>feedin_vanute!AN61</f>
        <v>0</v>
      </c>
      <c r="AO61" s="72">
        <f>feedin_vanute!AO61</f>
        <v>0.03</v>
      </c>
      <c r="AP61" s="83">
        <f>feedin_vanute!AP61</f>
        <v>0.15</v>
      </c>
      <c r="AQ61" s="83">
        <f>feedin_vanute!AQ61</f>
        <v>0.3</v>
      </c>
      <c r="AR61" s="83">
        <f>feedin_vanute!AR61</f>
        <v>0.5</v>
      </c>
      <c r="AS61" s="83">
        <f>feedin_vanute!AS61</f>
        <v>2.0000000000000018E-2</v>
      </c>
      <c r="AT61" s="72">
        <f>feedin_vanute!AT61</f>
        <v>0.1</v>
      </c>
      <c r="AU61" s="83">
        <f>feedin_vanute!AU61</f>
        <v>0.25</v>
      </c>
      <c r="AV61" s="83">
        <f>feedin_vanute!AV61</f>
        <v>0.3</v>
      </c>
      <c r="AW61" s="83">
        <f>feedin_vanute!AW61</f>
        <v>0.3</v>
      </c>
      <c r="AX61" s="83">
        <f>feedin_vanute!AX61</f>
        <v>5.0000000000000044E-2</v>
      </c>
      <c r="AY61" s="72">
        <f>feedin_vanute!AY61</f>
        <v>0</v>
      </c>
      <c r="AZ61" s="83">
        <f>feedin_vanute!AZ61</f>
        <v>0</v>
      </c>
      <c r="BA61" s="83">
        <f>feedin_vanute!BA61</f>
        <v>0</v>
      </c>
      <c r="BB61" s="83">
        <f>feedin_vanute!BB61</f>
        <v>0.5</v>
      </c>
      <c r="BC61" s="83">
        <f>feedin_vanute!BC61</f>
        <v>0.5</v>
      </c>
      <c r="BD61" s="52">
        <f t="shared" si="2"/>
        <v>1</v>
      </c>
      <c r="BE61" s="52">
        <f t="shared" si="3"/>
        <v>9.0000000000000018</v>
      </c>
    </row>
    <row r="63" spans="1:57" s="90" customFormat="1" ht="11.25" x14ac:dyDescent="0.2">
      <c r="A63" s="89"/>
      <c r="I63" s="90">
        <f>A6</f>
        <v>2000</v>
      </c>
      <c r="J63" s="91">
        <f>SUM(B6:J6)</f>
        <v>1</v>
      </c>
      <c r="O63" s="92">
        <f>SUM(K61:O61)</f>
        <v>1</v>
      </c>
      <c r="T63" s="91">
        <f>SUM(P61:T61)</f>
        <v>0.99999999999999989</v>
      </c>
      <c r="Y63" s="92">
        <f>SUM(U61:Y61)</f>
        <v>1</v>
      </c>
      <c r="AD63" s="92">
        <f>SUM(Z61:AD61)</f>
        <v>0.99999999999999989</v>
      </c>
      <c r="AI63" s="91">
        <f>SUM(AE61:AI61)</f>
        <v>1</v>
      </c>
      <c r="AN63" s="92">
        <f>SUM(AJ61:AN61)</f>
        <v>1</v>
      </c>
      <c r="AS63" s="92">
        <f>SUM(AO61:AS61)</f>
        <v>1</v>
      </c>
      <c r="AX63" s="91">
        <f>SUM(AT61:AX61)</f>
        <v>1</v>
      </c>
      <c r="BC63" s="91">
        <f>SUM(AY61:BC61)</f>
        <v>1</v>
      </c>
    </row>
    <row r="64" spans="1:57" x14ac:dyDescent="0.2">
      <c r="I64" s="90">
        <f t="shared" ref="I64:I118" si="13">A7</f>
        <v>2001</v>
      </c>
      <c r="J64" s="91">
        <f t="shared" ref="J64:J118" si="14">SUM(B7:J7)</f>
        <v>1.0000000001</v>
      </c>
    </row>
    <row r="65" spans="9:10" x14ac:dyDescent="0.2">
      <c r="I65" s="90">
        <f t="shared" si="13"/>
        <v>2002</v>
      </c>
      <c r="J65" s="91">
        <f t="shared" si="14"/>
        <v>1</v>
      </c>
    </row>
    <row r="66" spans="9:10" x14ac:dyDescent="0.2">
      <c r="I66" s="90">
        <f t="shared" si="13"/>
        <v>2003</v>
      </c>
      <c r="J66" s="91">
        <f t="shared" si="14"/>
        <v>1</v>
      </c>
    </row>
    <row r="67" spans="9:10" x14ac:dyDescent="0.2">
      <c r="I67" s="90">
        <f t="shared" si="13"/>
        <v>2004</v>
      </c>
      <c r="J67" s="91">
        <f t="shared" si="14"/>
        <v>0.99999999999999989</v>
      </c>
    </row>
    <row r="68" spans="9:10" x14ac:dyDescent="0.2">
      <c r="I68" s="90">
        <f t="shared" si="13"/>
        <v>2005</v>
      </c>
      <c r="J68" s="91">
        <f t="shared" si="14"/>
        <v>1</v>
      </c>
    </row>
    <row r="69" spans="9:10" x14ac:dyDescent="0.2">
      <c r="I69" s="90">
        <f t="shared" si="13"/>
        <v>2006</v>
      </c>
      <c r="J69" s="91">
        <f t="shared" si="14"/>
        <v>1</v>
      </c>
    </row>
    <row r="70" spans="9:10" x14ac:dyDescent="0.2">
      <c r="I70" s="90">
        <f t="shared" si="13"/>
        <v>2007</v>
      </c>
      <c r="J70" s="91">
        <f t="shared" si="14"/>
        <v>1</v>
      </c>
    </row>
    <row r="71" spans="9:10" x14ac:dyDescent="0.2">
      <c r="I71" s="90">
        <f t="shared" si="13"/>
        <v>2008</v>
      </c>
      <c r="J71" s="91">
        <f t="shared" si="14"/>
        <v>1</v>
      </c>
    </row>
    <row r="72" spans="9:10" x14ac:dyDescent="0.2">
      <c r="I72" s="90">
        <f t="shared" si="13"/>
        <v>2009</v>
      </c>
      <c r="J72" s="91">
        <f t="shared" si="14"/>
        <v>1</v>
      </c>
    </row>
    <row r="73" spans="9:10" x14ac:dyDescent="0.2">
      <c r="I73" s="90">
        <f t="shared" si="13"/>
        <v>2010</v>
      </c>
      <c r="J73" s="91">
        <f t="shared" si="14"/>
        <v>1.0000000001</v>
      </c>
    </row>
    <row r="74" spans="9:10" x14ac:dyDescent="0.2">
      <c r="I74" s="90">
        <f t="shared" si="13"/>
        <v>2011</v>
      </c>
      <c r="J74" s="91">
        <f t="shared" si="14"/>
        <v>1.0000000000999998</v>
      </c>
    </row>
    <row r="75" spans="9:10" x14ac:dyDescent="0.2">
      <c r="I75" s="90">
        <f t="shared" si="13"/>
        <v>2012</v>
      </c>
      <c r="J75" s="91">
        <f t="shared" si="14"/>
        <v>1.0000000001</v>
      </c>
    </row>
    <row r="76" spans="9:10" x14ac:dyDescent="0.2">
      <c r="I76" s="90">
        <f t="shared" si="13"/>
        <v>2013</v>
      </c>
      <c r="J76" s="91">
        <f t="shared" si="14"/>
        <v>1</v>
      </c>
    </row>
    <row r="77" spans="9:10" x14ac:dyDescent="0.2">
      <c r="I77" s="90">
        <f t="shared" si="13"/>
        <v>2014</v>
      </c>
      <c r="J77" s="91">
        <f t="shared" si="14"/>
        <v>1.0000000001</v>
      </c>
    </row>
    <row r="78" spans="9:10" x14ac:dyDescent="0.2">
      <c r="I78" s="90">
        <f t="shared" si="13"/>
        <v>2015</v>
      </c>
      <c r="J78" s="91">
        <f t="shared" si="14"/>
        <v>1</v>
      </c>
    </row>
    <row r="79" spans="9:10" x14ac:dyDescent="0.2">
      <c r="I79" s="90">
        <f t="shared" si="13"/>
        <v>2016</v>
      </c>
      <c r="J79" s="91">
        <f t="shared" si="14"/>
        <v>1</v>
      </c>
    </row>
    <row r="80" spans="9:10" x14ac:dyDescent="0.2">
      <c r="I80" s="90">
        <f t="shared" si="13"/>
        <v>2017</v>
      </c>
      <c r="J80" s="91">
        <f t="shared" si="14"/>
        <v>1.0000000001</v>
      </c>
    </row>
    <row r="81" spans="9:10" x14ac:dyDescent="0.2">
      <c r="I81" s="90">
        <f t="shared" si="13"/>
        <v>2018</v>
      </c>
      <c r="J81" s="91">
        <f t="shared" si="14"/>
        <v>1</v>
      </c>
    </row>
    <row r="82" spans="9:10" x14ac:dyDescent="0.2">
      <c r="I82" s="90">
        <f t="shared" si="13"/>
        <v>2019</v>
      </c>
      <c r="J82" s="91">
        <f t="shared" si="14"/>
        <v>1</v>
      </c>
    </row>
    <row r="83" spans="9:10" x14ac:dyDescent="0.2">
      <c r="I83" s="90">
        <f t="shared" si="13"/>
        <v>2020</v>
      </c>
      <c r="J83" s="91">
        <f t="shared" si="14"/>
        <v>1</v>
      </c>
    </row>
    <row r="84" spans="9:10" x14ac:dyDescent="0.2">
      <c r="I84" s="90">
        <f t="shared" si="13"/>
        <v>2021</v>
      </c>
      <c r="J84" s="91">
        <f t="shared" si="14"/>
        <v>1</v>
      </c>
    </row>
    <row r="85" spans="9:10" x14ac:dyDescent="0.2">
      <c r="I85" s="90">
        <f t="shared" si="13"/>
        <v>2022</v>
      </c>
      <c r="J85" s="91">
        <f t="shared" si="14"/>
        <v>0.99999999999999989</v>
      </c>
    </row>
    <row r="86" spans="9:10" x14ac:dyDescent="0.2">
      <c r="I86" s="90">
        <f t="shared" si="13"/>
        <v>2023</v>
      </c>
      <c r="J86" s="91">
        <f t="shared" si="14"/>
        <v>1</v>
      </c>
    </row>
    <row r="87" spans="9:10" x14ac:dyDescent="0.2">
      <c r="I87" s="90">
        <f t="shared" si="13"/>
        <v>2024</v>
      </c>
      <c r="J87" s="91">
        <f t="shared" si="14"/>
        <v>0.99999999999999989</v>
      </c>
    </row>
    <row r="88" spans="9:10" x14ac:dyDescent="0.2">
      <c r="I88" s="90">
        <f t="shared" si="13"/>
        <v>2025</v>
      </c>
      <c r="J88" s="91">
        <f t="shared" si="14"/>
        <v>1</v>
      </c>
    </row>
    <row r="89" spans="9:10" x14ac:dyDescent="0.2">
      <c r="I89" s="90">
        <f t="shared" si="13"/>
        <v>2026</v>
      </c>
      <c r="J89" s="91">
        <f t="shared" si="14"/>
        <v>1</v>
      </c>
    </row>
    <row r="90" spans="9:10" x14ac:dyDescent="0.2">
      <c r="I90" s="90">
        <f t="shared" si="13"/>
        <v>2027</v>
      </c>
      <c r="J90" s="91">
        <f t="shared" si="14"/>
        <v>1</v>
      </c>
    </row>
    <row r="91" spans="9:10" x14ac:dyDescent="0.2">
      <c r="I91" s="90">
        <f t="shared" si="13"/>
        <v>2028</v>
      </c>
      <c r="J91" s="91">
        <f t="shared" si="14"/>
        <v>1</v>
      </c>
    </row>
    <row r="92" spans="9:10" x14ac:dyDescent="0.2">
      <c r="I92" s="90">
        <f t="shared" si="13"/>
        <v>2029</v>
      </c>
      <c r="J92" s="91">
        <f t="shared" si="14"/>
        <v>1</v>
      </c>
    </row>
    <row r="93" spans="9:10" x14ac:dyDescent="0.2">
      <c r="I93" s="90">
        <f t="shared" si="13"/>
        <v>2030</v>
      </c>
      <c r="J93" s="91">
        <f t="shared" si="14"/>
        <v>1</v>
      </c>
    </row>
    <row r="94" spans="9:10" x14ac:dyDescent="0.2">
      <c r="I94" s="90">
        <f t="shared" si="13"/>
        <v>2031</v>
      </c>
      <c r="J94" s="91">
        <f t="shared" si="14"/>
        <v>1</v>
      </c>
    </row>
    <row r="95" spans="9:10" x14ac:dyDescent="0.2">
      <c r="I95" s="90">
        <f t="shared" si="13"/>
        <v>2032</v>
      </c>
      <c r="J95" s="91">
        <f t="shared" si="14"/>
        <v>0.99999999999999989</v>
      </c>
    </row>
    <row r="96" spans="9:10" x14ac:dyDescent="0.2">
      <c r="I96" s="90">
        <f t="shared" si="13"/>
        <v>2033</v>
      </c>
      <c r="J96" s="91">
        <f t="shared" si="14"/>
        <v>1</v>
      </c>
    </row>
    <row r="97" spans="9:10" x14ac:dyDescent="0.2">
      <c r="I97" s="90">
        <f t="shared" si="13"/>
        <v>2034</v>
      </c>
      <c r="J97" s="91">
        <f t="shared" si="14"/>
        <v>1</v>
      </c>
    </row>
    <row r="98" spans="9:10" x14ac:dyDescent="0.2">
      <c r="I98" s="90">
        <f t="shared" si="13"/>
        <v>2035</v>
      </c>
      <c r="J98" s="91">
        <f t="shared" si="14"/>
        <v>1</v>
      </c>
    </row>
    <row r="99" spans="9:10" x14ac:dyDescent="0.2">
      <c r="I99" s="90">
        <f t="shared" si="13"/>
        <v>2036</v>
      </c>
      <c r="J99" s="91">
        <f t="shared" si="14"/>
        <v>1</v>
      </c>
    </row>
    <row r="100" spans="9:10" x14ac:dyDescent="0.2">
      <c r="I100" s="90">
        <f t="shared" si="13"/>
        <v>2037</v>
      </c>
      <c r="J100" s="91">
        <f t="shared" si="14"/>
        <v>1</v>
      </c>
    </row>
    <row r="101" spans="9:10" x14ac:dyDescent="0.2">
      <c r="I101" s="90">
        <f t="shared" si="13"/>
        <v>2038</v>
      </c>
      <c r="J101" s="91">
        <f t="shared" si="14"/>
        <v>1</v>
      </c>
    </row>
    <row r="102" spans="9:10" x14ac:dyDescent="0.2">
      <c r="I102" s="90">
        <f t="shared" si="13"/>
        <v>2039</v>
      </c>
      <c r="J102" s="91">
        <f t="shared" si="14"/>
        <v>1</v>
      </c>
    </row>
    <row r="103" spans="9:10" x14ac:dyDescent="0.2">
      <c r="I103" s="90">
        <f t="shared" si="13"/>
        <v>2040</v>
      </c>
      <c r="J103" s="91">
        <f t="shared" si="14"/>
        <v>1.0000000000000002</v>
      </c>
    </row>
    <row r="104" spans="9:10" x14ac:dyDescent="0.2">
      <c r="I104" s="90">
        <f t="shared" si="13"/>
        <v>2041</v>
      </c>
      <c r="J104" s="91">
        <f t="shared" si="14"/>
        <v>0.99999999999999989</v>
      </c>
    </row>
    <row r="105" spans="9:10" x14ac:dyDescent="0.2">
      <c r="I105" s="90">
        <f t="shared" si="13"/>
        <v>2042</v>
      </c>
      <c r="J105" s="91">
        <f t="shared" si="14"/>
        <v>1</v>
      </c>
    </row>
    <row r="106" spans="9:10" x14ac:dyDescent="0.2">
      <c r="I106" s="90">
        <f t="shared" si="13"/>
        <v>2043</v>
      </c>
      <c r="J106" s="91">
        <f t="shared" si="14"/>
        <v>1</v>
      </c>
    </row>
    <row r="107" spans="9:10" x14ac:dyDescent="0.2">
      <c r="I107" s="90">
        <f t="shared" si="13"/>
        <v>2044</v>
      </c>
      <c r="J107" s="91">
        <f t="shared" si="14"/>
        <v>1</v>
      </c>
    </row>
    <row r="108" spans="9:10" x14ac:dyDescent="0.2">
      <c r="I108" s="90">
        <f t="shared" si="13"/>
        <v>2045</v>
      </c>
      <c r="J108" s="91">
        <f t="shared" si="14"/>
        <v>1</v>
      </c>
    </row>
    <row r="109" spans="9:10" x14ac:dyDescent="0.2">
      <c r="I109" s="90">
        <f t="shared" si="13"/>
        <v>2046</v>
      </c>
      <c r="J109" s="91">
        <f t="shared" si="14"/>
        <v>1</v>
      </c>
    </row>
    <row r="110" spans="9:10" x14ac:dyDescent="0.2">
      <c r="I110" s="90">
        <f t="shared" si="13"/>
        <v>2047</v>
      </c>
      <c r="J110" s="91">
        <f t="shared" si="14"/>
        <v>1</v>
      </c>
    </row>
    <row r="111" spans="9:10" x14ac:dyDescent="0.2">
      <c r="I111" s="90">
        <f t="shared" si="13"/>
        <v>2048</v>
      </c>
      <c r="J111" s="91">
        <f t="shared" si="14"/>
        <v>1</v>
      </c>
    </row>
    <row r="112" spans="9:10" x14ac:dyDescent="0.2">
      <c r="I112" s="90">
        <f t="shared" si="13"/>
        <v>2049</v>
      </c>
      <c r="J112" s="91">
        <f t="shared" si="14"/>
        <v>1</v>
      </c>
    </row>
    <row r="113" spans="9:10" x14ac:dyDescent="0.2">
      <c r="I113" s="90">
        <f t="shared" si="13"/>
        <v>2050</v>
      </c>
      <c r="J113" s="91">
        <f t="shared" si="14"/>
        <v>1</v>
      </c>
    </row>
    <row r="114" spans="9:10" x14ac:dyDescent="0.2">
      <c r="I114" s="90">
        <f t="shared" si="13"/>
        <v>2051</v>
      </c>
      <c r="J114" s="91">
        <f t="shared" si="14"/>
        <v>1.0000000000000002</v>
      </c>
    </row>
    <row r="115" spans="9:10" x14ac:dyDescent="0.2">
      <c r="I115" s="90">
        <f t="shared" si="13"/>
        <v>2052</v>
      </c>
      <c r="J115" s="91">
        <f t="shared" si="14"/>
        <v>1.0000000000000002</v>
      </c>
    </row>
    <row r="116" spans="9:10" x14ac:dyDescent="0.2">
      <c r="I116" s="90">
        <f t="shared" si="13"/>
        <v>2053</v>
      </c>
      <c r="J116" s="91">
        <f t="shared" si="14"/>
        <v>0.99999999999999989</v>
      </c>
    </row>
    <row r="117" spans="9:10" x14ac:dyDescent="0.2">
      <c r="I117" s="90">
        <f t="shared" si="13"/>
        <v>2054</v>
      </c>
      <c r="J117" s="91">
        <f t="shared" si="14"/>
        <v>1</v>
      </c>
    </row>
    <row r="118" spans="9:10" x14ac:dyDescent="0.2">
      <c r="I118" s="90">
        <f t="shared" si="13"/>
        <v>2055</v>
      </c>
      <c r="J118" s="91">
        <f t="shared" si="14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feedin_new_car</vt:lpstr>
      <vt:lpstr>feedin_new_car_slow</vt:lpstr>
      <vt:lpstr>feedin_new_car_green</vt:lpstr>
      <vt:lpstr>feedin_usedcar</vt:lpstr>
      <vt:lpstr>feedin_used_car_slow</vt:lpstr>
      <vt:lpstr>feedin_used_car_green</vt:lpstr>
      <vt:lpstr>feedin_vanute</vt:lpstr>
      <vt:lpstr>feedin_vanute_slow</vt:lpstr>
      <vt:lpstr>feedin_vanute_green</vt:lpstr>
      <vt:lpstr>feedin_shared</vt:lpstr>
      <vt:lpstr>feedin_shared_slow</vt:lpstr>
      <vt:lpstr>feedin_shared_green</vt:lpstr>
      <vt:lpstr>feedin_motorcycle</vt:lpstr>
      <vt:lpstr>feedin_motorcycle_slow</vt:lpstr>
      <vt:lpstr>feedin_motorcycle_green</vt:lpstr>
      <vt:lpstr>feedin_heavytruck</vt:lpstr>
      <vt:lpstr>feedin_heavytruck_slow</vt:lpstr>
      <vt:lpstr>feedin_heavytruck_green</vt:lpstr>
      <vt:lpstr>feedin_lighttruck</vt:lpstr>
      <vt:lpstr>feedin_lighttruck_slow</vt:lpstr>
      <vt:lpstr>feedin_lighttruck_green</vt:lpstr>
      <vt:lpstr>feedin_bus</vt:lpstr>
      <vt:lpstr>feedin_bus_slow</vt:lpstr>
      <vt:lpstr>feedin_bus_green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Badge</dc:creator>
  <cp:lastModifiedBy>Haobo Wang</cp:lastModifiedBy>
  <cp:lastPrinted>2016-06-23T23:03:01Z</cp:lastPrinted>
  <dcterms:created xsi:type="dcterms:W3CDTF">2016-04-22T03:49:26Z</dcterms:created>
  <dcterms:modified xsi:type="dcterms:W3CDTF">2019-03-19T22:56:55Z</dcterms:modified>
</cp:coreProperties>
</file>