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hidePivotFieldList="1" defaultThemeVersion="124226"/>
  <bookViews>
    <workbookView xWindow="120" yWindow="36" windowWidth="28620" windowHeight="13176" tabRatio="829"/>
  </bookViews>
  <sheets>
    <sheet name="Contents" sheetId="1" r:id="rId1"/>
    <sheet name="Overview" sheetId="4" r:id="rId2"/>
    <sheet name="Table 1" sheetId="17" r:id="rId3"/>
    <sheet name="Table 2" sheetId="18" r:id="rId4"/>
    <sheet name="Table 3" sheetId="19" r:id="rId5"/>
    <sheet name="Table 4" sheetId="20" r:id="rId6"/>
    <sheet name="Raw data" sheetId="10" r:id="rId7"/>
  </sheets>
  <definedNames>
    <definedName name="_ftn1" localSheetId="2">'Table 1'!$B$12</definedName>
    <definedName name="_ftnref1" localSheetId="2">'Table 1'!#REF!</definedName>
    <definedName name="_Ref217379980" localSheetId="0">Contents!$B$6</definedName>
  </definedNames>
  <calcPr calcId="145621"/>
</workbook>
</file>

<file path=xl/calcChain.xml><?xml version="1.0" encoding="utf-8"?>
<calcChain xmlns="http://schemas.openxmlformats.org/spreadsheetml/2006/main">
  <c r="T17" i="20" l="1"/>
  <c r="T19" i="18"/>
  <c r="W17" i="20" l="1"/>
  <c r="V17" i="20"/>
  <c r="W16" i="20"/>
  <c r="V16" i="20"/>
  <c r="W15" i="20"/>
  <c r="V15" i="20"/>
  <c r="W14" i="20"/>
  <c r="V14" i="20"/>
  <c r="W13" i="20"/>
  <c r="V13" i="20"/>
  <c r="W12" i="20"/>
  <c r="V12" i="20"/>
  <c r="X12" i="20" s="1"/>
  <c r="W11" i="20"/>
  <c r="V11" i="20"/>
  <c r="W10" i="20"/>
  <c r="V10" i="20"/>
  <c r="Y10" i="20" s="1"/>
  <c r="W9" i="20"/>
  <c r="V9" i="20"/>
  <c r="Y9" i="20" s="1"/>
  <c r="W8" i="20"/>
  <c r="V8" i="20"/>
  <c r="W7" i="20"/>
  <c r="V7" i="20"/>
  <c r="Y7" i="20" s="1"/>
  <c r="W6" i="20"/>
  <c r="V6" i="20"/>
  <c r="W5" i="20"/>
  <c r="V5" i="20"/>
  <c r="X5" i="20" s="1"/>
  <c r="W11" i="19"/>
  <c r="V11" i="19"/>
  <c r="W10" i="19"/>
  <c r="V10" i="19"/>
  <c r="W9" i="19"/>
  <c r="V9" i="19"/>
  <c r="W8" i="19"/>
  <c r="V8" i="19"/>
  <c r="W7" i="19"/>
  <c r="V7" i="19"/>
  <c r="W6" i="19"/>
  <c r="V6" i="19"/>
  <c r="X16" i="20" l="1"/>
  <c r="X6" i="20"/>
  <c r="Y13" i="20"/>
  <c r="Y17" i="20"/>
  <c r="X11" i="19"/>
  <c r="Y5" i="20"/>
  <c r="Z5" i="20" s="1"/>
  <c r="Q5" i="20" s="1"/>
  <c r="X8" i="19"/>
  <c r="X7" i="19"/>
  <c r="X10" i="20"/>
  <c r="Z10" i="20" s="1"/>
  <c r="Q10" i="20" s="1"/>
  <c r="X14" i="20"/>
  <c r="X9" i="20"/>
  <c r="Z9" i="20" s="1"/>
  <c r="Q9" i="20" s="1"/>
  <c r="X17" i="20"/>
  <c r="Z17" i="20" s="1"/>
  <c r="Q17" i="20" s="1"/>
  <c r="Y6" i="20"/>
  <c r="Y11" i="20"/>
  <c r="Y14" i="20"/>
  <c r="X13" i="20"/>
  <c r="Z13" i="20" s="1"/>
  <c r="Q13" i="20" s="1"/>
  <c r="X8" i="20"/>
  <c r="Y15" i="20"/>
  <c r="Y12" i="20"/>
  <c r="Z12" i="20" s="1"/>
  <c r="Q12" i="20" s="1"/>
  <c r="X7" i="20"/>
  <c r="Z7" i="20" s="1"/>
  <c r="Q7" i="20" s="1"/>
  <c r="X11" i="20"/>
  <c r="X15" i="20"/>
  <c r="Y8" i="20"/>
  <c r="Y16" i="20"/>
  <c r="Z16" i="20" s="1"/>
  <c r="Q16" i="20" s="1"/>
  <c r="Y7" i="19"/>
  <c r="X6" i="19"/>
  <c r="Y11" i="19"/>
  <c r="X10" i="19"/>
  <c r="Y8" i="19"/>
  <c r="Y9" i="19"/>
  <c r="Y6" i="19"/>
  <c r="Y10" i="19"/>
  <c r="X9" i="19"/>
  <c r="Z6" i="20" l="1"/>
  <c r="Q6" i="20" s="1"/>
  <c r="Z11" i="19"/>
  <c r="Z8" i="19"/>
  <c r="Z8" i="20"/>
  <c r="Q8" i="20" s="1"/>
  <c r="Z14" i="20"/>
  <c r="Q14" i="20" s="1"/>
  <c r="Z7" i="19"/>
  <c r="Q7" i="19" s="1"/>
  <c r="Z15" i="20"/>
  <c r="Q15" i="20" s="1"/>
  <c r="Z11" i="20"/>
  <c r="Q11" i="20" s="1"/>
  <c r="Z6" i="19"/>
  <c r="Q6" i="19" s="1"/>
  <c r="Z9" i="19"/>
  <c r="Q9" i="19" s="1"/>
  <c r="Z10" i="19"/>
  <c r="Q10" i="19" s="1"/>
  <c r="W19" i="18" l="1"/>
  <c r="W18" i="18"/>
  <c r="W17" i="18"/>
  <c r="W16" i="18"/>
  <c r="W15" i="18"/>
  <c r="W14" i="18"/>
  <c r="W13" i="18"/>
  <c r="W12" i="18"/>
  <c r="W11" i="18"/>
  <c r="W10" i="18"/>
  <c r="W9" i="18"/>
  <c r="W8" i="18"/>
  <c r="W7" i="18"/>
  <c r="W6" i="18"/>
  <c r="W5" i="18"/>
  <c r="V19" i="18"/>
  <c r="V18" i="18"/>
  <c r="V17" i="18"/>
  <c r="V16" i="18"/>
  <c r="V15" i="18"/>
  <c r="V14" i="18"/>
  <c r="V13" i="18"/>
  <c r="V12" i="18"/>
  <c r="V11" i="18"/>
  <c r="V10" i="18"/>
  <c r="V9" i="18"/>
  <c r="V8" i="18"/>
  <c r="V7" i="18"/>
  <c r="V6" i="18"/>
  <c r="V5" i="18"/>
  <c r="X7" i="18" l="1"/>
  <c r="X15" i="18"/>
  <c r="X9" i="18"/>
  <c r="X13" i="18"/>
  <c r="X5" i="18"/>
  <c r="X17" i="18"/>
  <c r="X19" i="18"/>
  <c r="X8" i="18"/>
  <c r="Y16" i="18"/>
  <c r="Y12" i="18"/>
  <c r="Y13" i="18"/>
  <c r="Y8" i="18"/>
  <c r="X6" i="18"/>
  <c r="X10" i="18"/>
  <c r="Y14" i="18"/>
  <c r="X18" i="18"/>
  <c r="Y9" i="18"/>
  <c r="X12" i="18"/>
  <c r="Z12" i="18" s="1"/>
  <c r="Q12" i="18" s="1"/>
  <c r="Y17" i="18"/>
  <c r="X16" i="18"/>
  <c r="X11" i="18"/>
  <c r="Y5" i="18"/>
  <c r="Y6" i="18"/>
  <c r="Y10" i="18"/>
  <c r="Y18" i="18"/>
  <c r="Y7" i="18"/>
  <c r="Y11" i="18"/>
  <c r="X14" i="18"/>
  <c r="Y15" i="18"/>
  <c r="Y19" i="18"/>
  <c r="Z15" i="18" l="1"/>
  <c r="Q15" i="18" s="1"/>
  <c r="Z7" i="18"/>
  <c r="Q7" i="18" s="1"/>
  <c r="Z5" i="18"/>
  <c r="Q5" i="18" s="1"/>
  <c r="Z8" i="18"/>
  <c r="Q8" i="18" s="1"/>
  <c r="Z19" i="18"/>
  <c r="Q19" i="18" s="1"/>
  <c r="Z13" i="18"/>
  <c r="Q13" i="18" s="1"/>
  <c r="Z9" i="18"/>
  <c r="Q9" i="18" s="1"/>
  <c r="Z17" i="18"/>
  <c r="Q17" i="18" s="1"/>
  <c r="Z18" i="18"/>
  <c r="Q18" i="18" s="1"/>
  <c r="Z14" i="18"/>
  <c r="Q14" i="18" s="1"/>
  <c r="Z16" i="18"/>
  <c r="Q16" i="18" s="1"/>
  <c r="Z6" i="18"/>
  <c r="Q6" i="18" s="1"/>
  <c r="Z10" i="18"/>
  <c r="Q10" i="18" s="1"/>
  <c r="Z11" i="18"/>
  <c r="Q11" i="18" s="1"/>
  <c r="N5" i="10" l="1"/>
  <c r="N6" i="10" s="1"/>
  <c r="H5" i="10"/>
  <c r="I5" i="10"/>
  <c r="J5" i="10"/>
  <c r="K5" i="10"/>
  <c r="K6" i="10" s="1"/>
  <c r="L5" i="10"/>
  <c r="M5" i="10"/>
  <c r="G5" i="10"/>
  <c r="F5" i="10"/>
  <c r="F6" i="10" s="1"/>
  <c r="M6" i="10" l="1"/>
  <c r="I6" i="10"/>
  <c r="L6" i="10"/>
  <c r="H6" i="10"/>
  <c r="J6" i="10"/>
  <c r="G6" i="10"/>
</calcChain>
</file>

<file path=xl/sharedStrings.xml><?xml version="1.0" encoding="utf-8"?>
<sst xmlns="http://schemas.openxmlformats.org/spreadsheetml/2006/main" count="574" uniqueCount="202">
  <si>
    <t>Table 1</t>
  </si>
  <si>
    <t>Overview</t>
  </si>
  <si>
    <t>Back to contents</t>
  </si>
  <si>
    <t>Category</t>
  </si>
  <si>
    <t>Adult safety belt used</t>
  </si>
  <si>
    <t>Unrestrained</t>
  </si>
  <si>
    <t>Total</t>
  </si>
  <si>
    <t>Local Government Region</t>
  </si>
  <si>
    <t>Northland</t>
  </si>
  <si>
    <t>Auckland</t>
  </si>
  <si>
    <t>Waikato</t>
  </si>
  <si>
    <t>Bay of Plenty</t>
  </si>
  <si>
    <t>Gisborne</t>
  </si>
  <si>
    <t>Taranaki</t>
  </si>
  <si>
    <t>Wellington</t>
  </si>
  <si>
    <t>West Coast</t>
  </si>
  <si>
    <t>Canterbury</t>
  </si>
  <si>
    <t>Otago</t>
  </si>
  <si>
    <t>Southland</t>
  </si>
  <si>
    <t>Table 2</t>
  </si>
  <si>
    <t>Hamilton</t>
  </si>
  <si>
    <t>Sample too small</t>
  </si>
  <si>
    <t>Tauranga</t>
  </si>
  <si>
    <t>Christchurch</t>
  </si>
  <si>
    <t>Dunedin</t>
  </si>
  <si>
    <t>Table 3</t>
  </si>
  <si>
    <t>Police District</t>
  </si>
  <si>
    <t>Waitemata</t>
  </si>
  <si>
    <t>Eastern</t>
  </si>
  <si>
    <t>Central</t>
  </si>
  <si>
    <t>Tasman</t>
  </si>
  <si>
    <t>Southern</t>
  </si>
  <si>
    <t>Table 4</t>
  </si>
  <si>
    <t>*</t>
  </si>
  <si>
    <t>Difference</t>
  </si>
  <si>
    <t>CI width</t>
  </si>
  <si>
    <t>LCI</t>
  </si>
  <si>
    <t>UCI</t>
  </si>
  <si>
    <t>Significant</t>
  </si>
  <si>
    <t>Restraint wearing rates, by police district</t>
  </si>
  <si>
    <t>Raw data</t>
  </si>
  <si>
    <t>Type of Restraint Used</t>
  </si>
  <si>
    <t>Weight</t>
  </si>
  <si>
    <t>Baby</t>
  </si>
  <si>
    <t>Child</t>
  </si>
  <si>
    <t>Boost</t>
  </si>
  <si>
    <t>Harn</t>
  </si>
  <si>
    <t>Belt</t>
  </si>
  <si>
    <t>None</t>
  </si>
  <si>
    <t>Knee</t>
  </si>
  <si>
    <t>DK</t>
  </si>
  <si>
    <t>Site #</t>
  </si>
  <si>
    <t>Region</t>
  </si>
  <si>
    <t>Police area</t>
  </si>
  <si>
    <t>TLA</t>
  </si>
  <si>
    <t>Surveyed</t>
  </si>
  <si>
    <t>01.Northland</t>
  </si>
  <si>
    <t>01. Far North</t>
  </si>
  <si>
    <t>01.Far North</t>
  </si>
  <si>
    <t>02. Whangarei</t>
  </si>
  <si>
    <t>02.Whangarei</t>
  </si>
  <si>
    <t>03.Kaipara</t>
  </si>
  <si>
    <t>02.Auckland</t>
  </si>
  <si>
    <t>03. Rodney</t>
  </si>
  <si>
    <t>04.Auckland</t>
  </si>
  <si>
    <t>02.Waitemata</t>
  </si>
  <si>
    <t>04. North Shore</t>
  </si>
  <si>
    <t>05. Waitakere</t>
  </si>
  <si>
    <t>06. Auckland West</t>
  </si>
  <si>
    <t>03.Auck</t>
  </si>
  <si>
    <t>07. Auckland East</t>
  </si>
  <si>
    <t>08. Counties Manukau East</t>
  </si>
  <si>
    <t>04.C-M</t>
  </si>
  <si>
    <t>10. Counties Manukau Central</t>
  </si>
  <si>
    <t>03.Waikato</t>
  </si>
  <si>
    <t>12. Waikato West</t>
  </si>
  <si>
    <t>13.Waikato</t>
  </si>
  <si>
    <t>05.Waik</t>
  </si>
  <si>
    <t>16.Waipa</t>
  </si>
  <si>
    <t>13. Hamilton</t>
  </si>
  <si>
    <t>15.Hamilton</t>
  </si>
  <si>
    <t>14. Taupo</t>
  </si>
  <si>
    <t>18.South Waikato</t>
  </si>
  <si>
    <t>06.BoP</t>
  </si>
  <si>
    <t>20.Taupō</t>
  </si>
  <si>
    <t>15. Waikato East</t>
  </si>
  <si>
    <t>14.Matamata-Piako</t>
  </si>
  <si>
    <t>04.Bay of Plenty</t>
  </si>
  <si>
    <t>16. Western BOP</t>
  </si>
  <si>
    <t>21.Western BoP</t>
  </si>
  <si>
    <t>17. Rotorua</t>
  </si>
  <si>
    <t>23.Rotorua</t>
  </si>
  <si>
    <t>18. Eastern BOP</t>
  </si>
  <si>
    <t>24.Whakatane</t>
  </si>
  <si>
    <t>25.Kawerau</t>
  </si>
  <si>
    <t>22.Tauranga</t>
  </si>
  <si>
    <t>05.Gisborne</t>
  </si>
  <si>
    <t>19. Tairawhiti</t>
  </si>
  <si>
    <t>27.Gisborne</t>
  </si>
  <si>
    <t>07.East</t>
  </si>
  <si>
    <t>06.Hawkes Bay</t>
  </si>
  <si>
    <t>28.Wairoa</t>
  </si>
  <si>
    <t>20. Hawkes Bay</t>
  </si>
  <si>
    <t>30.Napier</t>
  </si>
  <si>
    <t>29.Hastings</t>
  </si>
  <si>
    <t>31.Central Hawkes Bay</t>
  </si>
  <si>
    <t>07.Taranaki</t>
  </si>
  <si>
    <t>22. New Plymouth</t>
  </si>
  <si>
    <t>32.New Plymouth</t>
  </si>
  <si>
    <t>08.Cen</t>
  </si>
  <si>
    <t>23. Taranaki rural</t>
  </si>
  <si>
    <t>34.South Taranaki</t>
  </si>
  <si>
    <t>33.Stratford</t>
  </si>
  <si>
    <t>08.Man/Whanganui</t>
  </si>
  <si>
    <t>24. Ruapehu</t>
  </si>
  <si>
    <t>35.Ruapehu</t>
  </si>
  <si>
    <t>37.Rangitikei</t>
  </si>
  <si>
    <t>25. Whanganui</t>
  </si>
  <si>
    <t>36.Whanganui</t>
  </si>
  <si>
    <t>26. PN rural</t>
  </si>
  <si>
    <t>38.Manawatu</t>
  </si>
  <si>
    <t>40.Tararua</t>
  </si>
  <si>
    <t>27. PN city</t>
  </si>
  <si>
    <t>39.Palmerston North</t>
  </si>
  <si>
    <t>41.Horowhenua</t>
  </si>
  <si>
    <t>09.Wellington</t>
  </si>
  <si>
    <t>28. Wairarapa</t>
  </si>
  <si>
    <t>47.Masterton</t>
  </si>
  <si>
    <t>09.Wgtn</t>
  </si>
  <si>
    <t>48.Carterton</t>
  </si>
  <si>
    <t>29. Kapiti-Mana</t>
  </si>
  <si>
    <t>42.Kapiti Coast</t>
  </si>
  <si>
    <t>43.Porirua</t>
  </si>
  <si>
    <t>30. Hutt Valley</t>
  </si>
  <si>
    <t>44.Upper Hutt</t>
  </si>
  <si>
    <t>45.Hutt</t>
  </si>
  <si>
    <t>46.Wellington</t>
  </si>
  <si>
    <t>32. Wellington</t>
  </si>
  <si>
    <t>10.Nelson/Marlb/Tas</t>
  </si>
  <si>
    <t>33. Nelson Bays</t>
  </si>
  <si>
    <t>51.Nelson</t>
  </si>
  <si>
    <t>10.Tas</t>
  </si>
  <si>
    <t>50.Tasman</t>
  </si>
  <si>
    <t>34. Marlborough</t>
  </si>
  <si>
    <t>52.Marlborough</t>
  </si>
  <si>
    <t>53.Kaikoura</t>
  </si>
  <si>
    <t>11.West Coast</t>
  </si>
  <si>
    <t>35. West Coast</t>
  </si>
  <si>
    <t>54.Buller</t>
  </si>
  <si>
    <t>56.Westland</t>
  </si>
  <si>
    <t>55.Grey</t>
  </si>
  <si>
    <t>12.Canterbury</t>
  </si>
  <si>
    <t>36. North Canterbury</t>
  </si>
  <si>
    <t>58.Waimakariri</t>
  </si>
  <si>
    <t>11.Canty</t>
  </si>
  <si>
    <t>37. Mid-Sth Canty</t>
  </si>
  <si>
    <t>59.Christchurch</t>
  </si>
  <si>
    <t>38. Chch Central</t>
  </si>
  <si>
    <t>39. South Canterbury</t>
  </si>
  <si>
    <t>61.Ashburton</t>
  </si>
  <si>
    <t>62.Timaru</t>
  </si>
  <si>
    <t>13.Otago</t>
  </si>
  <si>
    <t>40. Otago rural</t>
  </si>
  <si>
    <t>66.Waitaki</t>
  </si>
  <si>
    <t>12.Sth</t>
  </si>
  <si>
    <t>67.Central Otago</t>
  </si>
  <si>
    <t>41. Dunedin</t>
  </si>
  <si>
    <t>69.Dunedin</t>
  </si>
  <si>
    <t>14.Southland</t>
  </si>
  <si>
    <t>42. Southland</t>
  </si>
  <si>
    <t>72.Gore</t>
  </si>
  <si>
    <t>70.Clutha</t>
  </si>
  <si>
    <t>73.Invercargill</t>
  </si>
  <si>
    <t>Unweighted percent</t>
  </si>
  <si>
    <t>11. Counties Manukau South</t>
  </si>
  <si>
    <t>09. Counties Manukau West</t>
  </si>
  <si>
    <t>Age Group (0-4 years)</t>
  </si>
  <si>
    <t xml:space="preserve">Child restraint use by children aged 0–4 years </t>
  </si>
  <si>
    <t>Results of a national survey 2016</t>
  </si>
  <si>
    <t>Restraint type used by children aged 0–4 years</t>
  </si>
  <si>
    <t xml:space="preserve">Table 1: Restraint type used by children under 5 years (%) </t>
  </si>
  <si>
    <t>2003*</t>
  </si>
  <si>
    <t>2006*</t>
  </si>
  <si>
    <t>2010*</t>
  </si>
  <si>
    <t>2014*</t>
  </si>
  <si>
    <t>Appropriate restraint used</t>
  </si>
  <si>
    <t>* Rounded figures given; actual percentages add to 100%.</t>
  </si>
  <si>
    <t xml:space="preserve">Table 2: Child restraint wearing rates, by region (%) </t>
  </si>
  <si>
    <t>Hawke’s Bay</t>
  </si>
  <si>
    <t>All NZ</t>
  </si>
  <si>
    <t>* Statistically significant change from previous record, based on 95 percent confidence interval.</t>
  </si>
  <si>
    <t>Manawatu / Wanganui</t>
  </si>
  <si>
    <t>Nelson / Marlborough / Tasman</t>
  </si>
  <si>
    <t>Child restraint wearing rates, by region</t>
  </si>
  <si>
    <t>Metropolitan areas</t>
  </si>
  <si>
    <t>Table 3: Child restraint wearing rates, by metropolitan area (%) **</t>
  </si>
  <si>
    <r>
      <t>*</t>
    </r>
    <r>
      <rPr>
        <i/>
        <sz val="10"/>
        <color theme="1"/>
        <rFont val="Arial"/>
        <family val="2"/>
      </rPr>
      <t xml:space="preserve"> Statistically significant change from previous record, based on 95 percent confidence interval.</t>
    </r>
  </si>
  <si>
    <t xml:space="preserve">** Prior to 2010, Auckland regional wearing rate shown. Limited historical Tauranga data is available </t>
  </si>
  <si>
    <t>Child restraint wearing rates, by metropolitan area</t>
  </si>
  <si>
    <t>Number in survey</t>
  </si>
  <si>
    <t xml:space="preserve">Table 5: Child restraint wearing rates, by police district (%) </t>
  </si>
  <si>
    <t>Counties- Manukau</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</si>
</sst>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quot;$&quot;#,##0"/>
    <numFmt numFmtId="43" formatCode="_-* #,##0.00_-;\-* #,##0.00_-;_-* &quot;-&quot;??_-;_-@_-"/>
    <numFmt numFmtId="164" formatCode="0.0%"/>
    <numFmt numFmtId="166" formatCode="0.000"/>
  </numFmts>
  <fonts count="17" x14ac:knownFonts="1">
    <font>
      <sz val="11"/>
      <color theme="1"/>
      <name val="Calibri"/>
      <family val="2"/>
      <scheme val="minor"/>
    </font>
    <font>
      <sz val="10"/>
      <color theme="1"/>
      <name val="Arial"/>
      <family val="2"/>
    </font>
    <font>
      <b/>
      <sz val="12"/>
      <color rgb="FF00A9EF"/>
      <name val="Arial"/>
      <family val="2"/>
    </font>
    <font>
      <sz val="10"/>
      <color theme="1"/>
      <name val="Arial"/>
      <family val="2"/>
    </font>
    <font>
      <u/>
      <sz val="11"/>
      <color theme="10"/>
      <name val="Calibri"/>
      <family val="2"/>
    </font>
    <font>
      <u/>
      <sz val="10"/>
      <color theme="10"/>
      <name val="Arial"/>
      <family val="2"/>
    </font>
    <font>
      <b/>
      <sz val="10"/>
      <color theme="1"/>
      <name val="Arial"/>
      <family val="2"/>
    </font>
    <font>
      <sz val="11"/>
      <color theme="1"/>
      <name val="Calibri"/>
      <family val="2"/>
      <scheme val="minor"/>
    </font>
    <font>
      <b/>
      <sz val="11"/>
      <color theme="1"/>
      <name val="Arial"/>
      <family val="2"/>
    </font>
    <font>
      <i/>
      <sz val="10"/>
      <color theme="1"/>
      <name val="Arial"/>
      <family val="2"/>
    </font>
    <font>
      <sz val="10"/>
      <name val="Arial"/>
      <family val="2"/>
    </font>
    <font>
      <sz val="11"/>
      <color theme="9" tint="-0.249977111117893"/>
      <name val="Calibri"/>
      <family val="2"/>
      <scheme val="minor"/>
    </font>
    <font>
      <sz val="10"/>
      <color theme="9" tint="-0.249977111117893"/>
      <name val="Arial"/>
      <family val="2"/>
    </font>
    <font>
      <b/>
      <sz val="10"/>
      <name val="Arial"/>
      <family val="2"/>
    </font>
    <font>
      <sz val="11"/>
      <color rgb="FF000000"/>
      <name val="Arial"/>
      <family val="2"/>
    </font>
    <font>
      <b/>
      <sz val="12"/>
      <color theme="1"/>
      <name val="Arial"/>
      <family val="2"/>
    </font>
    <font>
      <i/>
      <sz val="9"/>
      <color theme="1"/>
      <name val="Arial"/>
      <family val="2"/>
    </font>
  </fonts>
  <fills count="6">
    <fill>
      <patternFill patternType="none"/>
    </fill>
    <fill>
      <patternFill patternType="gray125"/>
    </fill>
    <fill>
      <patternFill patternType="solid">
        <fgColor rgb="FFC6E9FC"/>
        <bgColor indexed="64"/>
      </patternFill>
    </fill>
    <fill>
      <patternFill patternType="solid">
        <fgColor rgb="FFEDF893"/>
        <bgColor indexed="64"/>
      </patternFill>
    </fill>
    <fill>
      <patternFill patternType="solid">
        <fgColor theme="9" tint="0.79998168889431442"/>
        <bgColor indexed="64"/>
      </patternFill>
    </fill>
    <fill>
      <patternFill patternType="solid">
        <fgColor theme="4" tint="0.79998168889431442"/>
        <bgColor indexed="64"/>
      </patternFill>
    </fill>
  </fills>
  <borders count="27">
    <border>
      <left/>
      <right/>
      <top/>
      <bottom/>
      <diagonal/>
    </border>
    <border>
      <left/>
      <right/>
      <top style="medium">
        <color rgb="FF00A9EF"/>
      </top>
      <bottom style="medium">
        <color rgb="FF00A9EF"/>
      </bottom>
      <diagonal/>
    </border>
    <border>
      <left/>
      <right/>
      <top style="medium">
        <color indexed="64"/>
      </top>
      <bottom style="medium">
        <color indexed="64"/>
      </bottom>
      <diagonal/>
    </border>
    <border>
      <left/>
      <right/>
      <top/>
      <bottom style="medium">
        <color indexed="64"/>
      </bottom>
      <diagonal/>
    </border>
    <border>
      <left/>
      <right/>
      <top/>
      <bottom style="medium">
        <color rgb="FF00A9EF"/>
      </bottom>
      <diagonal/>
    </border>
    <border>
      <left/>
      <right/>
      <top style="medium">
        <color rgb="FF00A9EF"/>
      </top>
      <bottom/>
      <diagonal/>
    </border>
    <border>
      <left/>
      <right style="thin">
        <color rgb="FF00A9EF"/>
      </right>
      <top/>
      <bottom/>
      <diagonal/>
    </border>
    <border>
      <left/>
      <right style="thin">
        <color rgb="FF00A9EF"/>
      </right>
      <top style="medium">
        <color rgb="FF00A9EF"/>
      </top>
      <bottom style="medium">
        <color rgb="FF00A9EF"/>
      </bottom>
      <diagonal/>
    </border>
    <border>
      <left/>
      <right/>
      <top style="medium">
        <color rgb="FFB4D012"/>
      </top>
      <bottom/>
      <diagonal/>
    </border>
    <border>
      <left/>
      <right/>
      <top/>
      <bottom style="medium">
        <color rgb="FFB4D012"/>
      </bottom>
      <diagonal/>
    </border>
    <border>
      <left style="thin">
        <color rgb="FF00A9EF"/>
      </left>
      <right/>
      <top style="medium">
        <color rgb="FFB4D012"/>
      </top>
      <bottom style="medium">
        <color rgb="FFB4D012"/>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medium">
        <color indexed="64"/>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top style="medium">
        <color indexed="64"/>
      </top>
      <bottom style="thin">
        <color indexed="64"/>
      </bottom>
      <diagonal/>
    </border>
    <border>
      <left style="medium">
        <color indexed="64"/>
      </left>
      <right style="medium">
        <color indexed="64"/>
      </right>
      <top/>
      <bottom style="medium">
        <color indexed="64"/>
      </bottom>
      <diagonal/>
    </border>
    <border>
      <left/>
      <right style="thin">
        <color indexed="64"/>
      </right>
      <top style="medium">
        <color indexed="64"/>
      </top>
      <bottom style="thin">
        <color indexed="64"/>
      </bottom>
      <diagonal/>
    </border>
    <border>
      <left style="medium">
        <color indexed="64"/>
      </left>
      <right/>
      <top/>
      <bottom/>
      <diagonal/>
    </border>
    <border>
      <left style="medium">
        <color indexed="64"/>
      </left>
      <right/>
      <top/>
      <bottom style="medium">
        <color indexed="64"/>
      </bottom>
      <diagonal/>
    </border>
  </borders>
  <cellStyleXfs count="16">
    <xf numFmtId="0" fontId="0" fillId="0" borderId="0"/>
    <xf numFmtId="0" fontId="3" fillId="0" borderId="0"/>
    <xf numFmtId="0" fontId="4" fillId="0" borderId="0" applyNumberFormat="0" applyFill="0" applyBorder="0" applyAlignment="0" applyProtection="0">
      <alignment vertical="top"/>
      <protection locked="0"/>
    </xf>
    <xf numFmtId="9" fontId="7" fillId="0" borderId="0" applyFont="0" applyFill="0" applyBorder="0" applyAlignment="0" applyProtection="0"/>
    <xf numFmtId="9" fontId="10" fillId="0" borderId="0" applyFont="0" applyFill="0" applyBorder="0" applyAlignment="0" applyProtection="0"/>
    <xf numFmtId="9" fontId="3" fillId="0" borderId="0" applyFont="0" applyFill="0" applyBorder="0" applyAlignment="0" applyProtection="0"/>
    <xf numFmtId="43" fontId="10" fillId="0" borderId="0" applyFont="0" applyFill="0" applyBorder="0" applyAlignment="0" applyProtection="0"/>
    <xf numFmtId="3" fontId="10" fillId="0" borderId="0" applyFill="0" applyBorder="0" applyAlignment="0" applyProtection="0"/>
    <xf numFmtId="5" fontId="10" fillId="0" borderId="0" applyFill="0" applyBorder="0" applyAlignment="0" applyProtection="0"/>
    <xf numFmtId="0" fontId="10" fillId="0" borderId="0" applyNumberFormat="0" applyFill="0" applyBorder="0" applyAlignment="0" applyProtection="0"/>
    <xf numFmtId="2" fontId="10" fillId="0" borderId="0" applyFill="0" applyBorder="0" applyAlignment="0" applyProtection="0"/>
    <xf numFmtId="0" fontId="10" fillId="0" borderId="0"/>
    <xf numFmtId="0" fontId="10" fillId="0" borderId="0"/>
    <xf numFmtId="0" fontId="10" fillId="0" borderId="0"/>
    <xf numFmtId="0" fontId="1" fillId="0" borderId="0"/>
    <xf numFmtId="0" fontId="5" fillId="0" borderId="0" applyNumberFormat="0" applyFill="0" applyBorder="0" applyAlignment="0" applyProtection="0">
      <alignment vertical="top"/>
      <protection locked="0"/>
    </xf>
  </cellStyleXfs>
  <cellXfs count="95">
    <xf numFmtId="0" fontId="0" fillId="0" borderId="0" xfId="0"/>
    <xf numFmtId="0" fontId="2" fillId="0" borderId="0" xfId="0" applyFont="1"/>
    <xf numFmtId="0" fontId="3" fillId="0" borderId="0" xfId="1"/>
    <xf numFmtId="0" fontId="4" fillId="0" borderId="0" xfId="2" applyAlignment="1" applyProtection="1"/>
    <xf numFmtId="0" fontId="5" fillId="0" borderId="0" xfId="2" applyFont="1" applyAlignment="1" applyProtection="1"/>
    <xf numFmtId="0" fontId="3" fillId="0" borderId="0" xfId="0" applyFont="1"/>
    <xf numFmtId="0" fontId="9" fillId="0" borderId="0" xfId="0" applyFont="1" applyBorder="1" applyAlignment="1">
      <alignment horizontal="right"/>
    </xf>
    <xf numFmtId="3" fontId="9" fillId="0" borderId="0" xfId="0" applyNumberFormat="1" applyFont="1" applyBorder="1" applyAlignment="1">
      <alignment horizontal="right"/>
    </xf>
    <xf numFmtId="0" fontId="6" fillId="3" borderId="9" xfId="0" applyFont="1" applyFill="1" applyBorder="1" applyAlignment="1">
      <alignment horizontal="center" wrapText="1"/>
    </xf>
    <xf numFmtId="3" fontId="9" fillId="3" borderId="10" xfId="0" applyNumberFormat="1" applyFont="1" applyFill="1" applyBorder="1" applyAlignment="1">
      <alignment horizontal="right" wrapText="1"/>
    </xf>
    <xf numFmtId="9" fontId="11" fillId="4" borderId="0" xfId="0" applyNumberFormat="1" applyFont="1" applyFill="1"/>
    <xf numFmtId="166" fontId="11" fillId="4" borderId="0" xfId="0" applyNumberFormat="1" applyFont="1" applyFill="1"/>
    <xf numFmtId="166" fontId="11" fillId="4" borderId="0" xfId="3" applyNumberFormat="1" applyFont="1" applyFill="1"/>
    <xf numFmtId="9" fontId="12" fillId="4" borderId="0" xfId="4" applyFont="1" applyFill="1" applyBorder="1"/>
    <xf numFmtId="0" fontId="8" fillId="0" borderId="0" xfId="1" applyFont="1" applyBorder="1"/>
    <xf numFmtId="0" fontId="3" fillId="0" borderId="0" xfId="1" applyBorder="1"/>
    <xf numFmtId="0" fontId="13" fillId="0" borderId="0" xfId="1" applyFont="1" applyBorder="1" applyAlignment="1">
      <alignment vertical="center"/>
    </xf>
    <xf numFmtId="0" fontId="13" fillId="0" borderId="0" xfId="1" applyFont="1" applyBorder="1" applyAlignment="1">
      <alignment horizontal="center" vertical="center"/>
    </xf>
    <xf numFmtId="0" fontId="13" fillId="0" borderId="15" xfId="1" applyFont="1" applyBorder="1" applyAlignment="1">
      <alignment horizontal="center" vertical="center"/>
    </xf>
    <xf numFmtId="0" fontId="13" fillId="0" borderId="16" xfId="1" applyFont="1" applyBorder="1" applyAlignment="1">
      <alignment horizontal="center" vertical="center"/>
    </xf>
    <xf numFmtId="0" fontId="13" fillId="0" borderId="17" xfId="1" applyFont="1" applyBorder="1" applyAlignment="1">
      <alignment horizontal="center" vertical="center"/>
    </xf>
    <xf numFmtId="0" fontId="14" fillId="0" borderId="0" xfId="1" applyFont="1"/>
    <xf numFmtId="0" fontId="10" fillId="0" borderId="0" xfId="1" applyFont="1" applyBorder="1" applyAlignment="1">
      <alignment vertical="center"/>
    </xf>
    <xf numFmtId="0" fontId="10" fillId="0" borderId="18" xfId="1" applyFont="1" applyBorder="1" applyAlignment="1">
      <alignment horizontal="right" vertical="center"/>
    </xf>
    <xf numFmtId="0" fontId="3" fillId="0" borderId="3" xfId="1" applyBorder="1"/>
    <xf numFmtId="0" fontId="10" fillId="0" borderId="3" xfId="1" applyFont="1" applyBorder="1" applyAlignment="1">
      <alignment vertical="center"/>
    </xf>
    <xf numFmtId="164" fontId="3" fillId="0" borderId="20" xfId="5" applyNumberFormat="1" applyFont="1" applyBorder="1" applyAlignment="1">
      <alignment vertical="center"/>
    </xf>
    <xf numFmtId="0" fontId="10" fillId="0" borderId="16" xfId="1" applyFont="1" applyFill="1" applyBorder="1" applyAlignment="1">
      <alignment horizontal="center" vertical="center"/>
    </xf>
    <xf numFmtId="0" fontId="10" fillId="0" borderId="22" xfId="1" applyFont="1" applyFill="1" applyBorder="1" applyAlignment="1">
      <alignment horizontal="left" vertical="center"/>
    </xf>
    <xf numFmtId="0" fontId="10" fillId="0" borderId="19" xfId="1" applyFont="1" applyBorder="1" applyAlignment="1">
      <alignment horizontal="center"/>
    </xf>
    <xf numFmtId="0" fontId="10" fillId="0" borderId="0" xfId="1" applyFont="1" applyFill="1" applyBorder="1" applyAlignment="1">
      <alignment horizontal="left"/>
    </xf>
    <xf numFmtId="0" fontId="10" fillId="0" borderId="19" xfId="1" applyFont="1" applyFill="1" applyBorder="1" applyAlignment="1">
      <alignment horizontal="center"/>
    </xf>
    <xf numFmtId="0" fontId="3" fillId="0" borderId="19" xfId="1" applyBorder="1" applyAlignment="1">
      <alignment horizontal="center"/>
    </xf>
    <xf numFmtId="0" fontId="10" fillId="0" borderId="21" xfId="1" applyFont="1" applyBorder="1" applyAlignment="1">
      <alignment horizontal="center"/>
    </xf>
    <xf numFmtId="0" fontId="10" fillId="0" borderId="3" xfId="1" applyFont="1" applyFill="1" applyBorder="1" applyAlignment="1">
      <alignment horizontal="left"/>
    </xf>
    <xf numFmtId="0" fontId="3" fillId="0" borderId="0" xfId="1" applyBorder="1" applyAlignment="1">
      <alignment horizontal="left"/>
    </xf>
    <xf numFmtId="0" fontId="3" fillId="0" borderId="3" xfId="1" applyBorder="1" applyAlignment="1">
      <alignment horizontal="left"/>
    </xf>
    <xf numFmtId="0" fontId="10" fillId="0" borderId="22" xfId="1" applyFont="1" applyBorder="1" applyAlignment="1">
      <alignment horizontal="left" vertical="center"/>
    </xf>
    <xf numFmtId="0" fontId="10" fillId="0" borderId="0" xfId="1" applyFont="1" applyBorder="1" applyAlignment="1">
      <alignment horizontal="left"/>
    </xf>
    <xf numFmtId="0" fontId="3" fillId="0" borderId="0" xfId="1" applyAlignment="1">
      <alignment horizontal="left"/>
    </xf>
    <xf numFmtId="9" fontId="3" fillId="0" borderId="24" xfId="5" applyFont="1" applyBorder="1" applyAlignment="1">
      <alignment vertical="center"/>
    </xf>
    <xf numFmtId="9" fontId="3" fillId="0" borderId="16" xfId="5" applyFont="1" applyBorder="1" applyAlignment="1">
      <alignment vertical="center"/>
    </xf>
    <xf numFmtId="9" fontId="3" fillId="0" borderId="17" xfId="5" applyFont="1" applyBorder="1" applyAlignment="1">
      <alignment vertical="center"/>
    </xf>
    <xf numFmtId="0" fontId="10" fillId="0" borderId="25" xfId="1" applyFont="1" applyBorder="1" applyAlignment="1">
      <alignment horizontal="right" vertical="center"/>
    </xf>
    <xf numFmtId="9" fontId="3" fillId="0" borderId="26" xfId="5" applyNumberFormat="1" applyFont="1" applyBorder="1" applyAlignment="1">
      <alignment vertical="center"/>
    </xf>
    <xf numFmtId="9" fontId="3" fillId="0" borderId="22" xfId="5" applyFont="1" applyBorder="1" applyAlignment="1">
      <alignment vertical="center"/>
    </xf>
    <xf numFmtId="0" fontId="11" fillId="4" borderId="0" xfId="0" applyFont="1" applyFill="1" applyAlignment="1">
      <alignment horizontal="center"/>
    </xf>
    <xf numFmtId="0" fontId="1" fillId="0" borderId="0" xfId="1" applyFont="1"/>
    <xf numFmtId="0" fontId="1" fillId="0" borderId="0" xfId="0" applyFont="1"/>
    <xf numFmtId="0" fontId="6" fillId="0" borderId="0" xfId="14" applyFont="1"/>
    <xf numFmtId="0" fontId="1" fillId="0" borderId="0" xfId="14"/>
    <xf numFmtId="0" fontId="9" fillId="0" borderId="0" xfId="14" applyFont="1"/>
    <xf numFmtId="0" fontId="5" fillId="0" borderId="0" xfId="15" applyAlignment="1" applyProtection="1"/>
    <xf numFmtId="0" fontId="1" fillId="2" borderId="0" xfId="14" applyFill="1"/>
    <xf numFmtId="0" fontId="6" fillId="2" borderId="1" xfId="14" applyFont="1" applyFill="1" applyBorder="1"/>
    <xf numFmtId="0" fontId="6" fillId="2" borderId="1" xfId="14" applyFont="1" applyFill="1" applyBorder="1" applyAlignment="1">
      <alignment horizontal="right"/>
    </xf>
    <xf numFmtId="0" fontId="1" fillId="2" borderId="4" xfId="14" applyFill="1" applyBorder="1"/>
    <xf numFmtId="0" fontId="1" fillId="2" borderId="0" xfId="14" applyFont="1" applyFill="1" applyAlignment="1">
      <alignment wrapText="1"/>
    </xf>
    <xf numFmtId="0" fontId="6" fillId="2" borderId="1" xfId="14" applyFont="1" applyFill="1" applyBorder="1" applyAlignment="1">
      <alignment wrapText="1"/>
    </xf>
    <xf numFmtId="0" fontId="6" fillId="2" borderId="1" xfId="14" applyFont="1" applyFill="1" applyBorder="1" applyAlignment="1">
      <alignment horizontal="center" wrapText="1"/>
    </xf>
    <xf numFmtId="0" fontId="1" fillId="2" borderId="0" xfId="14" applyFont="1" applyFill="1" applyBorder="1" applyAlignment="1">
      <alignment wrapText="1"/>
    </xf>
    <xf numFmtId="0" fontId="1" fillId="2" borderId="1" xfId="14" applyFont="1" applyFill="1" applyBorder="1" applyAlignment="1">
      <alignment wrapText="1"/>
    </xf>
    <xf numFmtId="0" fontId="6" fillId="2" borderId="7" xfId="0" applyFont="1" applyFill="1" applyBorder="1" applyAlignment="1">
      <alignment horizontal="center" wrapText="1"/>
    </xf>
    <xf numFmtId="0" fontId="0" fillId="0" borderId="6" xfId="0" applyBorder="1" applyAlignment="1">
      <alignment horizontal="center"/>
    </xf>
    <xf numFmtId="9" fontId="1" fillId="0" borderId="0" xfId="3" applyFont="1" applyAlignment="1">
      <alignment horizontal="center" wrapText="1"/>
    </xf>
    <xf numFmtId="9" fontId="1" fillId="0" borderId="0" xfId="3" applyFont="1" applyBorder="1" applyAlignment="1">
      <alignment horizontal="center" wrapText="1"/>
    </xf>
    <xf numFmtId="9" fontId="1" fillId="0" borderId="1" xfId="3" applyFont="1" applyBorder="1" applyAlignment="1">
      <alignment horizontal="center" wrapText="1"/>
    </xf>
    <xf numFmtId="9" fontId="1" fillId="0" borderId="0" xfId="3" applyFont="1"/>
    <xf numFmtId="9" fontId="1" fillId="0" borderId="4" xfId="3" applyFont="1" applyBorder="1"/>
    <xf numFmtId="0" fontId="1" fillId="0" borderId="0" xfId="14" applyAlignment="1">
      <alignment horizontal="center"/>
    </xf>
    <xf numFmtId="0" fontId="15" fillId="0" borderId="0" xfId="14" applyFont="1"/>
    <xf numFmtId="0" fontId="9" fillId="0" borderId="0" xfId="14" applyFont="1" applyAlignment="1">
      <alignment horizontal="center" wrapText="1"/>
    </xf>
    <xf numFmtId="9" fontId="1" fillId="0" borderId="0" xfId="3" applyFont="1" applyAlignment="1">
      <alignment horizontal="center"/>
    </xf>
    <xf numFmtId="9" fontId="1" fillId="0" borderId="4" xfId="3" applyFont="1" applyBorder="1" applyAlignment="1">
      <alignment horizontal="center"/>
    </xf>
    <xf numFmtId="0" fontId="0" fillId="0" borderId="5" xfId="0" applyBorder="1"/>
    <xf numFmtId="0" fontId="0" fillId="0" borderId="0" xfId="0" applyBorder="1"/>
    <xf numFmtId="0" fontId="16" fillId="0" borderId="0" xfId="14" applyFont="1" applyAlignment="1">
      <alignment horizontal="center" wrapText="1"/>
    </xf>
    <xf numFmtId="0" fontId="16" fillId="0" borderId="4" xfId="14" applyFont="1" applyBorder="1" applyAlignment="1">
      <alignment horizontal="center" wrapText="1"/>
    </xf>
    <xf numFmtId="3" fontId="9" fillId="0" borderId="9" xfId="0" applyNumberFormat="1" applyFont="1" applyFill="1" applyBorder="1" applyAlignment="1">
      <alignment horizontal="right" wrapText="1"/>
    </xf>
    <xf numFmtId="0" fontId="6" fillId="0" borderId="7" xfId="0" applyFont="1" applyFill="1" applyBorder="1" applyAlignment="1">
      <alignment horizontal="center" wrapText="1"/>
    </xf>
    <xf numFmtId="0" fontId="0" fillId="0" borderId="7" xfId="0" applyBorder="1" applyAlignment="1">
      <alignment horizontal="center"/>
    </xf>
    <xf numFmtId="9" fontId="1" fillId="0" borderId="0" xfId="14" applyNumberFormat="1"/>
    <xf numFmtId="9" fontId="1" fillId="0" borderId="4" xfId="14" applyNumberFormat="1" applyBorder="1"/>
    <xf numFmtId="0" fontId="6" fillId="3" borderId="8" xfId="0" applyFont="1" applyFill="1" applyBorder="1" applyAlignment="1">
      <alignment horizontal="center" wrapText="1"/>
    </xf>
    <xf numFmtId="0" fontId="13" fillId="0" borderId="13" xfId="1" applyFont="1" applyBorder="1" applyAlignment="1">
      <alignment horizontal="center" vertical="center"/>
    </xf>
    <xf numFmtId="0" fontId="13" fillId="0" borderId="2" xfId="1" applyFont="1" applyBorder="1" applyAlignment="1">
      <alignment horizontal="center" vertical="center"/>
    </xf>
    <xf numFmtId="0" fontId="13" fillId="0" borderId="11" xfId="1" applyFont="1" applyBorder="1" applyAlignment="1">
      <alignment horizontal="center" vertical="center"/>
    </xf>
    <xf numFmtId="0" fontId="3" fillId="0" borderId="12" xfId="1" applyBorder="1" applyAlignment="1">
      <alignment horizontal="center"/>
    </xf>
    <xf numFmtId="0" fontId="3" fillId="0" borderId="14" xfId="1" applyBorder="1" applyAlignment="1">
      <alignment horizontal="center"/>
    </xf>
    <xf numFmtId="0" fontId="3" fillId="0" borderId="23" xfId="1" applyBorder="1" applyAlignment="1">
      <alignment horizontal="center"/>
    </xf>
    <xf numFmtId="0" fontId="13" fillId="0" borderId="12" xfId="1" applyFont="1" applyBorder="1" applyAlignment="1">
      <alignment horizontal="center" vertical="center"/>
    </xf>
    <xf numFmtId="0" fontId="13" fillId="0" borderId="23" xfId="1" applyFont="1" applyBorder="1" applyAlignment="1">
      <alignment horizontal="center" vertical="center"/>
    </xf>
    <xf numFmtId="0" fontId="1" fillId="5" borderId="0" xfId="1" applyFont="1" applyFill="1"/>
    <xf numFmtId="0" fontId="1" fillId="5" borderId="3" xfId="1" applyFont="1" applyFill="1" applyBorder="1"/>
    <xf numFmtId="0" fontId="1" fillId="0" borderId="3" xfId="1" applyFont="1" applyBorder="1"/>
  </cellXfs>
  <cellStyles count="16">
    <cellStyle name="Comma 2" xfId="6"/>
    <cellStyle name="Comma0" xfId="7"/>
    <cellStyle name="Currency0" xfId="8"/>
    <cellStyle name="Date" xfId="9"/>
    <cellStyle name="Fixed" xfId="10"/>
    <cellStyle name="Hyperlink" xfId="2" builtinId="8"/>
    <cellStyle name="Hyperlink 2" xfId="15"/>
    <cellStyle name="Normal" xfId="0" builtinId="0"/>
    <cellStyle name="Normal 2" xfId="1"/>
    <cellStyle name="Normal 2 2" xfId="11"/>
    <cellStyle name="Normal 3" xfId="12"/>
    <cellStyle name="Normal 3 2" xfId="13"/>
    <cellStyle name="Normal 4" xfId="14"/>
    <cellStyle name="Percent" xfId="3" builtinId="5"/>
    <cellStyle name="Percent 2" xfId="4"/>
    <cellStyle name="Percent 3" xfId="5"/>
  </cellStyles>
  <dxfs count="0"/>
  <tableStyles count="0" defaultTableStyle="TableStyleMedium9" defaultPivotStyle="PivotStyleLight16"/>
  <colors>
    <mruColors>
      <color rgb="FF00A9EF"/>
      <color rgb="FFC6E9FC"/>
      <color rgb="FFEDF893"/>
      <color rgb="FFFFD280"/>
      <color rgb="FFB4D01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0</xdr:colOff>
      <xdr:row>18</xdr:row>
      <xdr:rowOff>0</xdr:rowOff>
    </xdr:from>
    <xdr:to>
      <xdr:col>2</xdr:col>
      <xdr:colOff>4505325</xdr:colOff>
      <xdr:row>34</xdr:row>
      <xdr:rowOff>66675</xdr:rowOff>
    </xdr:to>
    <xdr:sp macro="" textlink="">
      <xdr:nvSpPr>
        <xdr:cNvPr id="3" name="TextBox 2"/>
        <xdr:cNvSpPr txBox="1"/>
      </xdr:nvSpPr>
      <xdr:spPr>
        <a:xfrm>
          <a:off x="609600" y="3257550"/>
          <a:ext cx="5229225" cy="3114675"/>
        </a:xfrm>
        <a:prstGeom prst="rect">
          <a:avLst/>
        </a:prstGeom>
        <a:solidFill>
          <a:srgbClr val="EDF893"/>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NZ" sz="1000" b="1">
              <a:solidFill>
                <a:schemeClr val="dk1"/>
              </a:solidFill>
              <a:latin typeface="Arial" pitchFamily="34" charset="0"/>
              <a:ea typeface="+mn-ea"/>
              <a:cs typeface="Arial" pitchFamily="34" charset="0"/>
            </a:rPr>
            <a:t>Disclaimer</a:t>
          </a:r>
        </a:p>
        <a:p>
          <a:endParaRPr lang="en-NZ" sz="1000">
            <a:solidFill>
              <a:schemeClr val="dk1"/>
            </a:solidFill>
            <a:latin typeface="Arial" pitchFamily="34" charset="0"/>
            <a:ea typeface="+mn-ea"/>
            <a:cs typeface="Arial" pitchFamily="34" charset="0"/>
          </a:endParaRPr>
        </a:p>
        <a:p>
          <a:r>
            <a:rPr lang="en-NZ" sz="1000">
              <a:solidFill>
                <a:schemeClr val="dk1"/>
              </a:solidFill>
              <a:latin typeface="Arial" pitchFamily="34" charset="0"/>
              <a:ea typeface="+mn-ea"/>
              <a:cs typeface="Arial" pitchFamily="34" charset="0"/>
            </a:rPr>
            <a:t>All reasonable endeavours are made to ensure the accuracy of the information in this report. However, the information is provided without warranties of any kind including accuracy, completeness, timeliness or fitness for any particular purpose.</a:t>
          </a:r>
        </a:p>
        <a:p>
          <a:endParaRPr lang="en-NZ" sz="1000">
            <a:solidFill>
              <a:schemeClr val="dk1"/>
            </a:solidFill>
            <a:latin typeface="Arial" pitchFamily="34" charset="0"/>
            <a:ea typeface="+mn-ea"/>
            <a:cs typeface="Arial" pitchFamily="34" charset="0"/>
          </a:endParaRPr>
        </a:p>
        <a:p>
          <a:r>
            <a:rPr lang="en-NZ" sz="1000">
              <a:solidFill>
                <a:schemeClr val="dk1"/>
              </a:solidFill>
              <a:latin typeface="Arial" pitchFamily="34" charset="0"/>
              <a:ea typeface="+mn-ea"/>
              <a:cs typeface="Arial" pitchFamily="34" charset="0"/>
            </a:rPr>
            <a:t>The Ministry of Transport excludes liability for any loss, damage or expense, direct or indirect, and however caused, whether through negligence or otherwise, resulting from any person or organisation's use of, or reliance on, the information provided in this report.</a:t>
          </a:r>
        </a:p>
        <a:p>
          <a:endParaRPr lang="en-NZ" sz="1000">
            <a:solidFill>
              <a:schemeClr val="dk1"/>
            </a:solidFill>
            <a:latin typeface="Arial" pitchFamily="34" charset="0"/>
            <a:ea typeface="+mn-ea"/>
            <a:cs typeface="Arial" pitchFamily="34" charset="0"/>
          </a:endParaRPr>
        </a:p>
        <a:p>
          <a:r>
            <a:rPr lang="en-NZ" sz="1000">
              <a:solidFill>
                <a:schemeClr val="dk1"/>
              </a:solidFill>
              <a:latin typeface="Arial" pitchFamily="34" charset="0"/>
              <a:ea typeface="+mn-ea"/>
              <a:cs typeface="Arial" pitchFamily="34" charset="0"/>
            </a:rPr>
            <a:t>Under the terms of the New Zealand Creative Commons Attribution 3.0 (BY) licence, this document, and the information contained within it, can be copied, distributed, adapted and otherwise used provided that – </a:t>
          </a:r>
        </a:p>
        <a:p>
          <a:pPr lvl="0"/>
          <a:r>
            <a:rPr lang="en-NZ" sz="1000">
              <a:solidFill>
                <a:schemeClr val="dk1"/>
              </a:solidFill>
              <a:latin typeface="Arial" pitchFamily="34" charset="0"/>
              <a:ea typeface="+mn-ea"/>
              <a:cs typeface="Arial" pitchFamily="34" charset="0"/>
            </a:rPr>
            <a:t>- the Ministry of Transport is attributed as the source of the material</a:t>
          </a:r>
        </a:p>
        <a:p>
          <a:pPr lvl="0"/>
          <a:r>
            <a:rPr lang="en-NZ" sz="1000">
              <a:solidFill>
                <a:schemeClr val="dk1"/>
              </a:solidFill>
              <a:latin typeface="Arial" pitchFamily="34" charset="0"/>
              <a:ea typeface="+mn-ea"/>
              <a:cs typeface="Arial" pitchFamily="34" charset="0"/>
            </a:rPr>
            <a:t>- the material is not misrepresented or distorted through selective use of the material</a:t>
          </a:r>
        </a:p>
        <a:p>
          <a:pPr lvl="0"/>
          <a:r>
            <a:rPr lang="en-NZ" sz="1000">
              <a:solidFill>
                <a:schemeClr val="dk1"/>
              </a:solidFill>
              <a:latin typeface="Arial" pitchFamily="34" charset="0"/>
              <a:ea typeface="+mn-ea"/>
              <a:cs typeface="Arial" pitchFamily="34" charset="0"/>
            </a:rPr>
            <a:t>- images contained in the material are not copied</a:t>
          </a:r>
        </a:p>
        <a:p>
          <a:endParaRPr lang="en-NZ" sz="1000">
            <a:solidFill>
              <a:schemeClr val="dk1"/>
            </a:solidFill>
            <a:latin typeface="Arial" pitchFamily="34" charset="0"/>
            <a:ea typeface="+mn-ea"/>
            <a:cs typeface="Arial" pitchFamily="34" charset="0"/>
          </a:endParaRPr>
        </a:p>
        <a:p>
          <a:r>
            <a:rPr lang="en-NZ" sz="1000">
              <a:solidFill>
                <a:schemeClr val="dk1"/>
              </a:solidFill>
              <a:latin typeface="Arial" pitchFamily="34" charset="0"/>
              <a:ea typeface="+mn-ea"/>
              <a:cs typeface="Arial" pitchFamily="34" charset="0"/>
            </a:rPr>
            <a:t>The terms of the Ministry’s </a:t>
          </a:r>
          <a:r>
            <a:rPr lang="en-NZ" sz="1000" b="1" u="none" strike="noStrike">
              <a:solidFill>
                <a:schemeClr val="dk1"/>
              </a:solidFill>
              <a:latin typeface="Arial" pitchFamily="34" charset="0"/>
              <a:ea typeface="+mn-ea"/>
              <a:cs typeface="Arial" pitchFamily="34" charset="0"/>
              <a:hlinkClick xmlns:r="http://schemas.openxmlformats.org/officeDocument/2006/relationships" r:id=""/>
            </a:rPr>
            <a:t>Copyright and disclaimer</a:t>
          </a:r>
          <a:r>
            <a:rPr lang="en-NZ" sz="1000">
              <a:solidFill>
                <a:schemeClr val="dk1"/>
              </a:solidFill>
              <a:latin typeface="Arial" pitchFamily="34" charset="0"/>
              <a:ea typeface="+mn-ea"/>
              <a:cs typeface="Arial" pitchFamily="34" charset="0"/>
            </a:rPr>
            <a:t> apply.</a:t>
          </a:r>
        </a:p>
        <a:p>
          <a:endParaRPr lang="en-NZ"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19050</xdr:colOff>
      <xdr:row>2</xdr:row>
      <xdr:rowOff>152401</xdr:rowOff>
    </xdr:from>
    <xdr:to>
      <xdr:col>10</xdr:col>
      <xdr:colOff>295275</xdr:colOff>
      <xdr:row>24</xdr:row>
      <xdr:rowOff>95250</xdr:rowOff>
    </xdr:to>
    <xdr:sp macro="" textlink="">
      <xdr:nvSpPr>
        <xdr:cNvPr id="2" name="TextBox 1"/>
        <xdr:cNvSpPr txBox="1"/>
      </xdr:nvSpPr>
      <xdr:spPr>
        <a:xfrm>
          <a:off x="628650" y="476251"/>
          <a:ext cx="5762625" cy="3505199"/>
        </a:xfrm>
        <a:prstGeom prst="rect">
          <a:avLst/>
        </a:prstGeom>
        <a:solidFill>
          <a:srgbClr val="C6E9FC"/>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NZ" sz="1000" b="1">
              <a:solidFill>
                <a:schemeClr val="dk1"/>
              </a:solidFill>
              <a:latin typeface="Arial" pitchFamily="34" charset="0"/>
              <a:ea typeface="+mn-ea"/>
              <a:cs typeface="Arial" pitchFamily="34" charset="0"/>
            </a:rPr>
            <a:t>Child restraint use by children aged 0–4 years: </a:t>
          </a:r>
        </a:p>
        <a:p>
          <a:r>
            <a:rPr lang="en-NZ" sz="1000" b="1">
              <a:solidFill>
                <a:schemeClr val="dk1"/>
              </a:solidFill>
              <a:latin typeface="Arial" pitchFamily="34" charset="0"/>
              <a:ea typeface="+mn-ea"/>
              <a:cs typeface="Arial" pitchFamily="34" charset="0"/>
            </a:rPr>
            <a:t>Results of a national survey 2016</a:t>
          </a:r>
        </a:p>
        <a:p>
          <a:r>
            <a:rPr lang="en-NZ" sz="1100">
              <a:solidFill>
                <a:schemeClr val="dk1"/>
              </a:solidFill>
              <a:latin typeface="Arial" pitchFamily="34" charset="0"/>
              <a:ea typeface="+mn-ea"/>
              <a:cs typeface="Arial" pitchFamily="34" charset="0"/>
            </a:rPr>
            <a:t> </a:t>
          </a:r>
        </a:p>
        <a:p>
          <a:r>
            <a:rPr lang="en-NZ" sz="1000">
              <a:solidFill>
                <a:schemeClr val="dk1"/>
              </a:solidFill>
              <a:latin typeface="Arial" pitchFamily="34" charset="0"/>
              <a:ea typeface="+mn-ea"/>
              <a:cs typeface="Arial" pitchFamily="34" charset="0"/>
            </a:rPr>
            <a:t>The Ministry of Transport conducts and collates information for a number of road safety surveys every year. Survey topics include child restraints, seatbelt use, speed and the annual Public Attitudes to Road Safety survey. </a:t>
          </a:r>
        </a:p>
        <a:p>
          <a:endParaRPr lang="en-NZ" sz="1000">
            <a:solidFill>
              <a:schemeClr val="dk1"/>
            </a:solidFill>
            <a:latin typeface="Arial" pitchFamily="34" charset="0"/>
            <a:ea typeface="+mn-ea"/>
            <a:cs typeface="Arial" pitchFamily="34" charset="0"/>
          </a:endParaRPr>
        </a:p>
        <a:p>
          <a:r>
            <a:rPr lang="en-NZ" sz="1100">
              <a:solidFill>
                <a:schemeClr val="dk1"/>
              </a:solidFill>
              <a:latin typeface="+mn-lt"/>
              <a:ea typeface="+mn-ea"/>
              <a:cs typeface="+mn-cs"/>
            </a:rPr>
            <a:t>The latest national survey of child restraint use in New Zealand by children under 5 years old was carried out in October 2016. Children in around 5,400 cars  were observed at 112 sites throughout New Zealand. As in previous years, sites were surveyed during school hours in the school term in order to target pre-schoolers. Results were weighted to reflect the population under five years in each local authority.</a:t>
          </a:r>
          <a:endParaRPr lang="en-NZ" sz="1000"/>
        </a:p>
        <a:p>
          <a:endParaRPr lang="en-NZ" sz="1100">
            <a:solidFill>
              <a:schemeClr val="dk1"/>
            </a:solidFill>
            <a:latin typeface="+mn-lt"/>
            <a:ea typeface="+mn-ea"/>
            <a:cs typeface="+mn-cs"/>
          </a:endParaRPr>
        </a:p>
        <a:p>
          <a:r>
            <a:rPr lang="en-NZ" sz="1100">
              <a:solidFill>
                <a:schemeClr val="dk1"/>
              </a:solidFill>
              <a:latin typeface="+mn-lt"/>
              <a:ea typeface="+mn-ea"/>
              <a:cs typeface="+mn-cs"/>
            </a:rPr>
            <a:t>In 2016, </a:t>
          </a:r>
          <a:r>
            <a:rPr lang="en-NZ" sz="1100" b="1">
              <a:solidFill>
                <a:schemeClr val="dk1"/>
              </a:solidFill>
              <a:latin typeface="+mn-lt"/>
              <a:ea typeface="+mn-ea"/>
              <a:cs typeface="+mn-cs"/>
            </a:rPr>
            <a:t>93 percent </a:t>
          </a:r>
          <a:r>
            <a:rPr lang="en-NZ" sz="1100">
              <a:solidFill>
                <a:schemeClr val="dk1"/>
              </a:solidFill>
              <a:latin typeface="+mn-lt"/>
              <a:ea typeface="+mn-ea"/>
              <a:cs typeface="+mn-cs"/>
            </a:rPr>
            <a:t>of children under 5 years  were either in an infant seat, child seat, booster seat, or restrained by a child harness. This is unchanged from the 93 percent recorded</a:t>
          </a:r>
          <a:r>
            <a:rPr lang="en-NZ" sz="1100" baseline="0">
              <a:solidFill>
                <a:schemeClr val="dk1"/>
              </a:solidFill>
              <a:latin typeface="+mn-lt"/>
              <a:ea typeface="+mn-ea"/>
              <a:cs typeface="+mn-cs"/>
            </a:rPr>
            <a:t> </a:t>
          </a:r>
          <a:r>
            <a:rPr lang="en-NZ" sz="1100">
              <a:solidFill>
                <a:schemeClr val="dk1"/>
              </a:solidFill>
              <a:latin typeface="+mn-lt"/>
              <a:ea typeface="+mn-ea"/>
              <a:cs typeface="+mn-cs"/>
            </a:rPr>
            <a:t>in 2014.</a:t>
          </a:r>
          <a:endParaRPr lang="en-NZ" sz="1000"/>
        </a:p>
        <a:p>
          <a:endParaRPr lang="en-NZ" sz="1100">
            <a:solidFill>
              <a:schemeClr val="dk1"/>
            </a:solidFill>
            <a:latin typeface="+mn-lt"/>
            <a:ea typeface="+mn-ea"/>
            <a:cs typeface="+mn-cs"/>
          </a:endParaRPr>
        </a:p>
        <a:p>
          <a:r>
            <a:rPr lang="en-NZ" sz="1100">
              <a:solidFill>
                <a:schemeClr val="dk1"/>
              </a:solidFill>
              <a:latin typeface="+mn-lt"/>
              <a:ea typeface="+mn-ea"/>
              <a:cs typeface="+mn-cs"/>
            </a:rPr>
            <a:t>Fifty-one percent of the children in the survey were appropriately restrained in child seats, 24 percent in infant seats, 17 percent in booster seats and 0.7 percent in child harnesses. A further 4 percent were restrained by adult safety belts only. The remaining 3 percent were not restrained, including less than 1 percent who were held on the knee of other passengers</a:t>
          </a:r>
          <a:r>
            <a:rPr lang="en-NZ" sz="1100" baseline="0">
              <a:solidFill>
                <a:schemeClr val="dk1"/>
              </a:solidFill>
              <a:latin typeface="+mn-lt"/>
              <a:ea typeface="+mn-ea"/>
              <a:cs typeface="+mn-cs"/>
            </a:rPr>
            <a:t>.</a:t>
          </a:r>
          <a:endParaRPr lang="en-NZ" sz="1100">
            <a:solidFill>
              <a:schemeClr val="dk1"/>
            </a:solidFill>
            <a:latin typeface="Arial" pitchFamily="34" charset="0"/>
            <a:ea typeface="+mn-ea"/>
            <a:cs typeface="Arial" pitchFamily="34" charset="0"/>
          </a:endParaRPr>
        </a:p>
      </xdr:txBody>
    </xdr:sp>
    <xdr:clientData/>
  </xdr:twoCellAnchor>
  <xdr:twoCellAnchor>
    <xdr:from>
      <xdr:col>0</xdr:col>
      <xdr:colOff>600075</xdr:colOff>
      <xdr:row>26</xdr:row>
      <xdr:rowOff>0</xdr:rowOff>
    </xdr:from>
    <xdr:to>
      <xdr:col>10</xdr:col>
      <xdr:colOff>266700</xdr:colOff>
      <xdr:row>33</xdr:row>
      <xdr:rowOff>152400</xdr:rowOff>
    </xdr:to>
    <xdr:sp macro="" textlink="">
      <xdr:nvSpPr>
        <xdr:cNvPr id="3" name="TextBox 2"/>
        <xdr:cNvSpPr txBox="1"/>
      </xdr:nvSpPr>
      <xdr:spPr>
        <a:xfrm>
          <a:off x="600075" y="4210050"/>
          <a:ext cx="5762625" cy="1285875"/>
        </a:xfrm>
        <a:prstGeom prst="rect">
          <a:avLst/>
        </a:prstGeom>
        <a:solidFill>
          <a:srgbClr val="EDF893"/>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NZ" sz="1000" b="1">
              <a:solidFill>
                <a:schemeClr val="dk1"/>
              </a:solidFill>
              <a:latin typeface="Arial" pitchFamily="34" charset="0"/>
              <a:ea typeface="+mn-ea"/>
              <a:cs typeface="Arial" pitchFamily="34" charset="0"/>
            </a:rPr>
            <a:t>* Statistical significance of changes and sample sizes</a:t>
          </a:r>
        </a:p>
        <a:p>
          <a:endParaRPr lang="en-NZ" sz="1100" b="1">
            <a:solidFill>
              <a:schemeClr val="dk1"/>
            </a:solidFill>
            <a:latin typeface="Arial" pitchFamily="34" charset="0"/>
            <a:ea typeface="+mn-ea"/>
            <a:cs typeface="Arial" pitchFamily="34" charset="0"/>
          </a:endParaRPr>
        </a:p>
        <a:p>
          <a:r>
            <a:rPr lang="en-NZ" sz="1000">
              <a:solidFill>
                <a:schemeClr val="dk1"/>
              </a:solidFill>
              <a:latin typeface="Arial" pitchFamily="34" charset="0"/>
              <a:ea typeface="+mn-ea"/>
              <a:cs typeface="Arial" pitchFamily="34" charset="0"/>
            </a:rPr>
            <a:t>Changes from the previous survey are indicated if they are found to be statistically significant at the 5 percent level; that is, the change in the wearing rate observed in the survey is likely to reflect a real change in the wearing rate. The accuracy of the wearing rates shown here depends on the sample sizes (the number of children in the survey). If the sample size is small, the data may show large random fluctuations in the observed wearing rate.</a:t>
          </a:r>
        </a:p>
        <a:p>
          <a:endParaRPr lang="en-NZ" sz="1100"/>
        </a:p>
      </xdr:txBody>
    </xdr:sp>
    <xdr:clientData/>
  </xdr:twoCellAnchor>
  <xdr:twoCellAnchor>
    <xdr:from>
      <xdr:col>0</xdr:col>
      <xdr:colOff>600075</xdr:colOff>
      <xdr:row>35</xdr:row>
      <xdr:rowOff>9525</xdr:rowOff>
    </xdr:from>
    <xdr:to>
      <xdr:col>10</xdr:col>
      <xdr:colOff>257175</xdr:colOff>
      <xdr:row>54</xdr:row>
      <xdr:rowOff>57150</xdr:rowOff>
    </xdr:to>
    <xdr:sp macro="" textlink="">
      <xdr:nvSpPr>
        <xdr:cNvPr id="5" name="TextBox 4"/>
        <xdr:cNvSpPr txBox="1"/>
      </xdr:nvSpPr>
      <xdr:spPr>
        <a:xfrm>
          <a:off x="600075" y="5676900"/>
          <a:ext cx="5753100" cy="3124200"/>
        </a:xfrm>
        <a:prstGeom prst="rect">
          <a:avLst/>
        </a:prstGeom>
        <a:solidFill>
          <a:srgbClr val="EDF893"/>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NZ" sz="1000" b="1">
              <a:solidFill>
                <a:schemeClr val="dk1"/>
              </a:solidFill>
              <a:latin typeface="Arial" pitchFamily="34" charset="0"/>
              <a:ea typeface="+mn-ea"/>
              <a:cs typeface="Arial" pitchFamily="34" charset="0"/>
            </a:rPr>
            <a:t>Local authority wearing rates</a:t>
          </a:r>
        </a:p>
        <a:p>
          <a:r>
            <a:rPr lang="en-NZ" sz="1000">
              <a:solidFill>
                <a:schemeClr val="dk1"/>
              </a:solidFill>
              <a:latin typeface="Arial" pitchFamily="34" charset="0"/>
              <a:ea typeface="+mn-ea"/>
              <a:cs typeface="Arial" pitchFamily="34" charset="0"/>
            </a:rPr>
            <a:t> </a:t>
          </a:r>
        </a:p>
        <a:p>
          <a:r>
            <a:rPr lang="en-NZ" sz="1000">
              <a:solidFill>
                <a:schemeClr val="dk1"/>
              </a:solidFill>
              <a:latin typeface="Arial" pitchFamily="34" charset="0"/>
              <a:ea typeface="+mn-ea"/>
              <a:cs typeface="Arial" pitchFamily="34" charset="0"/>
            </a:rPr>
            <a:t>Child restraint wearing rates at territorial local authority (TLA) level can be calculated from the raw data. </a:t>
          </a:r>
        </a:p>
        <a:p>
          <a:endParaRPr lang="en-NZ" sz="1000">
            <a:solidFill>
              <a:schemeClr val="dk1"/>
            </a:solidFill>
            <a:latin typeface="Arial" pitchFamily="34" charset="0"/>
            <a:ea typeface="+mn-ea"/>
            <a:cs typeface="Arial" pitchFamily="34" charset="0"/>
          </a:endParaRPr>
        </a:p>
        <a:p>
          <a:r>
            <a:rPr lang="en-NZ" sz="1000">
              <a:solidFill>
                <a:schemeClr val="dk1"/>
              </a:solidFill>
              <a:latin typeface="Arial" pitchFamily="34" charset="0"/>
              <a:ea typeface="+mn-ea"/>
              <a:cs typeface="Arial" pitchFamily="34" charset="0"/>
            </a:rPr>
            <a:t> At TLA level, sample sizes are relatively small and results should be treated with caution. For example, with a sample size of 100 and a wearing rate of 75 percent, the margin of error</a:t>
          </a:r>
          <a:r>
            <a:rPr lang="en-NZ" sz="1100" baseline="30000">
              <a:solidFill>
                <a:schemeClr val="dk1"/>
              </a:solidFill>
              <a:latin typeface="+mn-lt"/>
              <a:ea typeface="+mn-ea"/>
              <a:cs typeface="+mn-cs"/>
            </a:rPr>
            <a:t>1</a:t>
          </a:r>
          <a:r>
            <a:rPr lang="en-NZ" sz="1000">
              <a:solidFill>
                <a:schemeClr val="dk1"/>
              </a:solidFill>
              <a:latin typeface="Arial" pitchFamily="34" charset="0"/>
              <a:ea typeface="+mn-ea"/>
              <a:cs typeface="Arial" pitchFamily="34" charset="0"/>
            </a:rPr>
            <a:t> is approximately 9 percent.</a:t>
          </a:r>
        </a:p>
        <a:p>
          <a:endParaRPr lang="en-NZ" sz="1000">
            <a:solidFill>
              <a:schemeClr val="dk1"/>
            </a:solidFill>
            <a:latin typeface="Arial" pitchFamily="34" charset="0"/>
            <a:ea typeface="+mn-ea"/>
            <a:cs typeface="Arial" pitchFamily="34" charset="0"/>
          </a:endParaRPr>
        </a:p>
        <a:p>
          <a:r>
            <a:rPr lang="en-NZ" sz="1000">
              <a:solidFill>
                <a:schemeClr val="dk1"/>
              </a:solidFill>
              <a:latin typeface="Arial" pitchFamily="34" charset="0"/>
              <a:ea typeface="+mn-ea"/>
              <a:cs typeface="Arial" pitchFamily="34" charset="0"/>
            </a:rPr>
            <a:t> It should be noted that small samples make it difficult to detect small changes in the wearing rate from year to year. Where fewer than 70 children  were sampled in a TLA, neighbouring local bodies should be combined for estimation.</a:t>
          </a:r>
        </a:p>
        <a:p>
          <a:endParaRPr lang="en-NZ" sz="1000">
            <a:solidFill>
              <a:schemeClr val="dk1"/>
            </a:solidFill>
            <a:latin typeface="Arial" pitchFamily="34" charset="0"/>
            <a:ea typeface="+mn-ea"/>
            <a:cs typeface="Arial" pitchFamily="34" charset="0"/>
          </a:endParaRPr>
        </a:p>
        <a:p>
          <a:r>
            <a:rPr lang="en-NZ" sz="1000">
              <a:solidFill>
                <a:schemeClr val="dk1"/>
              </a:solidFill>
              <a:latin typeface="Arial" pitchFamily="34" charset="0"/>
              <a:ea typeface="+mn-ea"/>
              <a:cs typeface="Arial" pitchFamily="34" charset="0"/>
            </a:rPr>
            <a:t>When TLAs are combined the data should</a:t>
          </a:r>
          <a:r>
            <a:rPr lang="en-NZ" sz="1000" baseline="0">
              <a:solidFill>
                <a:schemeClr val="dk1"/>
              </a:solidFill>
              <a:latin typeface="Arial" pitchFamily="34" charset="0"/>
              <a:ea typeface="+mn-ea"/>
              <a:cs typeface="Arial" pitchFamily="34" charset="0"/>
            </a:rPr>
            <a:t> be weighted with the weights provided with the raw data. </a:t>
          </a:r>
          <a:r>
            <a:rPr lang="en-NZ" sz="1000">
              <a:solidFill>
                <a:schemeClr val="dk1"/>
              </a:solidFill>
              <a:latin typeface="Arial" pitchFamily="34" charset="0"/>
              <a:ea typeface="+mn-ea"/>
              <a:cs typeface="Arial" pitchFamily="34" charset="0"/>
            </a:rPr>
            <a:t>Weights are used to reflect the population aged 0-4 years in each local authority.</a:t>
          </a:r>
        </a:p>
        <a:p>
          <a:endParaRPr lang="en-NZ" sz="1000">
            <a:solidFill>
              <a:schemeClr val="dk1"/>
            </a:solidFill>
            <a:latin typeface="Arial" pitchFamily="34" charset="0"/>
            <a:ea typeface="+mn-ea"/>
            <a:cs typeface="Arial" pitchFamily="34" charset="0"/>
          </a:endParaRPr>
        </a:p>
        <a:p>
          <a:endParaRPr lang="en-NZ" sz="1000">
            <a:solidFill>
              <a:schemeClr val="dk1"/>
            </a:solidFill>
            <a:latin typeface="Arial" pitchFamily="34" charset="0"/>
            <a:ea typeface="+mn-ea"/>
            <a:cs typeface="Arial" pitchFamily="34" charset="0"/>
          </a:endParaRPr>
        </a:p>
        <a:p>
          <a:endParaRPr lang="en-NZ" sz="1000" baseline="30000">
            <a:solidFill>
              <a:schemeClr val="dk1"/>
            </a:solidFill>
            <a:latin typeface="Arial" pitchFamily="34" charset="0"/>
            <a:ea typeface="+mn-ea"/>
            <a:cs typeface="Arial" pitchFamily="34" charset="0"/>
          </a:endParaRPr>
        </a:p>
        <a:p>
          <a:r>
            <a:rPr lang="en-NZ" sz="1000" baseline="30000">
              <a:solidFill>
                <a:schemeClr val="dk1"/>
              </a:solidFill>
              <a:latin typeface="Arial" pitchFamily="34" charset="0"/>
              <a:ea typeface="+mn-ea"/>
              <a:cs typeface="Arial" pitchFamily="34" charset="0"/>
            </a:rPr>
            <a:t>1</a:t>
          </a:r>
          <a:r>
            <a:rPr lang="en-NZ" sz="1000">
              <a:solidFill>
                <a:schemeClr val="dk1"/>
              </a:solidFill>
              <a:latin typeface="Arial" pitchFamily="34" charset="0"/>
              <a:ea typeface="+mn-ea"/>
              <a:cs typeface="Arial" pitchFamily="34" charset="0"/>
            </a:rPr>
            <a:t> Margin of error based on 95 percent confidence interval.</a:t>
          </a:r>
        </a:p>
        <a:p>
          <a:endParaRPr lang="en-NZ"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9525</xdr:colOff>
      <xdr:row>23</xdr:row>
      <xdr:rowOff>28575</xdr:rowOff>
    </xdr:from>
    <xdr:to>
      <xdr:col>7</xdr:col>
      <xdr:colOff>28575</xdr:colOff>
      <xdr:row>31</xdr:row>
      <xdr:rowOff>0</xdr:rowOff>
    </xdr:to>
    <xdr:sp macro="" textlink="">
      <xdr:nvSpPr>
        <xdr:cNvPr id="2" name="TextBox 1"/>
        <xdr:cNvSpPr txBox="1"/>
      </xdr:nvSpPr>
      <xdr:spPr>
        <a:xfrm>
          <a:off x="619125" y="4448175"/>
          <a:ext cx="4572000" cy="1266825"/>
        </a:xfrm>
        <a:prstGeom prst="rect">
          <a:avLst/>
        </a:prstGeom>
        <a:solidFill>
          <a:srgbClr val="C6E9FC"/>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NZ" sz="1000" b="1">
              <a:solidFill>
                <a:schemeClr val="dk1"/>
              </a:solidFill>
              <a:latin typeface="Arial" pitchFamily="34" charset="0"/>
              <a:ea typeface="+mn-ea"/>
              <a:cs typeface="Arial" pitchFamily="34" charset="0"/>
            </a:rPr>
            <a:t>Regional wearing rates</a:t>
          </a:r>
        </a:p>
        <a:p>
          <a:r>
            <a:rPr lang="en-NZ" sz="1000">
              <a:solidFill>
                <a:schemeClr val="dk1"/>
              </a:solidFill>
              <a:latin typeface="Arial" pitchFamily="34" charset="0"/>
              <a:ea typeface="+mn-ea"/>
              <a:cs typeface="Arial" pitchFamily="34" charset="0"/>
            </a:rPr>
            <a:t> </a:t>
          </a:r>
        </a:p>
        <a:p>
          <a:r>
            <a:rPr lang="en-NZ" sz="1000">
              <a:solidFill>
                <a:schemeClr val="dk1"/>
              </a:solidFill>
              <a:latin typeface="Arial" pitchFamily="34" charset="0"/>
              <a:ea typeface="+mn-ea"/>
              <a:cs typeface="Arial" pitchFamily="34" charset="0"/>
            </a:rPr>
            <a:t>This national survey is designed to be conducted every second year and to provide a consistent measure of child restraint use over time, by surveying the same sites in each region each time. Although a range of sites are surveyed in each region and area, the survey is not designed for comparison of rates between regions, but rather to monitor changes over time within a region. </a:t>
          </a:r>
        </a:p>
        <a:p>
          <a:endParaRPr lang="en-NZ" sz="1000">
            <a:solidFill>
              <a:schemeClr val="dk1"/>
            </a:solidFill>
            <a:latin typeface="Arial" pitchFamily="34" charset="0"/>
            <a:ea typeface="+mn-ea"/>
            <a:cs typeface="Arial" pitchFamily="34" charset="0"/>
          </a:endParaRPr>
        </a:p>
        <a:p>
          <a:endParaRPr lang="en-NZ" sz="1000">
            <a:solidFill>
              <a:schemeClr val="dk1"/>
            </a:solidFill>
            <a:latin typeface="Arial" pitchFamily="34" charset="0"/>
            <a:ea typeface="+mn-ea"/>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15</xdr:col>
      <xdr:colOff>285750</xdr:colOff>
      <xdr:row>12</xdr:row>
      <xdr:rowOff>28575</xdr:rowOff>
    </xdr:from>
    <xdr:to>
      <xdr:col>15</xdr:col>
      <xdr:colOff>295275</xdr:colOff>
      <xdr:row>16</xdr:row>
      <xdr:rowOff>123825</xdr:rowOff>
    </xdr:to>
    <xdr:cxnSp macro="">
      <xdr:nvCxnSpPr>
        <xdr:cNvPr id="3" name="Straight Arrow Connector 2"/>
        <xdr:cNvCxnSpPr/>
      </xdr:nvCxnSpPr>
      <xdr:spPr>
        <a:xfrm flipV="1">
          <a:off x="9744075" y="2705100"/>
          <a:ext cx="9525" cy="809625"/>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542925</xdr:colOff>
      <xdr:row>12</xdr:row>
      <xdr:rowOff>28575</xdr:rowOff>
    </xdr:from>
    <xdr:to>
      <xdr:col>19</xdr:col>
      <xdr:colOff>552450</xdr:colOff>
      <xdr:row>16</xdr:row>
      <xdr:rowOff>123825</xdr:rowOff>
    </xdr:to>
    <xdr:cxnSp macro="">
      <xdr:nvCxnSpPr>
        <xdr:cNvPr id="4" name="Straight Arrow Connector 3"/>
        <xdr:cNvCxnSpPr/>
      </xdr:nvCxnSpPr>
      <xdr:spPr>
        <a:xfrm flipV="1">
          <a:off x="12525375" y="2705100"/>
          <a:ext cx="9525" cy="809625"/>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21</xdr:row>
      <xdr:rowOff>0</xdr:rowOff>
    </xdr:from>
    <xdr:to>
      <xdr:col>9</xdr:col>
      <xdr:colOff>390525</xdr:colOff>
      <xdr:row>29</xdr:row>
      <xdr:rowOff>142875</xdr:rowOff>
    </xdr:to>
    <xdr:sp macro="" textlink="">
      <xdr:nvSpPr>
        <xdr:cNvPr id="9" name="TextBox 8"/>
        <xdr:cNvSpPr txBox="1"/>
      </xdr:nvSpPr>
      <xdr:spPr>
        <a:xfrm>
          <a:off x="609600" y="3981450"/>
          <a:ext cx="5762625" cy="1438275"/>
        </a:xfrm>
        <a:prstGeom prst="rect">
          <a:avLst/>
        </a:prstGeom>
        <a:solidFill>
          <a:srgbClr val="C6E9FC"/>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NZ" sz="1000" b="1">
              <a:solidFill>
                <a:schemeClr val="dk1"/>
              </a:solidFill>
              <a:latin typeface="Arial" pitchFamily="34" charset="0"/>
              <a:ea typeface="+mn-ea"/>
              <a:cs typeface="Arial" pitchFamily="34" charset="0"/>
            </a:rPr>
            <a:t>Police district wearing rates</a:t>
          </a:r>
        </a:p>
        <a:p>
          <a:r>
            <a:rPr lang="en-NZ" sz="1000">
              <a:solidFill>
                <a:schemeClr val="dk1"/>
              </a:solidFill>
              <a:latin typeface="Arial" pitchFamily="34" charset="0"/>
              <a:ea typeface="+mn-ea"/>
              <a:cs typeface="Arial" pitchFamily="34" charset="0"/>
            </a:rPr>
            <a:t> </a:t>
          </a:r>
        </a:p>
        <a:p>
          <a:r>
            <a:rPr lang="en-NZ" sz="1000">
              <a:solidFill>
                <a:schemeClr val="dk1"/>
              </a:solidFill>
              <a:latin typeface="Arial" pitchFamily="34" charset="0"/>
              <a:ea typeface="+mn-ea"/>
              <a:cs typeface="Arial" pitchFamily="34" charset="0"/>
            </a:rPr>
            <a:t>This national survey is designed to be conducted every second year and to provide a consistent measure of child restraint use over time, by surveying the same sites in each region each time. Although a range of sites are surveyed in each region and area, the survey is not designed for comparison of rates between police districts, but rather to monitor changes over time within a district. </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16</xdr:col>
      <xdr:colOff>19050</xdr:colOff>
      <xdr:row>6</xdr:row>
      <xdr:rowOff>66675</xdr:rowOff>
    </xdr:from>
    <xdr:to>
      <xdr:col>20</xdr:col>
      <xdr:colOff>476250</xdr:colOff>
      <xdr:row>10</xdr:row>
      <xdr:rowOff>28575</xdr:rowOff>
    </xdr:to>
    <xdr:sp macro="" textlink="">
      <xdr:nvSpPr>
        <xdr:cNvPr id="2" name="TextBox 1"/>
        <xdr:cNvSpPr txBox="1"/>
      </xdr:nvSpPr>
      <xdr:spPr>
        <a:xfrm>
          <a:off x="13373100" y="1019175"/>
          <a:ext cx="2895600" cy="6381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NZ" sz="1100">
              <a:latin typeface="Arial" pitchFamily="34" charset="0"/>
              <a:cs typeface="Arial" pitchFamily="34" charset="0"/>
            </a:rPr>
            <a:t>Note: Weights are used to reflect the population aged 0-4 years in each local authority.</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1"/>
  <sheetViews>
    <sheetView tabSelected="1" workbookViewId="0">
      <selection activeCell="C14" sqref="C14"/>
    </sheetView>
  </sheetViews>
  <sheetFormatPr defaultRowHeight="14.4" x14ac:dyDescent="0.3"/>
  <cols>
    <col min="2" max="2" width="10.88671875" customWidth="1"/>
    <col min="3" max="3" width="67.88671875" customWidth="1"/>
  </cols>
  <sheetData>
    <row r="2" spans="1:3" ht="15.6" x14ac:dyDescent="0.3">
      <c r="B2" s="1" t="s">
        <v>177</v>
      </c>
    </row>
    <row r="3" spans="1:3" ht="15.6" x14ac:dyDescent="0.3">
      <c r="B3" s="1" t="s">
        <v>178</v>
      </c>
    </row>
    <row r="5" spans="1:3" x14ac:dyDescent="0.3">
      <c r="A5" s="5"/>
      <c r="B5" s="4" t="s">
        <v>1</v>
      </c>
      <c r="C5" s="5"/>
    </row>
    <row r="6" spans="1:3" x14ac:dyDescent="0.3">
      <c r="A6" s="5"/>
      <c r="B6" s="3" t="s">
        <v>0</v>
      </c>
      <c r="C6" s="48" t="s">
        <v>179</v>
      </c>
    </row>
    <row r="7" spans="1:3" x14ac:dyDescent="0.3">
      <c r="A7" s="5"/>
      <c r="B7" s="3" t="s">
        <v>19</v>
      </c>
      <c r="C7" s="48" t="s">
        <v>193</v>
      </c>
    </row>
    <row r="8" spans="1:3" x14ac:dyDescent="0.3">
      <c r="A8" s="5"/>
      <c r="B8" s="3" t="s">
        <v>25</v>
      </c>
      <c r="C8" s="48" t="s">
        <v>198</v>
      </c>
    </row>
    <row r="9" spans="1:3" x14ac:dyDescent="0.3">
      <c r="A9" s="5"/>
      <c r="B9" s="3" t="s">
        <v>32</v>
      </c>
      <c r="C9" s="5" t="s">
        <v>39</v>
      </c>
    </row>
    <row r="10" spans="1:3" x14ac:dyDescent="0.3">
      <c r="A10" s="5"/>
      <c r="B10" s="3" t="s">
        <v>40</v>
      </c>
      <c r="C10" s="5"/>
    </row>
    <row r="11" spans="1:3" x14ac:dyDescent="0.3">
      <c r="A11" s="5"/>
      <c r="B11" s="5"/>
      <c r="C11" s="5"/>
    </row>
    <row r="12" spans="1:3" x14ac:dyDescent="0.3">
      <c r="A12" s="5"/>
      <c r="B12" s="5"/>
      <c r="C12" s="5"/>
    </row>
    <row r="13" spans="1:3" x14ac:dyDescent="0.3">
      <c r="A13" s="5"/>
      <c r="B13" s="5"/>
      <c r="C13" s="5"/>
    </row>
    <row r="14" spans="1:3" x14ac:dyDescent="0.3">
      <c r="A14" s="5"/>
      <c r="B14" s="5"/>
      <c r="C14" s="5"/>
    </row>
    <row r="15" spans="1:3" x14ac:dyDescent="0.3">
      <c r="A15" s="5"/>
      <c r="B15" s="5"/>
      <c r="C15" s="5"/>
    </row>
    <row r="16" spans="1:3" x14ac:dyDescent="0.3">
      <c r="A16" s="5"/>
      <c r="B16" s="5"/>
      <c r="C16" s="5"/>
    </row>
    <row r="17" spans="1:3" x14ac:dyDescent="0.3">
      <c r="A17" s="5"/>
      <c r="B17" s="5"/>
      <c r="C17" s="5"/>
    </row>
    <row r="18" spans="1:3" x14ac:dyDescent="0.3">
      <c r="A18" s="5"/>
      <c r="B18" s="5"/>
      <c r="C18" s="5"/>
    </row>
    <row r="19" spans="1:3" x14ac:dyDescent="0.3">
      <c r="A19" s="5"/>
      <c r="B19" s="5"/>
      <c r="C19" s="5"/>
    </row>
    <row r="20" spans="1:3" x14ac:dyDescent="0.3">
      <c r="A20" s="5"/>
      <c r="B20" s="5"/>
      <c r="C20" s="5"/>
    </row>
    <row r="21" spans="1:3" x14ac:dyDescent="0.3">
      <c r="A21" s="5"/>
      <c r="B21" s="5"/>
      <c r="C21" s="5"/>
    </row>
  </sheetData>
  <hyperlinks>
    <hyperlink ref="B5" location="Overview!A1" display="Overview"/>
    <hyperlink ref="B10" location="'Raw data'!A1" display="Raw data"/>
    <hyperlink ref="B6" location="'Table 1'!A1" display="Table 1"/>
    <hyperlink ref="B7" location="'Table 2'!A1" display="Table 2"/>
    <hyperlink ref="B8" location="'Table 3'!A1" display="Table 3"/>
    <hyperlink ref="B9" location="'Table 4'!A1" display="Table 4"/>
  </hyperlink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F1"/>
  <sheetViews>
    <sheetView workbookViewId="0">
      <selection activeCell="M16" sqref="M16"/>
    </sheetView>
  </sheetViews>
  <sheetFormatPr defaultColWidth="9.109375" defaultRowHeight="13.2" x14ac:dyDescent="0.25"/>
  <cols>
    <col min="1" max="16384" width="9.109375" style="2"/>
  </cols>
  <sheetData>
    <row r="1" spans="6:6" x14ac:dyDescent="0.25">
      <c r="F1" s="4" t="s">
        <v>2</v>
      </c>
    </row>
  </sheetData>
  <hyperlinks>
    <hyperlink ref="F1" location="Contents!A1" display="Back to contents"/>
  </hyperlink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12"/>
  <sheetViews>
    <sheetView workbookViewId="0">
      <selection activeCell="L16" sqref="L16"/>
    </sheetView>
  </sheetViews>
  <sheetFormatPr defaultColWidth="9.109375" defaultRowHeight="13.2" x14ac:dyDescent="0.25"/>
  <cols>
    <col min="1" max="1" width="9.109375" style="50"/>
    <col min="2" max="2" width="24.6640625" style="50" customWidth="1"/>
    <col min="3" max="3" width="7" style="50" customWidth="1"/>
    <col min="4" max="5" width="7.88671875" style="50" customWidth="1"/>
    <col min="6" max="16384" width="9.109375" style="50"/>
  </cols>
  <sheetData>
    <row r="1" spans="2:15" x14ac:dyDescent="0.25">
      <c r="H1" s="4" t="s">
        <v>2</v>
      </c>
    </row>
    <row r="2" spans="2:15" ht="15" customHeight="1" x14ac:dyDescent="0.25">
      <c r="B2" s="49" t="s">
        <v>180</v>
      </c>
    </row>
    <row r="3" spans="2:15" ht="15" customHeight="1" thickBot="1" x14ac:dyDescent="0.3"/>
    <row r="4" spans="2:15" ht="15" customHeight="1" thickBot="1" x14ac:dyDescent="0.3">
      <c r="B4" s="54" t="s">
        <v>3</v>
      </c>
      <c r="C4" s="55">
        <v>2001</v>
      </c>
      <c r="D4" s="55">
        <v>2002</v>
      </c>
      <c r="E4" s="55" t="s">
        <v>181</v>
      </c>
      <c r="F4" s="55">
        <v>2004</v>
      </c>
      <c r="G4" s="55">
        <v>2005</v>
      </c>
      <c r="H4" s="55" t="s">
        <v>182</v>
      </c>
      <c r="I4" s="55">
        <v>2007</v>
      </c>
      <c r="J4" s="55">
        <v>2008</v>
      </c>
      <c r="K4" s="55">
        <v>2009</v>
      </c>
      <c r="L4" s="55" t="s">
        <v>183</v>
      </c>
      <c r="M4" s="55">
        <v>2012</v>
      </c>
      <c r="N4" s="55" t="s">
        <v>184</v>
      </c>
      <c r="O4" s="55">
        <v>2016</v>
      </c>
    </row>
    <row r="5" spans="2:15" ht="15" customHeight="1" x14ac:dyDescent="0.25">
      <c r="B5" s="53" t="s">
        <v>185</v>
      </c>
      <c r="C5" s="67">
        <v>0.82</v>
      </c>
      <c r="D5" s="67">
        <v>0.86</v>
      </c>
      <c r="E5" s="67">
        <v>0.86</v>
      </c>
      <c r="F5" s="67">
        <v>0.87</v>
      </c>
      <c r="G5" s="67">
        <v>0.89</v>
      </c>
      <c r="H5" s="67">
        <v>0.91</v>
      </c>
      <c r="I5" s="67">
        <v>0.91</v>
      </c>
      <c r="J5" s="67">
        <v>0.9</v>
      </c>
      <c r="K5" s="67">
        <v>0.91</v>
      </c>
      <c r="L5" s="67">
        <v>0.93</v>
      </c>
      <c r="M5" s="67">
        <v>0.92</v>
      </c>
      <c r="N5" s="67">
        <v>0.93</v>
      </c>
      <c r="O5" s="81">
        <v>0.93064899999999995</v>
      </c>
    </row>
    <row r="6" spans="2:15" ht="15" customHeight="1" x14ac:dyDescent="0.25">
      <c r="B6" s="53" t="s">
        <v>4</v>
      </c>
      <c r="C6" s="67">
        <v>0.09</v>
      </c>
      <c r="D6" s="67">
        <v>0.09</v>
      </c>
      <c r="E6" s="67">
        <v>0.08</v>
      </c>
      <c r="F6" s="67">
        <v>0.08</v>
      </c>
      <c r="G6" s="67">
        <v>7.0000000000000007E-2</v>
      </c>
      <c r="H6" s="67">
        <v>0.06</v>
      </c>
      <c r="I6" s="67">
        <v>7.0000000000000007E-2</v>
      </c>
      <c r="J6" s="67">
        <v>0.05</v>
      </c>
      <c r="K6" s="67">
        <v>0.05</v>
      </c>
      <c r="L6" s="67">
        <v>0.04</v>
      </c>
      <c r="M6" s="67">
        <v>0.05</v>
      </c>
      <c r="N6" s="67">
        <v>0.03</v>
      </c>
      <c r="O6" s="81">
        <v>3.7999999999999999E-2</v>
      </c>
    </row>
    <row r="7" spans="2:15" ht="15" customHeight="1" thickBot="1" x14ac:dyDescent="0.3">
      <c r="B7" s="56" t="s">
        <v>5</v>
      </c>
      <c r="C7" s="68">
        <v>0.09</v>
      </c>
      <c r="D7" s="68">
        <v>0.05</v>
      </c>
      <c r="E7" s="68">
        <v>0.05</v>
      </c>
      <c r="F7" s="68">
        <v>0.05</v>
      </c>
      <c r="G7" s="68">
        <v>0.04</v>
      </c>
      <c r="H7" s="68">
        <v>0.04</v>
      </c>
      <c r="I7" s="68">
        <v>0.02</v>
      </c>
      <c r="J7" s="68">
        <v>0.05</v>
      </c>
      <c r="K7" s="68">
        <v>0.04</v>
      </c>
      <c r="L7" s="68">
        <v>0.02</v>
      </c>
      <c r="M7" s="68">
        <v>0.03</v>
      </c>
      <c r="N7" s="68">
        <v>0.03</v>
      </c>
      <c r="O7" s="82">
        <v>3.2000000000000001E-2</v>
      </c>
    </row>
    <row r="9" spans="2:15" x14ac:dyDescent="0.25">
      <c r="B9" s="51" t="s">
        <v>186</v>
      </c>
    </row>
    <row r="12" spans="2:15" x14ac:dyDescent="0.25">
      <c r="B12" s="52"/>
    </row>
  </sheetData>
  <hyperlinks>
    <hyperlink ref="B12" location="_ftnref1" display="_ftnref1"/>
    <hyperlink ref="H1" location="Contents!A1" display="Back to contents"/>
  </hyperlink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21"/>
  <sheetViews>
    <sheetView workbookViewId="0">
      <selection activeCell="M24" sqref="M24"/>
    </sheetView>
  </sheetViews>
  <sheetFormatPr defaultColWidth="9.109375" defaultRowHeight="13.2" x14ac:dyDescent="0.25"/>
  <cols>
    <col min="1" max="1" width="9.109375" style="50"/>
    <col min="2" max="2" width="29.6640625" style="50" customWidth="1"/>
    <col min="3" max="16" width="7.6640625" style="50" customWidth="1"/>
    <col min="17" max="17" width="3.88671875" style="50" customWidth="1"/>
    <col min="18" max="18" width="9.109375" style="50"/>
    <col min="19" max="19" width="11.33203125" style="50" customWidth="1"/>
    <col min="20" max="20" width="11" style="50" customWidth="1"/>
    <col min="21" max="21" width="9.109375" style="50"/>
    <col min="22" max="22" width="9.88671875" style="50" customWidth="1"/>
    <col min="23" max="23" width="9.6640625" style="50" customWidth="1"/>
    <col min="24" max="24" width="8.5546875" style="50" customWidth="1"/>
    <col min="25" max="25" width="8.33203125" style="50" customWidth="1"/>
    <col min="26" max="26" width="10.109375" style="50" customWidth="1"/>
    <col min="27" max="16384" width="9.109375" style="50"/>
  </cols>
  <sheetData>
    <row r="1" spans="2:26" ht="14.4" x14ac:dyDescent="0.3">
      <c r="G1" s="3" t="s">
        <v>2</v>
      </c>
    </row>
    <row r="2" spans="2:26" ht="13.8" thickBot="1" x14ac:dyDescent="0.3">
      <c r="B2" s="49" t="s">
        <v>187</v>
      </c>
    </row>
    <row r="3" spans="2:26" ht="13.8" thickBot="1" x14ac:dyDescent="0.3">
      <c r="S3" s="83" t="s">
        <v>199</v>
      </c>
      <c r="T3" s="83"/>
    </row>
    <row r="4" spans="2:26" ht="15.75" customHeight="1" thickBot="1" x14ac:dyDescent="0.35">
      <c r="B4" s="58" t="s">
        <v>7</v>
      </c>
      <c r="C4" s="59">
        <v>2000</v>
      </c>
      <c r="D4" s="59">
        <v>2001</v>
      </c>
      <c r="E4" s="59">
        <v>2002</v>
      </c>
      <c r="F4" s="59">
        <v>2003</v>
      </c>
      <c r="G4" s="59">
        <v>2004</v>
      </c>
      <c r="H4" s="59">
        <v>2005</v>
      </c>
      <c r="I4" s="59">
        <v>2006</v>
      </c>
      <c r="J4" s="59">
        <v>2007</v>
      </c>
      <c r="K4" s="59">
        <v>2008</v>
      </c>
      <c r="L4" s="59">
        <v>2009</v>
      </c>
      <c r="M4" s="59">
        <v>2010</v>
      </c>
      <c r="N4" s="59">
        <v>2012</v>
      </c>
      <c r="O4" s="59">
        <v>2014</v>
      </c>
      <c r="P4" s="59">
        <v>2016</v>
      </c>
      <c r="Q4" s="62" t="s">
        <v>33</v>
      </c>
      <c r="S4" s="8">
        <v>2014</v>
      </c>
      <c r="T4" s="8">
        <v>2016</v>
      </c>
      <c r="U4"/>
      <c r="V4" s="46" t="s">
        <v>34</v>
      </c>
      <c r="W4" s="46" t="s">
        <v>35</v>
      </c>
      <c r="X4" s="46" t="s">
        <v>36</v>
      </c>
      <c r="Y4" s="46" t="s">
        <v>37</v>
      </c>
      <c r="Z4" s="46" t="s">
        <v>38</v>
      </c>
    </row>
    <row r="5" spans="2:26" ht="15.75" customHeight="1" x14ac:dyDescent="0.3">
      <c r="B5" s="57" t="s">
        <v>8</v>
      </c>
      <c r="C5" s="64">
        <v>0.7</v>
      </c>
      <c r="D5" s="64">
        <v>0.69</v>
      </c>
      <c r="E5" s="64">
        <v>0.85</v>
      </c>
      <c r="F5" s="64">
        <v>0.84</v>
      </c>
      <c r="G5" s="64">
        <v>0.95</v>
      </c>
      <c r="H5" s="64">
        <v>0.98</v>
      </c>
      <c r="I5" s="64">
        <v>1</v>
      </c>
      <c r="J5" s="64">
        <v>0.95</v>
      </c>
      <c r="K5" s="64">
        <v>0.88</v>
      </c>
      <c r="L5" s="64">
        <v>0.89</v>
      </c>
      <c r="M5" s="64">
        <v>0.88</v>
      </c>
      <c r="N5" s="64">
        <v>0.91</v>
      </c>
      <c r="O5" s="64">
        <v>0.92350015387342232</v>
      </c>
      <c r="P5" s="64">
        <v>0.92167194110034489</v>
      </c>
      <c r="Q5" s="63" t="str">
        <f>IF(Z5="not signif"," ","*")</f>
        <v xml:space="preserve"> </v>
      </c>
      <c r="S5" s="6">
        <v>307</v>
      </c>
      <c r="T5" s="6">
        <v>229</v>
      </c>
      <c r="U5"/>
      <c r="V5" s="10">
        <f>P5-O5</f>
        <v>-1.8282127730774311E-3</v>
      </c>
      <c r="W5" s="11">
        <f t="shared" ref="W5:W19" si="0">1.96*SQRT(O5*(1-O5)/S5+P5*(1-P5)/T5)</f>
        <v>4.5772392772836699E-2</v>
      </c>
      <c r="X5" s="12">
        <f>V5-W5</f>
        <v>-4.7600605545914131E-2</v>
      </c>
      <c r="Y5" s="12">
        <f>V5+W5</f>
        <v>4.3944179999759268E-2</v>
      </c>
      <c r="Z5" s="13" t="str">
        <f>IF(X5*Y5&gt;0,"**signif","not signif")</f>
        <v>not signif</v>
      </c>
    </row>
    <row r="6" spans="2:26" ht="15.75" customHeight="1" x14ac:dyDescent="0.3">
      <c r="B6" s="57" t="s">
        <v>9</v>
      </c>
      <c r="C6" s="64">
        <v>0.75</v>
      </c>
      <c r="D6" s="64">
        <v>0.77</v>
      </c>
      <c r="E6" s="64">
        <v>0.83</v>
      </c>
      <c r="F6" s="64">
        <v>0.82</v>
      </c>
      <c r="G6" s="64">
        <v>0.81</v>
      </c>
      <c r="H6" s="64">
        <v>0.86</v>
      </c>
      <c r="I6" s="64">
        <v>0.92</v>
      </c>
      <c r="J6" s="64">
        <v>0.9</v>
      </c>
      <c r="K6" s="64">
        <v>0.9</v>
      </c>
      <c r="L6" s="64">
        <v>0.89</v>
      </c>
      <c r="M6" s="64">
        <v>0.96</v>
      </c>
      <c r="N6" s="64">
        <v>0.88</v>
      </c>
      <c r="O6" s="64">
        <v>0.91169398794602241</v>
      </c>
      <c r="P6" s="64">
        <v>0.89196343239927012</v>
      </c>
      <c r="Q6" s="63" t="str">
        <f>IF(Z6="not signif"," ","*")</f>
        <v xml:space="preserve"> </v>
      </c>
      <c r="S6" s="7">
        <v>1190</v>
      </c>
      <c r="T6" s="7">
        <v>997</v>
      </c>
      <c r="U6"/>
      <c r="V6" s="10">
        <f t="shared" ref="V6:V18" si="1">P6-O6</f>
        <v>-1.9730555546752293E-2</v>
      </c>
      <c r="W6" s="11">
        <f t="shared" si="0"/>
        <v>2.5123841152847066E-2</v>
      </c>
      <c r="X6" s="12">
        <f t="shared" ref="X6:X19" si="2">V6-W6</f>
        <v>-4.4854396699599355E-2</v>
      </c>
      <c r="Y6" s="12">
        <f t="shared" ref="Y6:Y19" si="3">V6+W6</f>
        <v>5.3932856060947727E-3</v>
      </c>
      <c r="Z6" s="13" t="str">
        <f t="shared" ref="Z6:Z19" si="4">IF(X6*Y6&gt;0,"**signif","not signif")</f>
        <v>not signif</v>
      </c>
    </row>
    <row r="7" spans="2:26" ht="15.75" customHeight="1" x14ac:dyDescent="0.3">
      <c r="B7" s="57" t="s">
        <v>10</v>
      </c>
      <c r="C7" s="64">
        <v>0.78</v>
      </c>
      <c r="D7" s="64">
        <v>0.81</v>
      </c>
      <c r="E7" s="64">
        <v>0.88</v>
      </c>
      <c r="F7" s="64">
        <v>0.9</v>
      </c>
      <c r="G7" s="64">
        <v>0.87</v>
      </c>
      <c r="H7" s="64">
        <v>0.89</v>
      </c>
      <c r="I7" s="64">
        <v>0.87</v>
      </c>
      <c r="J7" s="64">
        <v>0.89</v>
      </c>
      <c r="K7" s="64">
        <v>0.93</v>
      </c>
      <c r="L7" s="64">
        <v>0.89</v>
      </c>
      <c r="M7" s="64">
        <v>0.9</v>
      </c>
      <c r="N7" s="64">
        <v>0.94</v>
      </c>
      <c r="O7" s="64">
        <v>0.92215617676639317</v>
      </c>
      <c r="P7" s="64">
        <v>0.92988312083761515</v>
      </c>
      <c r="Q7" s="63" t="str">
        <f t="shared" ref="Q7:Q19" si="5">IF(Z7="not signif"," ","*")</f>
        <v xml:space="preserve"> </v>
      </c>
      <c r="S7" s="6">
        <v>709</v>
      </c>
      <c r="T7" s="7">
        <v>1049</v>
      </c>
      <c r="U7"/>
      <c r="V7" s="10">
        <f t="shared" si="1"/>
        <v>7.7269440712219861E-3</v>
      </c>
      <c r="W7" s="11">
        <f t="shared" si="0"/>
        <v>2.5054440678921909E-2</v>
      </c>
      <c r="X7" s="12">
        <f t="shared" si="2"/>
        <v>-1.7327496607699923E-2</v>
      </c>
      <c r="Y7" s="12">
        <f t="shared" si="3"/>
        <v>3.2781384750143895E-2</v>
      </c>
      <c r="Z7" s="13" t="str">
        <f t="shared" si="4"/>
        <v>not signif</v>
      </c>
    </row>
    <row r="8" spans="2:26" ht="15.75" customHeight="1" x14ac:dyDescent="0.3">
      <c r="B8" s="57" t="s">
        <v>11</v>
      </c>
      <c r="C8" s="64">
        <v>0.79</v>
      </c>
      <c r="D8" s="64">
        <v>0.78</v>
      </c>
      <c r="E8" s="64">
        <v>0.87</v>
      </c>
      <c r="F8" s="64">
        <v>0.78</v>
      </c>
      <c r="G8" s="64">
        <v>0.81</v>
      </c>
      <c r="H8" s="64">
        <v>0.91</v>
      </c>
      <c r="I8" s="64">
        <v>0.89</v>
      </c>
      <c r="J8" s="64">
        <v>0.86</v>
      </c>
      <c r="K8" s="64">
        <v>0.87</v>
      </c>
      <c r="L8" s="64">
        <v>0.84</v>
      </c>
      <c r="M8" s="64">
        <v>0.91</v>
      </c>
      <c r="N8" s="64">
        <v>0.94</v>
      </c>
      <c r="O8" s="64">
        <v>0.97284703555384699</v>
      </c>
      <c r="P8" s="64">
        <v>0.96062283657246783</v>
      </c>
      <c r="Q8" s="63" t="str">
        <f t="shared" si="5"/>
        <v xml:space="preserve"> </v>
      </c>
      <c r="S8" s="6">
        <v>428</v>
      </c>
      <c r="T8" s="7">
        <v>369</v>
      </c>
      <c r="U8"/>
      <c r="V8" s="10">
        <f t="shared" si="1"/>
        <v>-1.2224198981379164E-2</v>
      </c>
      <c r="W8" s="11">
        <f t="shared" si="0"/>
        <v>2.5117841509030091E-2</v>
      </c>
      <c r="X8" s="12">
        <f t="shared" si="2"/>
        <v>-3.7342040490409255E-2</v>
      </c>
      <c r="Y8" s="12">
        <f t="shared" si="3"/>
        <v>1.2893642527650927E-2</v>
      </c>
      <c r="Z8" s="13" t="str">
        <f t="shared" si="4"/>
        <v>not signif</v>
      </c>
    </row>
    <row r="9" spans="2:26" ht="15.75" customHeight="1" x14ac:dyDescent="0.3">
      <c r="B9" s="57" t="s">
        <v>12</v>
      </c>
      <c r="C9" s="64">
        <v>0.68</v>
      </c>
      <c r="D9" s="64">
        <v>0.79</v>
      </c>
      <c r="E9" s="64">
        <v>0.69</v>
      </c>
      <c r="F9" s="64">
        <v>0.76</v>
      </c>
      <c r="G9" s="64">
        <v>0.88</v>
      </c>
      <c r="H9" s="64">
        <v>0.92</v>
      </c>
      <c r="I9" s="64">
        <v>0.83</v>
      </c>
      <c r="J9" s="64">
        <v>1</v>
      </c>
      <c r="K9" s="64">
        <v>0.94</v>
      </c>
      <c r="L9" s="64">
        <v>0.9</v>
      </c>
      <c r="M9" s="64">
        <v>0.85</v>
      </c>
      <c r="N9" s="64">
        <v>0.81</v>
      </c>
      <c r="O9" s="64">
        <v>0.96363636363636374</v>
      </c>
      <c r="P9" s="64">
        <v>0.87074829931972797</v>
      </c>
      <c r="Q9" s="63" t="str">
        <f t="shared" si="5"/>
        <v>*</v>
      </c>
      <c r="S9" s="6">
        <v>165</v>
      </c>
      <c r="T9" s="7">
        <v>147</v>
      </c>
      <c r="U9"/>
      <c r="V9" s="10">
        <f t="shared" si="1"/>
        <v>-9.2888064316635766E-2</v>
      </c>
      <c r="W9" s="11">
        <f t="shared" si="0"/>
        <v>6.1294707663967163E-2</v>
      </c>
      <c r="X9" s="12">
        <f t="shared" si="2"/>
        <v>-0.15418277198060293</v>
      </c>
      <c r="Y9" s="12">
        <f t="shared" si="3"/>
        <v>-3.1593356652668603E-2</v>
      </c>
      <c r="Z9" s="13" t="str">
        <f t="shared" si="4"/>
        <v>**signif</v>
      </c>
    </row>
    <row r="10" spans="2:26" ht="15.75" customHeight="1" x14ac:dyDescent="0.3">
      <c r="B10" s="57" t="s">
        <v>188</v>
      </c>
      <c r="C10" s="64">
        <v>0.67</v>
      </c>
      <c r="D10" s="64">
        <v>0.9</v>
      </c>
      <c r="E10" s="64">
        <v>0.94</v>
      </c>
      <c r="F10" s="64">
        <v>0.83</v>
      </c>
      <c r="G10" s="64">
        <v>0.92</v>
      </c>
      <c r="H10" s="64">
        <v>0.98</v>
      </c>
      <c r="I10" s="64">
        <v>0.89</v>
      </c>
      <c r="J10" s="64">
        <v>0.92</v>
      </c>
      <c r="K10" s="64">
        <v>0.92</v>
      </c>
      <c r="L10" s="64">
        <v>0.94</v>
      </c>
      <c r="M10" s="64">
        <v>0.93</v>
      </c>
      <c r="N10" s="64">
        <v>0.95</v>
      </c>
      <c r="O10" s="64">
        <v>0.98825526127796626</v>
      </c>
      <c r="P10" s="64">
        <v>0.96784143853463278</v>
      </c>
      <c r="Q10" s="63" t="str">
        <f t="shared" si="5"/>
        <v xml:space="preserve"> </v>
      </c>
      <c r="S10" s="6">
        <v>390</v>
      </c>
      <c r="T10" s="7">
        <v>327</v>
      </c>
      <c r="U10"/>
      <c r="V10" s="10">
        <f t="shared" si="1"/>
        <v>-2.0413822743333476E-2</v>
      </c>
      <c r="W10" s="11">
        <f t="shared" si="0"/>
        <v>2.1908437872234992E-2</v>
      </c>
      <c r="X10" s="12">
        <f t="shared" si="2"/>
        <v>-4.2322260615568472E-2</v>
      </c>
      <c r="Y10" s="12">
        <f t="shared" si="3"/>
        <v>1.4946151289015157E-3</v>
      </c>
      <c r="Z10" s="13" t="str">
        <f t="shared" si="4"/>
        <v>not signif</v>
      </c>
    </row>
    <row r="11" spans="2:26" ht="15.75" customHeight="1" x14ac:dyDescent="0.3">
      <c r="B11" s="57" t="s">
        <v>13</v>
      </c>
      <c r="C11" s="64">
        <v>0.77</v>
      </c>
      <c r="D11" s="64">
        <v>0.78</v>
      </c>
      <c r="E11" s="64">
        <v>0.95</v>
      </c>
      <c r="F11" s="64">
        <v>0.91</v>
      </c>
      <c r="G11" s="64">
        <v>0.94</v>
      </c>
      <c r="H11" s="64">
        <v>0.87</v>
      </c>
      <c r="I11" s="64">
        <v>0.95</v>
      </c>
      <c r="J11" s="64">
        <v>0.96</v>
      </c>
      <c r="K11" s="64">
        <v>0.96</v>
      </c>
      <c r="L11" s="64">
        <v>0.88</v>
      </c>
      <c r="M11" s="64">
        <v>0.95</v>
      </c>
      <c r="N11" s="64">
        <v>0.95</v>
      </c>
      <c r="O11" s="64">
        <v>0.94008212676915648</v>
      </c>
      <c r="P11" s="64">
        <v>0.97669504655100481</v>
      </c>
      <c r="Q11" s="63" t="str">
        <f t="shared" si="5"/>
        <v>*</v>
      </c>
      <c r="S11" s="6">
        <v>268</v>
      </c>
      <c r="T11" s="7">
        <v>303</v>
      </c>
      <c r="U11"/>
      <c r="V11" s="10">
        <f t="shared" si="1"/>
        <v>3.661291978184833E-2</v>
      </c>
      <c r="W11" s="11">
        <f t="shared" si="0"/>
        <v>3.3105997074488636E-2</v>
      </c>
      <c r="X11" s="12">
        <f t="shared" si="2"/>
        <v>3.5069227073596942E-3</v>
      </c>
      <c r="Y11" s="12">
        <f t="shared" si="3"/>
        <v>6.9718916856336965E-2</v>
      </c>
      <c r="Z11" s="13" t="str">
        <f t="shared" si="4"/>
        <v>**signif</v>
      </c>
    </row>
    <row r="12" spans="2:26" ht="15.75" customHeight="1" x14ac:dyDescent="0.3">
      <c r="B12" s="57" t="s">
        <v>191</v>
      </c>
      <c r="C12" s="64">
        <v>0.83</v>
      </c>
      <c r="D12" s="64">
        <v>0.81</v>
      </c>
      <c r="E12" s="64">
        <v>0.84</v>
      </c>
      <c r="F12" s="64">
        <v>0.89</v>
      </c>
      <c r="G12" s="64">
        <v>0.94</v>
      </c>
      <c r="H12" s="64">
        <v>0.91</v>
      </c>
      <c r="I12" s="64">
        <v>0.94</v>
      </c>
      <c r="J12" s="64">
        <v>0.97</v>
      </c>
      <c r="K12" s="64">
        <v>0.95</v>
      </c>
      <c r="L12" s="64">
        <v>0.99</v>
      </c>
      <c r="M12" s="64">
        <v>0.97</v>
      </c>
      <c r="N12" s="64">
        <v>0.99</v>
      </c>
      <c r="O12" s="64">
        <v>0.97063631872792189</v>
      </c>
      <c r="P12" s="64">
        <v>0.96186931392811847</v>
      </c>
      <c r="Q12" s="63" t="str">
        <f t="shared" si="5"/>
        <v xml:space="preserve"> </v>
      </c>
      <c r="S12" s="6">
        <v>257</v>
      </c>
      <c r="T12" s="7">
        <v>324</v>
      </c>
      <c r="U12"/>
      <c r="V12" s="10">
        <f t="shared" si="1"/>
        <v>-8.7670047998034129E-3</v>
      </c>
      <c r="W12" s="11">
        <f t="shared" si="0"/>
        <v>2.9341167931223804E-2</v>
      </c>
      <c r="X12" s="12">
        <f t="shared" si="2"/>
        <v>-3.8108172731027221E-2</v>
      </c>
      <c r="Y12" s="12">
        <f t="shared" si="3"/>
        <v>2.0574163131420391E-2</v>
      </c>
      <c r="Z12" s="13" t="str">
        <f t="shared" si="4"/>
        <v>not signif</v>
      </c>
    </row>
    <row r="13" spans="2:26" ht="15.75" customHeight="1" x14ac:dyDescent="0.3">
      <c r="B13" s="57" t="s">
        <v>14</v>
      </c>
      <c r="C13" s="64">
        <v>0.81</v>
      </c>
      <c r="D13" s="64">
        <v>0.83</v>
      </c>
      <c r="E13" s="64">
        <v>0.82</v>
      </c>
      <c r="F13" s="64">
        <v>0.9</v>
      </c>
      <c r="G13" s="64">
        <v>0.89</v>
      </c>
      <c r="H13" s="64">
        <v>0.91</v>
      </c>
      <c r="I13" s="64">
        <v>0.92</v>
      </c>
      <c r="J13" s="64">
        <v>0.9</v>
      </c>
      <c r="K13" s="64">
        <v>0.81</v>
      </c>
      <c r="L13" s="64">
        <v>0.97</v>
      </c>
      <c r="M13" s="64">
        <v>0.91</v>
      </c>
      <c r="N13" s="64">
        <v>0.98</v>
      </c>
      <c r="O13" s="64">
        <v>0.96347203444746687</v>
      </c>
      <c r="P13" s="64">
        <v>0.98918838368144368</v>
      </c>
      <c r="Q13" s="63" t="str">
        <f t="shared" si="5"/>
        <v>*</v>
      </c>
      <c r="S13" s="7">
        <v>985</v>
      </c>
      <c r="T13" s="7">
        <v>1051</v>
      </c>
      <c r="U13"/>
      <c r="V13" s="10">
        <f t="shared" si="1"/>
        <v>2.571634923397681E-2</v>
      </c>
      <c r="W13" s="11">
        <f t="shared" si="0"/>
        <v>1.327968764366208E-2</v>
      </c>
      <c r="X13" s="12">
        <f t="shared" si="2"/>
        <v>1.2436661590314729E-2</v>
      </c>
      <c r="Y13" s="12">
        <f t="shared" si="3"/>
        <v>3.899603687763889E-2</v>
      </c>
      <c r="Z13" s="13" t="str">
        <f t="shared" si="4"/>
        <v>**signif</v>
      </c>
    </row>
    <row r="14" spans="2:26" ht="15.75" customHeight="1" x14ac:dyDescent="0.3">
      <c r="B14" s="57" t="s">
        <v>192</v>
      </c>
      <c r="C14" s="64">
        <v>0.73</v>
      </c>
      <c r="D14" s="64">
        <v>0.79</v>
      </c>
      <c r="E14" s="64">
        <v>0.94</v>
      </c>
      <c r="F14" s="64">
        <v>0.92</v>
      </c>
      <c r="G14" s="64">
        <v>0.93</v>
      </c>
      <c r="H14" s="64">
        <v>0.91</v>
      </c>
      <c r="I14" s="64">
        <v>0.93</v>
      </c>
      <c r="J14" s="64">
        <v>0.91</v>
      </c>
      <c r="K14" s="64">
        <v>0.96</v>
      </c>
      <c r="L14" s="64">
        <v>0.96</v>
      </c>
      <c r="M14" s="64">
        <v>0.93</v>
      </c>
      <c r="N14" s="64">
        <v>0.93</v>
      </c>
      <c r="O14" s="64">
        <v>0.94626439754965608</v>
      </c>
      <c r="P14" s="64">
        <v>0.960043103766822</v>
      </c>
      <c r="Q14" s="63" t="str">
        <f t="shared" si="5"/>
        <v xml:space="preserve"> </v>
      </c>
      <c r="S14" s="6">
        <v>310</v>
      </c>
      <c r="T14" s="7">
        <v>253</v>
      </c>
      <c r="U14"/>
      <c r="V14" s="10">
        <f t="shared" si="1"/>
        <v>1.3778706217165926E-2</v>
      </c>
      <c r="W14" s="11">
        <f t="shared" si="0"/>
        <v>3.4822310997228843E-2</v>
      </c>
      <c r="X14" s="12">
        <f t="shared" si="2"/>
        <v>-2.1043604780062918E-2</v>
      </c>
      <c r="Y14" s="12">
        <f t="shared" si="3"/>
        <v>4.8601017214394769E-2</v>
      </c>
      <c r="Z14" s="13" t="str">
        <f t="shared" si="4"/>
        <v>not signif</v>
      </c>
    </row>
    <row r="15" spans="2:26" ht="15.75" customHeight="1" x14ac:dyDescent="0.3">
      <c r="B15" s="57" t="s">
        <v>15</v>
      </c>
      <c r="C15" s="64">
        <v>0.82</v>
      </c>
      <c r="D15" s="64">
        <v>0.84</v>
      </c>
      <c r="E15" s="64">
        <v>0.92</v>
      </c>
      <c r="F15" s="64">
        <v>0.92</v>
      </c>
      <c r="G15" s="64">
        <v>0.92</v>
      </c>
      <c r="H15" s="64">
        <v>0.92</v>
      </c>
      <c r="I15" s="64">
        <v>0.93</v>
      </c>
      <c r="J15" s="64">
        <v>0.96</v>
      </c>
      <c r="K15" s="64">
        <v>0.99</v>
      </c>
      <c r="L15" s="64">
        <v>0.99</v>
      </c>
      <c r="M15" s="64">
        <v>0.96</v>
      </c>
      <c r="N15" s="64">
        <v>0.92</v>
      </c>
      <c r="O15" s="64">
        <v>0.97843678267522993</v>
      </c>
      <c r="P15" s="64">
        <v>0.98955768353853157</v>
      </c>
      <c r="Q15" s="63" t="str">
        <f t="shared" si="5"/>
        <v xml:space="preserve"> </v>
      </c>
      <c r="S15" s="6">
        <v>122</v>
      </c>
      <c r="T15" s="7">
        <v>135</v>
      </c>
      <c r="U15"/>
      <c r="V15" s="10">
        <f t="shared" si="1"/>
        <v>1.1120900863301642E-2</v>
      </c>
      <c r="W15" s="11">
        <f t="shared" si="0"/>
        <v>3.0958025236128995E-2</v>
      </c>
      <c r="X15" s="12">
        <f t="shared" si="2"/>
        <v>-1.9837124372827353E-2</v>
      </c>
      <c r="Y15" s="12">
        <f t="shared" si="3"/>
        <v>4.2078926099430633E-2</v>
      </c>
      <c r="Z15" s="13" t="str">
        <f t="shared" si="4"/>
        <v>not signif</v>
      </c>
    </row>
    <row r="16" spans="2:26" ht="15.75" customHeight="1" x14ac:dyDescent="0.3">
      <c r="B16" s="57" t="s">
        <v>16</v>
      </c>
      <c r="C16" s="64">
        <v>0.88</v>
      </c>
      <c r="D16" s="64">
        <v>0.94</v>
      </c>
      <c r="E16" s="64">
        <v>0.91</v>
      </c>
      <c r="F16" s="64">
        <v>0.93</v>
      </c>
      <c r="G16" s="64">
        <v>0.93</v>
      </c>
      <c r="H16" s="64">
        <v>0.83</v>
      </c>
      <c r="I16" s="64">
        <v>0.85</v>
      </c>
      <c r="J16" s="64">
        <v>0.9</v>
      </c>
      <c r="K16" s="64">
        <v>0.91</v>
      </c>
      <c r="L16" s="64">
        <v>0.94</v>
      </c>
      <c r="M16" s="64">
        <v>0.93</v>
      </c>
      <c r="N16" s="64">
        <v>0.94</v>
      </c>
      <c r="O16" s="64">
        <v>0.91619042784797067</v>
      </c>
      <c r="P16" s="64">
        <v>0.90842454519432281</v>
      </c>
      <c r="Q16" s="63" t="str">
        <f t="shared" si="5"/>
        <v xml:space="preserve"> </v>
      </c>
      <c r="S16" s="6">
        <v>298</v>
      </c>
      <c r="T16" s="7">
        <v>234</v>
      </c>
      <c r="U16"/>
      <c r="V16" s="10">
        <f t="shared" si="1"/>
        <v>-7.7658826536478598E-3</v>
      </c>
      <c r="W16" s="11">
        <f t="shared" si="0"/>
        <v>4.8534435390815221E-2</v>
      </c>
      <c r="X16" s="12">
        <f t="shared" si="2"/>
        <v>-5.6300318044463081E-2</v>
      </c>
      <c r="Y16" s="12">
        <f t="shared" si="3"/>
        <v>4.0768552737167361E-2</v>
      </c>
      <c r="Z16" s="13" t="str">
        <f t="shared" si="4"/>
        <v>not signif</v>
      </c>
    </row>
    <row r="17" spans="2:26" ht="15.75" customHeight="1" x14ac:dyDescent="0.3">
      <c r="B17" s="57" t="s">
        <v>17</v>
      </c>
      <c r="C17" s="64">
        <v>0.87</v>
      </c>
      <c r="D17" s="64">
        <v>0.97</v>
      </c>
      <c r="E17" s="64">
        <v>0.97</v>
      </c>
      <c r="F17" s="64">
        <v>0.9</v>
      </c>
      <c r="G17" s="64">
        <v>0.95</v>
      </c>
      <c r="H17" s="64">
        <v>0.91</v>
      </c>
      <c r="I17" s="64">
        <v>0.91</v>
      </c>
      <c r="J17" s="64">
        <v>0.98</v>
      </c>
      <c r="K17" s="64">
        <v>0.96</v>
      </c>
      <c r="L17" s="64">
        <v>0.93</v>
      </c>
      <c r="M17" s="64">
        <v>0.96</v>
      </c>
      <c r="N17" s="64">
        <v>0.95</v>
      </c>
      <c r="O17" s="64">
        <v>0.93537421094674367</v>
      </c>
      <c r="P17" s="64">
        <v>1</v>
      </c>
      <c r="Q17" s="63" t="str">
        <f t="shared" si="5"/>
        <v>*</v>
      </c>
      <c r="S17" s="6">
        <v>130</v>
      </c>
      <c r="T17" s="7">
        <v>120</v>
      </c>
      <c r="U17"/>
      <c r="V17" s="10">
        <f t="shared" si="1"/>
        <v>6.4625789053256333E-2</v>
      </c>
      <c r="W17" s="11">
        <f t="shared" si="0"/>
        <v>4.2264917003759596E-2</v>
      </c>
      <c r="X17" s="12">
        <f t="shared" si="2"/>
        <v>2.2360872049496737E-2</v>
      </c>
      <c r="Y17" s="12">
        <f t="shared" si="3"/>
        <v>0.10689070605701592</v>
      </c>
      <c r="Z17" s="13" t="str">
        <f t="shared" si="4"/>
        <v>**signif</v>
      </c>
    </row>
    <row r="18" spans="2:26" ht="15.75" customHeight="1" thickBot="1" x14ac:dyDescent="0.35">
      <c r="B18" s="60" t="s">
        <v>18</v>
      </c>
      <c r="C18" s="65">
        <v>0.87</v>
      </c>
      <c r="D18" s="65">
        <v>0.76</v>
      </c>
      <c r="E18" s="65">
        <v>0.81</v>
      </c>
      <c r="F18" s="65">
        <v>0.88</v>
      </c>
      <c r="G18" s="65">
        <v>0.83</v>
      </c>
      <c r="H18" s="65">
        <v>0.94</v>
      </c>
      <c r="I18" s="65">
        <v>0.92</v>
      </c>
      <c r="J18" s="65">
        <v>0.9</v>
      </c>
      <c r="K18" s="65">
        <v>0.95</v>
      </c>
      <c r="L18" s="65">
        <v>0.92</v>
      </c>
      <c r="M18" s="65">
        <v>0.93</v>
      </c>
      <c r="N18" s="65">
        <v>0.91</v>
      </c>
      <c r="O18" s="65">
        <v>0.91645720964669364</v>
      </c>
      <c r="P18" s="65">
        <v>0.96390089241886556</v>
      </c>
      <c r="Q18" s="63" t="str">
        <f t="shared" si="5"/>
        <v>*</v>
      </c>
      <c r="S18" s="6">
        <v>279</v>
      </c>
      <c r="T18" s="6">
        <v>291</v>
      </c>
      <c r="U18"/>
      <c r="V18" s="10">
        <f t="shared" si="1"/>
        <v>4.7443682772171925E-2</v>
      </c>
      <c r="W18" s="11">
        <f t="shared" si="0"/>
        <v>3.8904618318145477E-2</v>
      </c>
      <c r="X18" s="12">
        <f t="shared" si="2"/>
        <v>8.5390644540264474E-3</v>
      </c>
      <c r="Y18" s="12">
        <f t="shared" si="3"/>
        <v>8.6348301090317409E-2</v>
      </c>
      <c r="Z18" s="13" t="str">
        <f t="shared" si="4"/>
        <v>**signif</v>
      </c>
    </row>
    <row r="19" spans="2:26" ht="15.75" customHeight="1" thickBot="1" x14ac:dyDescent="0.35">
      <c r="B19" s="61" t="s">
        <v>189</v>
      </c>
      <c r="C19" s="66">
        <v>0.79</v>
      </c>
      <c r="D19" s="66">
        <v>0.82</v>
      </c>
      <c r="E19" s="66">
        <v>0.86</v>
      </c>
      <c r="F19" s="66">
        <v>0.86</v>
      </c>
      <c r="G19" s="66">
        <v>0.87</v>
      </c>
      <c r="H19" s="66">
        <v>0.89</v>
      </c>
      <c r="I19" s="66">
        <v>0.91</v>
      </c>
      <c r="J19" s="66">
        <v>0.91</v>
      </c>
      <c r="K19" s="66">
        <v>0.9</v>
      </c>
      <c r="L19" s="66">
        <v>0.91</v>
      </c>
      <c r="M19" s="66">
        <v>0.93</v>
      </c>
      <c r="N19" s="66">
        <v>0.92</v>
      </c>
      <c r="O19" s="66">
        <v>0.93373726386380218</v>
      </c>
      <c r="P19" s="66">
        <v>0.93064944858007803</v>
      </c>
      <c r="Q19" s="79" t="str">
        <f t="shared" si="5"/>
        <v xml:space="preserve"> </v>
      </c>
      <c r="S19" s="9">
        <v>5838</v>
      </c>
      <c r="T19" s="9">
        <f>SUM(T5:T18)</f>
        <v>5829</v>
      </c>
      <c r="U19"/>
      <c r="V19" s="10">
        <f>P19-O19</f>
        <v>-3.087815283724149E-3</v>
      </c>
      <c r="W19" s="11">
        <f t="shared" si="0"/>
        <v>9.1241217366080634E-3</v>
      </c>
      <c r="X19" s="12">
        <f t="shared" si="2"/>
        <v>-1.2211937020332212E-2</v>
      </c>
      <c r="Y19" s="12">
        <f t="shared" si="3"/>
        <v>6.0363064528839144E-3</v>
      </c>
      <c r="Z19" s="13" t="str">
        <f t="shared" si="4"/>
        <v>not signif</v>
      </c>
    </row>
    <row r="20" spans="2:26" ht="15.75" customHeight="1" x14ac:dyDescent="0.25"/>
    <row r="21" spans="2:26" x14ac:dyDescent="0.25">
      <c r="B21" s="51" t="s">
        <v>190</v>
      </c>
    </row>
  </sheetData>
  <mergeCells count="1">
    <mergeCell ref="S3:T3"/>
  </mergeCells>
  <hyperlinks>
    <hyperlink ref="G1" location="Contents!A1" display="Back to contents"/>
  </hyperlink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23"/>
  <sheetViews>
    <sheetView workbookViewId="0">
      <selection activeCell="L22" sqref="L22"/>
    </sheetView>
  </sheetViews>
  <sheetFormatPr defaultColWidth="9.109375" defaultRowHeight="13.2" x14ac:dyDescent="0.25"/>
  <cols>
    <col min="1" max="1" width="9.109375" style="50"/>
    <col min="2" max="2" width="19.44140625" style="50" customWidth="1"/>
    <col min="3" max="15" width="8.6640625" style="50" customWidth="1"/>
    <col min="16" max="16" width="9.109375" style="50"/>
    <col min="17" max="17" width="4.5546875" style="50" customWidth="1"/>
    <col min="18" max="18" width="9.109375" style="50"/>
    <col min="19" max="19" width="12" style="50" customWidth="1"/>
    <col min="20" max="20" width="11" style="50" customWidth="1"/>
    <col min="21" max="21" width="8.109375" style="50" customWidth="1"/>
    <col min="22" max="22" width="9.5546875" style="50" customWidth="1"/>
    <col min="23" max="16384" width="9.109375" style="50"/>
  </cols>
  <sheetData>
    <row r="1" spans="2:26" ht="14.4" x14ac:dyDescent="0.3">
      <c r="I1" s="3" t="s">
        <v>2</v>
      </c>
    </row>
    <row r="3" spans="2:26" ht="13.8" thickBot="1" x14ac:dyDescent="0.3">
      <c r="B3" s="49" t="s">
        <v>195</v>
      </c>
    </row>
    <row r="4" spans="2:26" ht="13.8" thickBot="1" x14ac:dyDescent="0.3">
      <c r="S4" s="83" t="s">
        <v>199</v>
      </c>
      <c r="T4" s="83"/>
    </row>
    <row r="5" spans="2:26" ht="17.850000000000001" customHeight="1" thickBot="1" x14ac:dyDescent="0.35">
      <c r="B5" s="58" t="s">
        <v>194</v>
      </c>
      <c r="C5" s="59">
        <v>2000</v>
      </c>
      <c r="D5" s="59">
        <v>2001</v>
      </c>
      <c r="E5" s="59">
        <v>2002</v>
      </c>
      <c r="F5" s="59">
        <v>2003</v>
      </c>
      <c r="G5" s="59">
        <v>2004</v>
      </c>
      <c r="H5" s="59">
        <v>2005</v>
      </c>
      <c r="I5" s="59">
        <v>2006</v>
      </c>
      <c r="J5" s="59">
        <v>2007</v>
      </c>
      <c r="K5" s="59">
        <v>2008</v>
      </c>
      <c r="L5" s="59">
        <v>2009</v>
      </c>
      <c r="M5" s="59">
        <v>2010</v>
      </c>
      <c r="N5" s="59">
        <v>2012</v>
      </c>
      <c r="O5" s="59">
        <v>2014</v>
      </c>
      <c r="P5" s="59">
        <v>2016</v>
      </c>
      <c r="Q5" s="62" t="s">
        <v>33</v>
      </c>
      <c r="S5" s="8">
        <v>2014</v>
      </c>
      <c r="T5" s="8">
        <v>2016</v>
      </c>
      <c r="U5"/>
      <c r="V5" s="46" t="s">
        <v>34</v>
      </c>
      <c r="W5" s="46" t="s">
        <v>35</v>
      </c>
      <c r="X5" s="46" t="s">
        <v>36</v>
      </c>
      <c r="Y5" s="46" t="s">
        <v>37</v>
      </c>
      <c r="Z5" s="46" t="s">
        <v>38</v>
      </c>
    </row>
    <row r="6" spans="2:26" ht="17.850000000000001" customHeight="1" x14ac:dyDescent="0.3">
      <c r="B6" s="53" t="s">
        <v>9</v>
      </c>
      <c r="C6" s="72">
        <v>0.75</v>
      </c>
      <c r="D6" s="72">
        <v>0.77</v>
      </c>
      <c r="E6" s="72">
        <v>0.83</v>
      </c>
      <c r="F6" s="72">
        <v>0.82</v>
      </c>
      <c r="G6" s="72">
        <v>0.81</v>
      </c>
      <c r="H6" s="72">
        <v>0.86</v>
      </c>
      <c r="I6" s="72">
        <v>0.92</v>
      </c>
      <c r="J6" s="72">
        <v>0.9</v>
      </c>
      <c r="K6" s="72">
        <v>0.9</v>
      </c>
      <c r="L6" s="72">
        <v>0.89</v>
      </c>
      <c r="M6" s="72">
        <v>0.96</v>
      </c>
      <c r="N6" s="72">
        <v>0.88</v>
      </c>
      <c r="O6" s="72">
        <v>0.91169398794602241</v>
      </c>
      <c r="P6" s="72">
        <v>0.88509055130813974</v>
      </c>
      <c r="Q6" s="63" t="str">
        <f>IF(Z6="not signif"," ","*")</f>
        <v>*</v>
      </c>
      <c r="S6" s="6">
        <v>1190</v>
      </c>
      <c r="T6" s="6">
        <v>914</v>
      </c>
      <c r="U6"/>
      <c r="V6" s="10">
        <f>P6-O6</f>
        <v>-2.6603436637882671E-2</v>
      </c>
      <c r="W6" s="11">
        <f t="shared" ref="W6:W11" si="0">1.96*SQRT(O6*(1-O6)/S6+P6*(1-P6)/T6)</f>
        <v>2.6217792700078072E-2</v>
      </c>
      <c r="X6" s="12">
        <f>V6-W6</f>
        <v>-5.282122933796074E-2</v>
      </c>
      <c r="Y6" s="12">
        <f>V6+W6</f>
        <v>-3.8564393780459935E-4</v>
      </c>
      <c r="Z6" s="13" t="str">
        <f>IF(X6*Y6&gt;0,"**signif","not signif")</f>
        <v>**signif</v>
      </c>
    </row>
    <row r="7" spans="2:26" ht="17.850000000000001" customHeight="1" x14ac:dyDescent="0.3">
      <c r="B7" s="53" t="s">
        <v>20</v>
      </c>
      <c r="C7" s="72">
        <v>0.81</v>
      </c>
      <c r="D7" s="72">
        <v>0.84</v>
      </c>
      <c r="E7" s="72">
        <v>0.9</v>
      </c>
      <c r="F7" s="72">
        <v>0.95</v>
      </c>
      <c r="G7" s="72">
        <v>0.8</v>
      </c>
      <c r="H7" s="72">
        <v>0.94</v>
      </c>
      <c r="I7" s="72">
        <v>0.87</v>
      </c>
      <c r="J7" s="72">
        <v>0.88</v>
      </c>
      <c r="K7" s="72">
        <v>0.96</v>
      </c>
      <c r="L7" s="72">
        <v>0.88</v>
      </c>
      <c r="M7" s="72">
        <v>0.9</v>
      </c>
      <c r="N7" s="72">
        <v>0.99</v>
      </c>
      <c r="O7" s="72">
        <v>0.98122065727699526</v>
      </c>
      <c r="P7" s="72">
        <v>0.95000000000000018</v>
      </c>
      <c r="Q7" s="63" t="str">
        <f t="shared" ref="Q7:Q10" si="1">IF(Z7="not signif"," ","*")</f>
        <v>*</v>
      </c>
      <c r="S7" s="7">
        <v>213</v>
      </c>
      <c r="T7" s="7">
        <v>380</v>
      </c>
      <c r="U7"/>
      <c r="V7" s="10">
        <f t="shared" ref="V7:V11" si="2">P7-O7</f>
        <v>-3.1220657276995079E-2</v>
      </c>
      <c r="W7" s="11">
        <f t="shared" si="0"/>
        <v>2.8505046920270949E-2</v>
      </c>
      <c r="X7" s="12">
        <f t="shared" ref="X7:X11" si="3">V7-W7</f>
        <v>-5.9725704197266027E-2</v>
      </c>
      <c r="Y7" s="12">
        <f t="shared" ref="Y7:Y11" si="4">V7+W7</f>
        <v>-2.7156103567241296E-3</v>
      </c>
      <c r="Z7" s="13" t="str">
        <f t="shared" ref="Z7:Z11" si="5">IF(X7*Y7&gt;0,"**signif","not signif")</f>
        <v>**signif</v>
      </c>
    </row>
    <row r="8" spans="2:26" ht="27.75" customHeight="1" x14ac:dyDescent="0.3">
      <c r="B8" s="53" t="s">
        <v>22</v>
      </c>
      <c r="C8" s="69"/>
      <c r="D8" s="69"/>
      <c r="E8" s="72">
        <v>0.88</v>
      </c>
      <c r="F8" s="72">
        <v>0.8</v>
      </c>
      <c r="G8" s="72">
        <v>0.81</v>
      </c>
      <c r="H8" s="72">
        <v>0.87</v>
      </c>
      <c r="I8" s="72">
        <v>0.97</v>
      </c>
      <c r="J8" s="72">
        <v>0.78</v>
      </c>
      <c r="K8" s="72">
        <v>0.86</v>
      </c>
      <c r="L8" s="72">
        <v>0.85</v>
      </c>
      <c r="M8" s="72">
        <v>0.85</v>
      </c>
      <c r="N8" s="72">
        <v>1</v>
      </c>
      <c r="O8" s="76" t="s">
        <v>21</v>
      </c>
      <c r="P8" s="76" t="s">
        <v>21</v>
      </c>
      <c r="Q8" s="63"/>
      <c r="S8" s="6">
        <v>65</v>
      </c>
      <c r="T8" s="7">
        <v>73</v>
      </c>
      <c r="U8"/>
      <c r="V8" s="10" t="e">
        <f t="shared" si="2"/>
        <v>#VALUE!</v>
      </c>
      <c r="W8" s="11" t="e">
        <f t="shared" si="0"/>
        <v>#VALUE!</v>
      </c>
      <c r="X8" s="12" t="e">
        <f t="shared" si="3"/>
        <v>#VALUE!</v>
      </c>
      <c r="Y8" s="12" t="e">
        <f t="shared" si="4"/>
        <v>#VALUE!</v>
      </c>
      <c r="Z8" s="13" t="e">
        <f t="shared" si="5"/>
        <v>#VALUE!</v>
      </c>
    </row>
    <row r="9" spans="2:26" ht="17.850000000000001" customHeight="1" x14ac:dyDescent="0.3">
      <c r="B9" s="53" t="s">
        <v>14</v>
      </c>
      <c r="C9" s="72">
        <v>0.91</v>
      </c>
      <c r="D9" s="72">
        <v>0.87</v>
      </c>
      <c r="E9" s="72">
        <v>0.86</v>
      </c>
      <c r="F9" s="72">
        <v>0.84</v>
      </c>
      <c r="G9" s="72">
        <v>0.86</v>
      </c>
      <c r="H9" s="72">
        <v>0.87</v>
      </c>
      <c r="I9" s="72">
        <v>0.87</v>
      </c>
      <c r="J9" s="72">
        <v>0.98</v>
      </c>
      <c r="K9" s="72">
        <v>0.84</v>
      </c>
      <c r="L9" s="72">
        <v>0.97</v>
      </c>
      <c r="M9" s="72">
        <v>0.93</v>
      </c>
      <c r="N9" s="72">
        <v>0.99</v>
      </c>
      <c r="O9" s="72">
        <v>0.91256830601092886</v>
      </c>
      <c r="P9" s="72">
        <v>0.97916666666666674</v>
      </c>
      <c r="Q9" s="63" t="str">
        <f t="shared" si="1"/>
        <v>*</v>
      </c>
      <c r="S9" s="6">
        <v>366</v>
      </c>
      <c r="T9" s="7">
        <v>288</v>
      </c>
      <c r="U9"/>
      <c r="V9" s="10">
        <f t="shared" si="2"/>
        <v>6.6598360655737876E-2</v>
      </c>
      <c r="W9" s="11">
        <f t="shared" si="0"/>
        <v>3.3310156074818159E-2</v>
      </c>
      <c r="X9" s="12">
        <f t="shared" si="3"/>
        <v>3.3288204580919717E-2</v>
      </c>
      <c r="Y9" s="12">
        <f t="shared" si="4"/>
        <v>9.9908516730556035E-2</v>
      </c>
      <c r="Z9" s="13" t="str">
        <f t="shared" si="5"/>
        <v>**signif</v>
      </c>
    </row>
    <row r="10" spans="2:26" ht="17.850000000000001" customHeight="1" x14ac:dyDescent="0.3">
      <c r="B10" s="53" t="s">
        <v>23</v>
      </c>
      <c r="C10" s="72">
        <v>0.88</v>
      </c>
      <c r="D10" s="72">
        <v>0.94</v>
      </c>
      <c r="E10" s="72">
        <v>0.9</v>
      </c>
      <c r="F10" s="72">
        <v>0.93</v>
      </c>
      <c r="G10" s="72">
        <v>0.91</v>
      </c>
      <c r="H10" s="72">
        <v>0.77</v>
      </c>
      <c r="I10" s="72">
        <v>0.85</v>
      </c>
      <c r="J10" s="72">
        <v>0.89</v>
      </c>
      <c r="K10" s="72">
        <v>0.98</v>
      </c>
      <c r="L10" s="72">
        <v>0.98</v>
      </c>
      <c r="M10" s="72">
        <v>0.91</v>
      </c>
      <c r="N10" s="72">
        <v>0.92</v>
      </c>
      <c r="O10" s="72">
        <v>0.9051094890510949</v>
      </c>
      <c r="P10" s="72">
        <v>0.87128712871287117</v>
      </c>
      <c r="Q10" s="63" t="str">
        <f t="shared" si="1"/>
        <v xml:space="preserve"> </v>
      </c>
      <c r="S10" s="6">
        <v>137</v>
      </c>
      <c r="T10" s="7">
        <v>101</v>
      </c>
      <c r="U10"/>
      <c r="V10" s="10">
        <f t="shared" si="2"/>
        <v>-3.3822360338223723E-2</v>
      </c>
      <c r="W10" s="11">
        <f t="shared" si="0"/>
        <v>8.1693741486487725E-2</v>
      </c>
      <c r="X10" s="12">
        <f t="shared" si="3"/>
        <v>-0.11551610182471145</v>
      </c>
      <c r="Y10" s="12">
        <f t="shared" si="4"/>
        <v>4.7871381148264003E-2</v>
      </c>
      <c r="Z10" s="13" t="str">
        <f t="shared" si="5"/>
        <v>not signif</v>
      </c>
    </row>
    <row r="11" spans="2:26" ht="29.25" customHeight="1" thickBot="1" x14ac:dyDescent="0.35">
      <c r="B11" s="56" t="s">
        <v>24</v>
      </c>
      <c r="C11" s="73">
        <v>0.85</v>
      </c>
      <c r="D11" s="73">
        <v>0.98</v>
      </c>
      <c r="E11" s="73">
        <v>0.99</v>
      </c>
      <c r="F11" s="73">
        <v>0.91</v>
      </c>
      <c r="G11" s="73">
        <v>0.96</v>
      </c>
      <c r="H11" s="73">
        <v>0.91</v>
      </c>
      <c r="I11" s="73">
        <v>0.98</v>
      </c>
      <c r="J11" s="73">
        <v>0.89</v>
      </c>
      <c r="K11" s="73">
        <v>0.97</v>
      </c>
      <c r="L11" s="73">
        <v>0.95</v>
      </c>
      <c r="M11" s="73">
        <v>0.95</v>
      </c>
      <c r="N11" s="73">
        <v>0.92</v>
      </c>
      <c r="O11" s="77" t="s">
        <v>21</v>
      </c>
      <c r="P11" s="77" t="s">
        <v>21</v>
      </c>
      <c r="Q11" s="63"/>
      <c r="S11" s="78">
        <v>57</v>
      </c>
      <c r="T11" s="78">
        <v>45</v>
      </c>
      <c r="U11"/>
      <c r="V11" s="10" t="e">
        <f t="shared" si="2"/>
        <v>#VALUE!</v>
      </c>
      <c r="W11" s="11" t="e">
        <f t="shared" si="0"/>
        <v>#VALUE!</v>
      </c>
      <c r="X11" s="12" t="e">
        <f t="shared" si="3"/>
        <v>#VALUE!</v>
      </c>
      <c r="Y11" s="12" t="e">
        <f t="shared" si="4"/>
        <v>#VALUE!</v>
      </c>
      <c r="Z11" s="13" t="e">
        <f t="shared" si="5"/>
        <v>#VALUE!</v>
      </c>
    </row>
    <row r="12" spans="2:26" ht="14.4" x14ac:dyDescent="0.3">
      <c r="Q12" s="74"/>
    </row>
    <row r="13" spans="2:26" ht="15.6" x14ac:dyDescent="0.3">
      <c r="B13" s="70" t="s">
        <v>196</v>
      </c>
      <c r="Q13" s="75"/>
    </row>
    <row r="14" spans="2:26" ht="14.4" x14ac:dyDescent="0.3">
      <c r="B14" s="51" t="s">
        <v>197</v>
      </c>
      <c r="Q14" s="75"/>
    </row>
    <row r="20" spans="15:15" x14ac:dyDescent="0.25">
      <c r="O20" s="71"/>
    </row>
    <row r="23" spans="15:15" x14ac:dyDescent="0.25">
      <c r="O23" s="71"/>
    </row>
  </sheetData>
  <mergeCells count="1">
    <mergeCell ref="S4:T4"/>
  </mergeCells>
  <hyperlinks>
    <hyperlink ref="I1" location="Contents!A1" display="Back to contents"/>
  </hyperlink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19"/>
  <sheetViews>
    <sheetView workbookViewId="0">
      <selection activeCell="O24" sqref="O24"/>
    </sheetView>
  </sheetViews>
  <sheetFormatPr defaultColWidth="9.109375" defaultRowHeight="13.2" x14ac:dyDescent="0.25"/>
  <cols>
    <col min="1" max="1" width="9.109375" style="50"/>
    <col min="2" max="2" width="19.5546875" style="50" customWidth="1"/>
    <col min="3" max="16" width="8.6640625" style="50" customWidth="1"/>
    <col min="17" max="17" width="5.88671875" style="50" customWidth="1"/>
    <col min="18" max="16384" width="9.109375" style="50"/>
  </cols>
  <sheetData>
    <row r="1" spans="2:26" ht="14.4" x14ac:dyDescent="0.3">
      <c r="I1" s="3" t="s">
        <v>2</v>
      </c>
    </row>
    <row r="2" spans="2:26" ht="13.8" thickBot="1" x14ac:dyDescent="0.3">
      <c r="B2" s="49" t="s">
        <v>200</v>
      </c>
    </row>
    <row r="3" spans="2:26" ht="13.8" thickBot="1" x14ac:dyDescent="0.3">
      <c r="S3" s="83" t="s">
        <v>199</v>
      </c>
      <c r="T3" s="83"/>
    </row>
    <row r="4" spans="2:26" ht="15.9" customHeight="1" thickBot="1" x14ac:dyDescent="0.35">
      <c r="B4" s="58" t="s">
        <v>26</v>
      </c>
      <c r="C4" s="59">
        <v>2000</v>
      </c>
      <c r="D4" s="59">
        <v>2001</v>
      </c>
      <c r="E4" s="59">
        <v>2002</v>
      </c>
      <c r="F4" s="59">
        <v>2003</v>
      </c>
      <c r="G4" s="59">
        <v>2004</v>
      </c>
      <c r="H4" s="59">
        <v>2005</v>
      </c>
      <c r="I4" s="59">
        <v>2006</v>
      </c>
      <c r="J4" s="59">
        <v>2007</v>
      </c>
      <c r="K4" s="59">
        <v>2008</v>
      </c>
      <c r="L4" s="59">
        <v>2009</v>
      </c>
      <c r="M4" s="59">
        <v>2010</v>
      </c>
      <c r="N4" s="59">
        <v>2012</v>
      </c>
      <c r="O4" s="59">
        <v>2014</v>
      </c>
      <c r="P4" s="59">
        <v>2016</v>
      </c>
      <c r="Q4" s="62" t="s">
        <v>33</v>
      </c>
      <c r="S4" s="8">
        <v>2014</v>
      </c>
      <c r="T4" s="8">
        <v>2016</v>
      </c>
      <c r="U4"/>
      <c r="V4" s="46" t="s">
        <v>34</v>
      </c>
      <c r="W4" s="46" t="s">
        <v>35</v>
      </c>
      <c r="X4" s="46" t="s">
        <v>36</v>
      </c>
      <c r="Y4" s="46" t="s">
        <v>37</v>
      </c>
      <c r="Z4" s="46" t="s">
        <v>38</v>
      </c>
    </row>
    <row r="5" spans="2:26" ht="15.9" customHeight="1" x14ac:dyDescent="0.3">
      <c r="B5" s="53" t="s">
        <v>8</v>
      </c>
      <c r="C5" s="72">
        <v>0.7</v>
      </c>
      <c r="D5" s="72">
        <v>0.69</v>
      </c>
      <c r="E5" s="72">
        <v>0.85</v>
      </c>
      <c r="F5" s="72">
        <v>0.84</v>
      </c>
      <c r="G5" s="72">
        <v>0.95</v>
      </c>
      <c r="H5" s="72">
        <v>0.98</v>
      </c>
      <c r="I5" s="72">
        <v>1</v>
      </c>
      <c r="J5" s="72">
        <v>0.95</v>
      </c>
      <c r="K5" s="72">
        <v>0.88</v>
      </c>
      <c r="L5" s="72">
        <v>0.89</v>
      </c>
      <c r="M5" s="72">
        <v>0.88</v>
      </c>
      <c r="N5" s="72">
        <v>0.91</v>
      </c>
      <c r="O5" s="72">
        <v>0.92350015387342232</v>
      </c>
      <c r="P5" s="72">
        <v>0.92167194110034489</v>
      </c>
      <c r="Q5" s="63" t="str">
        <f>IF(Z5="not signif"," ","*")</f>
        <v xml:space="preserve"> </v>
      </c>
      <c r="S5" s="6">
        <v>307</v>
      </c>
      <c r="T5" s="6">
        <v>229</v>
      </c>
      <c r="U5"/>
      <c r="V5" s="10">
        <f>P5-O5</f>
        <v>-1.8282127730774311E-3</v>
      </c>
      <c r="W5" s="11">
        <f t="shared" ref="W5:W17" si="0">1.96*SQRT(O5*(1-O5)/S5+P5*(1-P5)/T5)</f>
        <v>4.5772392772836699E-2</v>
      </c>
      <c r="X5" s="12">
        <f>V5-W5</f>
        <v>-4.7600605545914131E-2</v>
      </c>
      <c r="Y5" s="12">
        <f>V5+W5</f>
        <v>4.3944179999759268E-2</v>
      </c>
      <c r="Z5" s="13" t="str">
        <f>IF(X5*Y5&gt;0,"**signif","not signif")</f>
        <v>not signif</v>
      </c>
    </row>
    <row r="6" spans="2:26" ht="15.9" customHeight="1" x14ac:dyDescent="0.3">
      <c r="B6" s="53" t="s">
        <v>27</v>
      </c>
      <c r="C6" s="72">
        <v>0.84</v>
      </c>
      <c r="D6" s="72">
        <v>0.82</v>
      </c>
      <c r="E6" s="72">
        <v>0.83</v>
      </c>
      <c r="F6" s="72">
        <v>0.91</v>
      </c>
      <c r="G6" s="72">
        <v>0.89</v>
      </c>
      <c r="H6" s="72">
        <v>0.93</v>
      </c>
      <c r="I6" s="72">
        <v>0.93</v>
      </c>
      <c r="J6" s="72">
        <v>0.9</v>
      </c>
      <c r="K6" s="72">
        <v>0.87</v>
      </c>
      <c r="L6" s="72">
        <v>0.97</v>
      </c>
      <c r="M6" s="72">
        <v>0.97</v>
      </c>
      <c r="N6" s="72">
        <v>0.92</v>
      </c>
      <c r="O6" s="72">
        <v>0.97435564175636347</v>
      </c>
      <c r="P6" s="72">
        <v>0.94081235031227461</v>
      </c>
      <c r="Q6" s="63" t="str">
        <f>IF(Z6="not signif"," ","*")</f>
        <v>*</v>
      </c>
      <c r="S6" s="7">
        <v>445</v>
      </c>
      <c r="T6" s="7">
        <v>380</v>
      </c>
      <c r="U6"/>
      <c r="V6" s="10">
        <f t="shared" ref="V6:V17" si="1">P6-O6</f>
        <v>-3.3543291444088852E-2</v>
      </c>
      <c r="W6" s="11">
        <f t="shared" si="0"/>
        <v>2.7904234942747713E-2</v>
      </c>
      <c r="X6" s="12">
        <f t="shared" ref="X6:X17" si="2">V6-W6</f>
        <v>-6.1447526386836565E-2</v>
      </c>
      <c r="Y6" s="12">
        <f t="shared" ref="Y6:Y17" si="3">V6+W6</f>
        <v>-5.6390565013411387E-3</v>
      </c>
      <c r="Z6" s="13" t="str">
        <f t="shared" ref="Z6:Z17" si="4">IF(X6*Y6&gt;0,"**signif","not signif")</f>
        <v>**signif</v>
      </c>
    </row>
    <row r="7" spans="2:26" ht="15.9" customHeight="1" x14ac:dyDescent="0.3">
      <c r="B7" s="53" t="s">
        <v>9</v>
      </c>
      <c r="C7" s="72">
        <v>0.81</v>
      </c>
      <c r="D7" s="72">
        <v>0.82</v>
      </c>
      <c r="E7" s="72">
        <v>0.88</v>
      </c>
      <c r="F7" s="72">
        <v>0.86</v>
      </c>
      <c r="G7" s="72">
        <v>0.88</v>
      </c>
      <c r="H7" s="72">
        <v>0.86</v>
      </c>
      <c r="I7" s="72">
        <v>0.84</v>
      </c>
      <c r="J7" s="72">
        <v>0.89</v>
      </c>
      <c r="K7" s="72">
        <v>0.95</v>
      </c>
      <c r="L7" s="72">
        <v>0.99</v>
      </c>
      <c r="M7" s="72">
        <v>0.98</v>
      </c>
      <c r="N7" s="72">
        <v>0.87</v>
      </c>
      <c r="O7" s="72">
        <v>0.8949752307029788</v>
      </c>
      <c r="P7" s="72">
        <v>0.89432914249618101</v>
      </c>
      <c r="Q7" s="63" t="str">
        <f t="shared" ref="Q7:Q17" si="5">IF(Z7="not signif"," ","*")</f>
        <v xml:space="preserve"> </v>
      </c>
      <c r="S7" s="6">
        <v>321</v>
      </c>
      <c r="T7" s="7">
        <v>329</v>
      </c>
      <c r="U7"/>
      <c r="V7" s="10">
        <f t="shared" si="1"/>
        <v>-6.4608820679779022E-4</v>
      </c>
      <c r="W7" s="11">
        <f t="shared" si="0"/>
        <v>4.7205726993272308E-2</v>
      </c>
      <c r="X7" s="12">
        <f t="shared" si="2"/>
        <v>-4.7851815200070098E-2</v>
      </c>
      <c r="Y7" s="12">
        <f t="shared" si="3"/>
        <v>4.6559638786474518E-2</v>
      </c>
      <c r="Z7" s="13" t="str">
        <f t="shared" si="4"/>
        <v>not signif</v>
      </c>
    </row>
    <row r="8" spans="2:26" ht="15.9" customHeight="1" x14ac:dyDescent="0.3">
      <c r="B8" s="53" t="s">
        <v>201</v>
      </c>
      <c r="C8" s="72">
        <v>0.64</v>
      </c>
      <c r="D8" s="72">
        <v>0.69</v>
      </c>
      <c r="E8" s="72">
        <v>0.75</v>
      </c>
      <c r="F8" s="72">
        <v>0.69</v>
      </c>
      <c r="G8" s="72">
        <v>0.68</v>
      </c>
      <c r="H8" s="72">
        <v>0.86</v>
      </c>
      <c r="I8" s="72">
        <v>0.97</v>
      </c>
      <c r="J8" s="72">
        <v>0.91</v>
      </c>
      <c r="K8" s="72">
        <v>0.87</v>
      </c>
      <c r="L8" s="72">
        <v>0.83</v>
      </c>
      <c r="M8" s="72">
        <v>0.94</v>
      </c>
      <c r="N8" s="72">
        <v>0.84</v>
      </c>
      <c r="O8" s="72">
        <v>0.86514560027132692</v>
      </c>
      <c r="P8" s="72">
        <v>0.84608677697340084</v>
      </c>
      <c r="Q8" s="63" t="str">
        <f t="shared" si="5"/>
        <v xml:space="preserve"> </v>
      </c>
      <c r="S8" s="6">
        <v>424</v>
      </c>
      <c r="T8" s="7">
        <v>288</v>
      </c>
      <c r="U8"/>
      <c r="V8" s="10">
        <f t="shared" si="1"/>
        <v>-1.9058823297926075E-2</v>
      </c>
      <c r="W8" s="11">
        <f t="shared" si="0"/>
        <v>5.2859294986949287E-2</v>
      </c>
      <c r="X8" s="12">
        <f t="shared" si="2"/>
        <v>-7.1918118284875363E-2</v>
      </c>
      <c r="Y8" s="12">
        <f t="shared" si="3"/>
        <v>3.3800471689023212E-2</v>
      </c>
      <c r="Z8" s="13" t="str">
        <f t="shared" si="4"/>
        <v>not signif</v>
      </c>
    </row>
    <row r="9" spans="2:26" ht="15.9" customHeight="1" x14ac:dyDescent="0.3">
      <c r="B9" s="53" t="s">
        <v>10</v>
      </c>
      <c r="C9" s="72">
        <v>0.8</v>
      </c>
      <c r="D9" s="72">
        <v>0.83</v>
      </c>
      <c r="E9" s="72">
        <v>0.87</v>
      </c>
      <c r="F9" s="72">
        <v>0.91</v>
      </c>
      <c r="G9" s="72">
        <v>0.86</v>
      </c>
      <c r="H9" s="72">
        <v>0.9</v>
      </c>
      <c r="I9" s="72">
        <v>0.86</v>
      </c>
      <c r="J9" s="72">
        <v>0.87</v>
      </c>
      <c r="K9" s="72">
        <v>0.93</v>
      </c>
      <c r="L9" s="72">
        <v>0.89</v>
      </c>
      <c r="M9" s="72">
        <v>0.89</v>
      </c>
      <c r="N9" s="72">
        <v>0.94</v>
      </c>
      <c r="O9" s="72">
        <v>0.93098891297908304</v>
      </c>
      <c r="P9" s="72">
        <v>0.93268086984258702</v>
      </c>
      <c r="Q9" s="63" t="str">
        <f t="shared" si="5"/>
        <v xml:space="preserve"> </v>
      </c>
      <c r="S9" s="6">
        <v>555</v>
      </c>
      <c r="T9" s="7">
        <v>836</v>
      </c>
      <c r="U9"/>
      <c r="V9" s="10">
        <f t="shared" si="1"/>
        <v>1.691956863503985E-3</v>
      </c>
      <c r="W9" s="11">
        <f t="shared" si="0"/>
        <v>2.7078345180518854E-2</v>
      </c>
      <c r="X9" s="12">
        <f t="shared" si="2"/>
        <v>-2.5386388317014869E-2</v>
      </c>
      <c r="Y9" s="12">
        <f t="shared" si="3"/>
        <v>2.8770302044022839E-2</v>
      </c>
      <c r="Z9" s="13" t="str">
        <f t="shared" si="4"/>
        <v>not signif</v>
      </c>
    </row>
    <row r="10" spans="2:26" ht="15.9" customHeight="1" x14ac:dyDescent="0.3">
      <c r="B10" s="53" t="s">
        <v>11</v>
      </c>
      <c r="C10" s="72">
        <v>0.77</v>
      </c>
      <c r="D10" s="72">
        <v>0.76</v>
      </c>
      <c r="E10" s="72">
        <v>0.88</v>
      </c>
      <c r="F10" s="72">
        <v>0.78</v>
      </c>
      <c r="G10" s="72">
        <v>0.83</v>
      </c>
      <c r="H10" s="72">
        <v>0.9</v>
      </c>
      <c r="I10" s="72">
        <v>0.9</v>
      </c>
      <c r="J10" s="72">
        <v>0.87</v>
      </c>
      <c r="K10" s="72">
        <v>0.88</v>
      </c>
      <c r="L10" s="72">
        <v>0.85</v>
      </c>
      <c r="M10" s="72">
        <v>0.92</v>
      </c>
      <c r="N10" s="72">
        <v>0.94</v>
      </c>
      <c r="O10" s="72">
        <v>0.95623079956858514</v>
      </c>
      <c r="P10" s="72">
        <v>0.95312717096208721</v>
      </c>
      <c r="Q10" s="63" t="str">
        <f t="shared" si="5"/>
        <v xml:space="preserve"> </v>
      </c>
      <c r="S10" s="6">
        <v>582</v>
      </c>
      <c r="T10" s="7">
        <v>582</v>
      </c>
      <c r="U10"/>
      <c r="V10" s="10">
        <f t="shared" si="1"/>
        <v>-3.1036286064979324E-3</v>
      </c>
      <c r="W10" s="11">
        <f t="shared" si="0"/>
        <v>2.3898793938174654E-2</v>
      </c>
      <c r="X10" s="12">
        <f t="shared" si="2"/>
        <v>-2.7002422544672586E-2</v>
      </c>
      <c r="Y10" s="12">
        <f t="shared" si="3"/>
        <v>2.0795165331676722E-2</v>
      </c>
      <c r="Z10" s="13" t="str">
        <f t="shared" si="4"/>
        <v>not signif</v>
      </c>
    </row>
    <row r="11" spans="2:26" ht="15.9" customHeight="1" x14ac:dyDescent="0.3">
      <c r="B11" s="53" t="s">
        <v>28</v>
      </c>
      <c r="C11" s="72">
        <v>0.68</v>
      </c>
      <c r="D11" s="72">
        <v>0.86</v>
      </c>
      <c r="E11" s="72">
        <v>0.88</v>
      </c>
      <c r="F11" s="72">
        <v>0.81</v>
      </c>
      <c r="G11" s="72">
        <v>0.91</v>
      </c>
      <c r="H11" s="72">
        <v>0.96</v>
      </c>
      <c r="I11" s="72">
        <v>0.87</v>
      </c>
      <c r="J11" s="72">
        <v>0.94</v>
      </c>
      <c r="K11" s="72">
        <v>0.92</v>
      </c>
      <c r="L11" s="72">
        <v>0.94</v>
      </c>
      <c r="M11" s="72">
        <v>0.91</v>
      </c>
      <c r="N11" s="72">
        <v>0.92</v>
      </c>
      <c r="O11" s="72">
        <v>0.9823106481921503</v>
      </c>
      <c r="P11" s="72">
        <v>0.94439680042279095</v>
      </c>
      <c r="Q11" s="63" t="str">
        <f t="shared" si="5"/>
        <v>*</v>
      </c>
      <c r="S11" s="6">
        <v>555</v>
      </c>
      <c r="T11" s="7">
        <v>474</v>
      </c>
      <c r="U11"/>
      <c r="V11" s="10">
        <f t="shared" si="1"/>
        <v>-3.7913847769359355E-2</v>
      </c>
      <c r="W11" s="11">
        <f t="shared" si="0"/>
        <v>2.336371132859822E-2</v>
      </c>
      <c r="X11" s="12">
        <f t="shared" si="2"/>
        <v>-6.1277559097957575E-2</v>
      </c>
      <c r="Y11" s="12">
        <f t="shared" si="3"/>
        <v>-1.4550136440761134E-2</v>
      </c>
      <c r="Z11" s="13" t="str">
        <f t="shared" si="4"/>
        <v>**signif</v>
      </c>
    </row>
    <row r="12" spans="2:26" ht="15.9" customHeight="1" x14ac:dyDescent="0.3">
      <c r="B12" s="53" t="s">
        <v>29</v>
      </c>
      <c r="C12" s="72">
        <v>0.8</v>
      </c>
      <c r="D12" s="72">
        <v>0.8</v>
      </c>
      <c r="E12" s="72">
        <v>0.88</v>
      </c>
      <c r="F12" s="72">
        <v>0.9</v>
      </c>
      <c r="G12" s="72">
        <v>0.93</v>
      </c>
      <c r="H12" s="72">
        <v>0.9</v>
      </c>
      <c r="I12" s="72">
        <v>0.94</v>
      </c>
      <c r="J12" s="72">
        <v>0.95</v>
      </c>
      <c r="K12" s="72">
        <v>0.95</v>
      </c>
      <c r="L12" s="72">
        <v>0.95</v>
      </c>
      <c r="M12" s="72">
        <v>0.97</v>
      </c>
      <c r="N12" s="72">
        <v>0.98</v>
      </c>
      <c r="O12" s="72">
        <v>0.96253387252970934</v>
      </c>
      <c r="P12" s="72">
        <v>0.96964932536493309</v>
      </c>
      <c r="Q12" s="63" t="str">
        <f t="shared" si="5"/>
        <v xml:space="preserve"> </v>
      </c>
      <c r="S12" s="6">
        <v>585</v>
      </c>
      <c r="T12" s="7">
        <v>750</v>
      </c>
      <c r="U12"/>
      <c r="V12" s="10">
        <f t="shared" si="1"/>
        <v>7.1154528352237456E-3</v>
      </c>
      <c r="W12" s="11">
        <f t="shared" si="0"/>
        <v>1.9686490667744135E-2</v>
      </c>
      <c r="X12" s="12">
        <f t="shared" si="2"/>
        <v>-1.257103783252039E-2</v>
      </c>
      <c r="Y12" s="12">
        <f t="shared" si="3"/>
        <v>2.6801943502967881E-2</v>
      </c>
      <c r="Z12" s="13" t="str">
        <f t="shared" si="4"/>
        <v>not signif</v>
      </c>
    </row>
    <row r="13" spans="2:26" ht="15.9" customHeight="1" x14ac:dyDescent="0.3">
      <c r="B13" s="53" t="s">
        <v>14</v>
      </c>
      <c r="C13" s="72">
        <v>0.81</v>
      </c>
      <c r="D13" s="72">
        <v>0.84</v>
      </c>
      <c r="E13" s="72">
        <v>0.8</v>
      </c>
      <c r="F13" s="72">
        <v>0.9</v>
      </c>
      <c r="G13" s="72">
        <v>0.89</v>
      </c>
      <c r="H13" s="72">
        <v>0.91</v>
      </c>
      <c r="I13" s="72">
        <v>0.92</v>
      </c>
      <c r="J13" s="72">
        <v>0.91</v>
      </c>
      <c r="K13" s="72">
        <v>0.81</v>
      </c>
      <c r="L13" s="72">
        <v>0.97</v>
      </c>
      <c r="M13" s="72">
        <v>0.91</v>
      </c>
      <c r="N13" s="72">
        <v>0.98</v>
      </c>
      <c r="O13" s="72">
        <v>0.96169654632212354</v>
      </c>
      <c r="P13" s="72">
        <v>0.98840210482355217</v>
      </c>
      <c r="Q13" s="63" t="str">
        <f t="shared" si="5"/>
        <v>*</v>
      </c>
      <c r="S13" s="7">
        <v>925</v>
      </c>
      <c r="T13" s="7">
        <v>928</v>
      </c>
      <c r="U13"/>
      <c r="V13" s="10">
        <f t="shared" si="1"/>
        <v>2.6705558501428639E-2</v>
      </c>
      <c r="W13" s="11">
        <f t="shared" si="0"/>
        <v>1.4157633765341354E-2</v>
      </c>
      <c r="X13" s="12">
        <f t="shared" si="2"/>
        <v>1.2547924736087285E-2</v>
      </c>
      <c r="Y13" s="12">
        <f t="shared" si="3"/>
        <v>4.0863192266769995E-2</v>
      </c>
      <c r="Z13" s="13" t="str">
        <f t="shared" si="4"/>
        <v>**signif</v>
      </c>
    </row>
    <row r="14" spans="2:26" ht="15.9" customHeight="1" x14ac:dyDescent="0.3">
      <c r="B14" s="53" t="s">
        <v>30</v>
      </c>
      <c r="C14" s="72">
        <v>0.75</v>
      </c>
      <c r="D14" s="72">
        <v>0.8</v>
      </c>
      <c r="E14" s="72">
        <v>0.94</v>
      </c>
      <c r="F14" s="72">
        <v>0.92</v>
      </c>
      <c r="G14" s="72">
        <v>0.93</v>
      </c>
      <c r="H14" s="72">
        <v>0.91</v>
      </c>
      <c r="I14" s="72">
        <v>0.93</v>
      </c>
      <c r="J14" s="72">
        <v>0.92</v>
      </c>
      <c r="K14" s="72">
        <v>0.97</v>
      </c>
      <c r="L14" s="72">
        <v>0.96</v>
      </c>
      <c r="M14" s="72">
        <v>0.94</v>
      </c>
      <c r="N14" s="72">
        <v>0.93</v>
      </c>
      <c r="O14" s="72">
        <v>0.95277908273713385</v>
      </c>
      <c r="P14" s="72">
        <v>0.96601960177599655</v>
      </c>
      <c r="Q14" s="63" t="str">
        <f t="shared" si="5"/>
        <v xml:space="preserve"> </v>
      </c>
      <c r="S14" s="6">
        <v>432</v>
      </c>
      <c r="T14" s="7">
        <v>388</v>
      </c>
      <c r="U14"/>
      <c r="V14" s="10">
        <f t="shared" si="1"/>
        <v>1.3240519038862697E-2</v>
      </c>
      <c r="W14" s="11">
        <f t="shared" si="0"/>
        <v>2.6927608842280178E-2</v>
      </c>
      <c r="X14" s="12">
        <f t="shared" si="2"/>
        <v>-1.3687089803417481E-2</v>
      </c>
      <c r="Y14" s="12">
        <f t="shared" si="3"/>
        <v>4.0168127881142879E-2</v>
      </c>
      <c r="Z14" s="13" t="str">
        <f t="shared" si="4"/>
        <v>not signif</v>
      </c>
    </row>
    <row r="15" spans="2:26" ht="15.9" customHeight="1" x14ac:dyDescent="0.3">
      <c r="B15" s="53" t="s">
        <v>16</v>
      </c>
      <c r="C15" s="72">
        <v>0.88</v>
      </c>
      <c r="D15" s="72">
        <v>0.94</v>
      </c>
      <c r="E15" s="72">
        <v>0.9</v>
      </c>
      <c r="F15" s="72">
        <v>0.93</v>
      </c>
      <c r="G15" s="72">
        <v>0.93</v>
      </c>
      <c r="H15" s="72">
        <v>0.83</v>
      </c>
      <c r="I15" s="72">
        <v>0.85</v>
      </c>
      <c r="J15" s="72">
        <v>0.9</v>
      </c>
      <c r="K15" s="72">
        <v>0.91</v>
      </c>
      <c r="L15" s="72">
        <v>0.94</v>
      </c>
      <c r="M15" s="72">
        <v>0.93</v>
      </c>
      <c r="N15" s="72">
        <v>0.94</v>
      </c>
      <c r="O15" s="72">
        <v>0.91619042784797067</v>
      </c>
      <c r="P15" s="72">
        <v>0.90842454519432281</v>
      </c>
      <c r="Q15" s="63" t="str">
        <f t="shared" si="5"/>
        <v xml:space="preserve"> </v>
      </c>
      <c r="S15" s="6">
        <v>298</v>
      </c>
      <c r="T15" s="7">
        <v>234</v>
      </c>
      <c r="U15"/>
      <c r="V15" s="10">
        <f t="shared" si="1"/>
        <v>-7.7658826536478598E-3</v>
      </c>
      <c r="W15" s="11">
        <f t="shared" si="0"/>
        <v>4.8534435390815221E-2</v>
      </c>
      <c r="X15" s="12">
        <f t="shared" si="2"/>
        <v>-5.6300318044463081E-2</v>
      </c>
      <c r="Y15" s="12">
        <f t="shared" si="3"/>
        <v>4.0768552737167361E-2</v>
      </c>
      <c r="Z15" s="13" t="str">
        <f t="shared" si="4"/>
        <v>not signif</v>
      </c>
    </row>
    <row r="16" spans="2:26" ht="15.9" customHeight="1" thickBot="1" x14ac:dyDescent="0.35">
      <c r="B16" s="53" t="s">
        <v>31</v>
      </c>
      <c r="C16" s="72">
        <v>0.87</v>
      </c>
      <c r="D16" s="72">
        <v>0.89</v>
      </c>
      <c r="E16" s="72">
        <v>0.93</v>
      </c>
      <c r="F16" s="72">
        <v>0.89</v>
      </c>
      <c r="G16" s="72">
        <v>0.91</v>
      </c>
      <c r="H16" s="72">
        <v>0.92</v>
      </c>
      <c r="I16" s="72">
        <v>0.92</v>
      </c>
      <c r="J16" s="72">
        <v>0.95</v>
      </c>
      <c r="K16" s="72">
        <v>0.96</v>
      </c>
      <c r="L16" s="72">
        <v>0.92</v>
      </c>
      <c r="M16" s="72">
        <v>0.94</v>
      </c>
      <c r="N16" s="72">
        <v>0.93</v>
      </c>
      <c r="O16" s="72">
        <v>0.92815914967156588</v>
      </c>
      <c r="P16" s="72">
        <v>0.9862315771381569</v>
      </c>
      <c r="Q16" s="63" t="str">
        <f t="shared" si="5"/>
        <v>*</v>
      </c>
      <c r="S16" s="6">
        <v>409</v>
      </c>
      <c r="T16" s="6">
        <v>411</v>
      </c>
      <c r="U16"/>
      <c r="V16" s="10">
        <f t="shared" si="1"/>
        <v>5.8072427466591026E-2</v>
      </c>
      <c r="W16" s="11">
        <f t="shared" si="0"/>
        <v>2.7444880534320145E-2</v>
      </c>
      <c r="X16" s="12">
        <f t="shared" si="2"/>
        <v>3.0627546932270881E-2</v>
      </c>
      <c r="Y16" s="12">
        <f t="shared" si="3"/>
        <v>8.5517308000911174E-2</v>
      </c>
      <c r="Z16" s="13" t="str">
        <f t="shared" si="4"/>
        <v>**signif</v>
      </c>
    </row>
    <row r="17" spans="2:26" ht="15.9" customHeight="1" thickBot="1" x14ac:dyDescent="0.35">
      <c r="B17" s="61" t="s">
        <v>189</v>
      </c>
      <c r="C17" s="66">
        <v>0.79</v>
      </c>
      <c r="D17" s="66">
        <v>0.82</v>
      </c>
      <c r="E17" s="66">
        <v>0.86</v>
      </c>
      <c r="F17" s="66">
        <v>0.86</v>
      </c>
      <c r="G17" s="66">
        <v>0.87</v>
      </c>
      <c r="H17" s="66">
        <v>0.89</v>
      </c>
      <c r="I17" s="66">
        <v>0.91</v>
      </c>
      <c r="J17" s="66">
        <v>0.91</v>
      </c>
      <c r="K17" s="66">
        <v>0.9</v>
      </c>
      <c r="L17" s="66">
        <v>0.91</v>
      </c>
      <c r="M17" s="66">
        <v>0.93</v>
      </c>
      <c r="N17" s="66">
        <v>0.92</v>
      </c>
      <c r="O17" s="66">
        <v>0.93373726386380196</v>
      </c>
      <c r="P17" s="66">
        <v>0.93064944858007848</v>
      </c>
      <c r="Q17" s="80" t="str">
        <f t="shared" si="5"/>
        <v xml:space="preserve"> </v>
      </c>
      <c r="S17" s="9">
        <v>5838</v>
      </c>
      <c r="T17" s="9">
        <f>SUM(T5:T16)</f>
        <v>5829</v>
      </c>
      <c r="U17"/>
      <c r="V17" s="10">
        <f t="shared" si="1"/>
        <v>-3.0878152837234829E-3</v>
      </c>
      <c r="W17" s="11">
        <f t="shared" si="0"/>
        <v>9.1241217366080565E-3</v>
      </c>
      <c r="X17" s="12">
        <f t="shared" si="2"/>
        <v>-1.2211937020331539E-2</v>
      </c>
      <c r="Y17" s="12">
        <f t="shared" si="3"/>
        <v>6.0363064528845736E-3</v>
      </c>
      <c r="Z17" s="13" t="str">
        <f t="shared" si="4"/>
        <v>not signif</v>
      </c>
    </row>
    <row r="19" spans="2:26" x14ac:dyDescent="0.25">
      <c r="B19" s="51" t="s">
        <v>190</v>
      </c>
    </row>
  </sheetData>
  <mergeCells count="1">
    <mergeCell ref="S3:T3"/>
  </mergeCells>
  <hyperlinks>
    <hyperlink ref="I1" location="Contents!A1" display="Back to contents"/>
  </hyperlink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19"/>
  <sheetViews>
    <sheetView workbookViewId="0">
      <selection activeCell="R21" sqref="R21"/>
    </sheetView>
  </sheetViews>
  <sheetFormatPr defaultColWidth="9.109375" defaultRowHeight="13.2" x14ac:dyDescent="0.25"/>
  <cols>
    <col min="1" max="1" width="8.88671875" style="2" customWidth="1"/>
    <col min="2" max="2" width="17.88671875" style="39" customWidth="1"/>
    <col min="3" max="4" width="19" style="2" customWidth="1"/>
    <col min="5" max="5" width="17.5546875" style="2" customWidth="1"/>
    <col min="6" max="16384" width="9.109375" style="2"/>
  </cols>
  <sheetData>
    <row r="1" spans="1:17" ht="15" thickBot="1" x14ac:dyDescent="0.35">
      <c r="D1" s="3" t="s">
        <v>2</v>
      </c>
    </row>
    <row r="2" spans="1:17" ht="14.4" thickBot="1" x14ac:dyDescent="0.3">
      <c r="B2" s="14" t="s">
        <v>40</v>
      </c>
      <c r="C2" s="16"/>
      <c r="D2" s="16"/>
      <c r="E2" s="16"/>
      <c r="F2" s="84" t="s">
        <v>176</v>
      </c>
      <c r="G2" s="85"/>
      <c r="H2" s="85"/>
      <c r="I2" s="85"/>
      <c r="J2" s="85"/>
      <c r="K2" s="85"/>
      <c r="L2" s="85"/>
      <c r="M2" s="85"/>
      <c r="N2" s="86"/>
      <c r="O2" s="15"/>
    </row>
    <row r="3" spans="1:17" ht="13.8" thickBot="1" x14ac:dyDescent="0.3">
      <c r="A3" s="15"/>
      <c r="B3" s="35"/>
      <c r="C3" s="16"/>
      <c r="D3" s="16"/>
      <c r="E3" s="16"/>
      <c r="F3" s="84" t="s">
        <v>41</v>
      </c>
      <c r="G3" s="85"/>
      <c r="H3" s="85"/>
      <c r="I3" s="85"/>
      <c r="J3" s="85"/>
      <c r="K3" s="85"/>
      <c r="L3" s="85"/>
      <c r="M3" s="86"/>
      <c r="N3" s="90" t="s">
        <v>6</v>
      </c>
      <c r="O3" s="87" t="s">
        <v>42</v>
      </c>
    </row>
    <row r="4" spans="1:17" ht="15" customHeight="1" thickBot="1" x14ac:dyDescent="0.3">
      <c r="A4" s="15"/>
      <c r="B4" s="35"/>
      <c r="C4" s="17"/>
      <c r="D4" s="17"/>
      <c r="E4" s="17"/>
      <c r="F4" s="18" t="s">
        <v>43</v>
      </c>
      <c r="G4" s="19" t="s">
        <v>44</v>
      </c>
      <c r="H4" s="19" t="s">
        <v>45</v>
      </c>
      <c r="I4" s="19" t="s">
        <v>46</v>
      </c>
      <c r="J4" s="19" t="s">
        <v>47</v>
      </c>
      <c r="K4" s="19" t="s">
        <v>48</v>
      </c>
      <c r="L4" s="19" t="s">
        <v>49</v>
      </c>
      <c r="M4" s="20" t="s">
        <v>50</v>
      </c>
      <c r="N4" s="91"/>
      <c r="O4" s="88"/>
      <c r="Q4" s="21"/>
    </row>
    <row r="5" spans="1:17" ht="15" customHeight="1" x14ac:dyDescent="0.25">
      <c r="A5" s="15"/>
      <c r="B5" s="35"/>
      <c r="C5" s="22"/>
      <c r="D5" s="22"/>
      <c r="E5" s="22" t="s">
        <v>6</v>
      </c>
      <c r="F5" s="23">
        <f>SUM(F8:F119)</f>
        <v>1437</v>
      </c>
      <c r="G5" s="23">
        <f>SUM(G8:G119)</f>
        <v>2848</v>
      </c>
      <c r="H5" s="23">
        <f t="shared" ref="H5:N5" si="0">SUM(H8:H119)</f>
        <v>1196</v>
      </c>
      <c r="I5" s="23">
        <f t="shared" si="0"/>
        <v>49</v>
      </c>
      <c r="J5" s="23">
        <f t="shared" si="0"/>
        <v>172</v>
      </c>
      <c r="K5" s="23">
        <f t="shared" si="0"/>
        <v>108</v>
      </c>
      <c r="L5" s="23">
        <f t="shared" si="0"/>
        <v>19</v>
      </c>
      <c r="M5" s="23">
        <f t="shared" si="0"/>
        <v>0</v>
      </c>
      <c r="N5" s="43">
        <f t="shared" si="0"/>
        <v>5829</v>
      </c>
      <c r="O5" s="88"/>
    </row>
    <row r="6" spans="1:17" ht="15.75" customHeight="1" thickBot="1" x14ac:dyDescent="0.3">
      <c r="A6" s="24"/>
      <c r="B6" s="36"/>
      <c r="C6" s="25"/>
      <c r="D6" s="25"/>
      <c r="E6" s="25" t="s">
        <v>173</v>
      </c>
      <c r="F6" s="26">
        <f>F5/$N5</f>
        <v>0.24652599073597531</v>
      </c>
      <c r="G6" s="26">
        <f t="shared" ref="G6:L6" si="1">G5/$N5</f>
        <v>0.4885915251329559</v>
      </c>
      <c r="H6" s="26">
        <f t="shared" si="1"/>
        <v>0.20518099159375536</v>
      </c>
      <c r="I6" s="26">
        <f t="shared" si="1"/>
        <v>8.4062446388745923E-3</v>
      </c>
      <c r="J6" s="26">
        <f t="shared" si="1"/>
        <v>2.9507634242580204E-2</v>
      </c>
      <c r="K6" s="26">
        <f t="shared" si="1"/>
        <v>1.8528049408131755E-2</v>
      </c>
      <c r="L6" s="26">
        <f t="shared" si="1"/>
        <v>3.2595642477268828E-3</v>
      </c>
      <c r="M6" s="26">
        <f>M5/$N5</f>
        <v>0</v>
      </c>
      <c r="N6" s="44">
        <f>N5/$N5</f>
        <v>1</v>
      </c>
      <c r="O6" s="88"/>
    </row>
    <row r="7" spans="1:17" ht="15" customHeight="1" thickBot="1" x14ac:dyDescent="0.3">
      <c r="A7" s="27" t="s">
        <v>51</v>
      </c>
      <c r="B7" s="37" t="s">
        <v>52</v>
      </c>
      <c r="C7" s="28" t="s">
        <v>53</v>
      </c>
      <c r="D7" s="28" t="s">
        <v>54</v>
      </c>
      <c r="E7" s="28" t="s">
        <v>26</v>
      </c>
      <c r="F7" s="40" t="s">
        <v>43</v>
      </c>
      <c r="G7" s="41" t="s">
        <v>44</v>
      </c>
      <c r="H7" s="41" t="s">
        <v>45</v>
      </c>
      <c r="I7" s="41" t="s">
        <v>46</v>
      </c>
      <c r="J7" s="41" t="s">
        <v>47</v>
      </c>
      <c r="K7" s="41" t="s">
        <v>48</v>
      </c>
      <c r="L7" s="41" t="s">
        <v>49</v>
      </c>
      <c r="M7" s="42" t="s">
        <v>50</v>
      </c>
      <c r="N7" s="45" t="s">
        <v>55</v>
      </c>
      <c r="O7" s="89"/>
    </row>
    <row r="8" spans="1:17" x14ac:dyDescent="0.25">
      <c r="A8" s="29">
        <v>1</v>
      </c>
      <c r="B8" s="38" t="s">
        <v>56</v>
      </c>
      <c r="C8" s="30" t="s">
        <v>57</v>
      </c>
      <c r="D8" s="30" t="s">
        <v>58</v>
      </c>
      <c r="E8" s="30" t="s">
        <v>56</v>
      </c>
      <c r="F8" s="92">
        <v>7</v>
      </c>
      <c r="G8" s="92">
        <v>6</v>
      </c>
      <c r="H8" s="92">
        <v>9</v>
      </c>
      <c r="I8" s="92">
        <v>0</v>
      </c>
      <c r="J8" s="92">
        <v>3</v>
      </c>
      <c r="K8" s="92">
        <v>1</v>
      </c>
      <c r="L8" s="92">
        <v>0</v>
      </c>
      <c r="M8" s="92">
        <v>0</v>
      </c>
      <c r="N8" s="92">
        <v>26</v>
      </c>
      <c r="O8" s="47">
        <v>1.2339181581295013</v>
      </c>
    </row>
    <row r="9" spans="1:17" x14ac:dyDescent="0.25">
      <c r="A9" s="29">
        <v>2</v>
      </c>
      <c r="B9" s="38" t="s">
        <v>56</v>
      </c>
      <c r="C9" s="30" t="s">
        <v>57</v>
      </c>
      <c r="D9" s="30" t="s">
        <v>58</v>
      </c>
      <c r="E9" s="30" t="s">
        <v>56</v>
      </c>
      <c r="F9" s="92">
        <v>11</v>
      </c>
      <c r="G9" s="92">
        <v>10</v>
      </c>
      <c r="H9" s="92">
        <v>16</v>
      </c>
      <c r="I9" s="92">
        <v>1</v>
      </c>
      <c r="J9" s="92">
        <v>4</v>
      </c>
      <c r="K9" s="92">
        <v>0</v>
      </c>
      <c r="L9" s="92">
        <v>0</v>
      </c>
      <c r="M9" s="92">
        <v>0</v>
      </c>
      <c r="N9" s="92">
        <v>42</v>
      </c>
      <c r="O9" s="47">
        <v>1.2339181581295013</v>
      </c>
    </row>
    <row r="10" spans="1:17" x14ac:dyDescent="0.25">
      <c r="A10" s="29">
        <v>3</v>
      </c>
      <c r="B10" s="38" t="s">
        <v>56</v>
      </c>
      <c r="C10" s="30" t="s">
        <v>59</v>
      </c>
      <c r="D10" s="30" t="s">
        <v>60</v>
      </c>
      <c r="E10" s="30" t="s">
        <v>56</v>
      </c>
      <c r="F10" s="92">
        <v>22</v>
      </c>
      <c r="G10" s="92">
        <v>21</v>
      </c>
      <c r="H10" s="92">
        <v>23</v>
      </c>
      <c r="I10" s="92">
        <v>1</v>
      </c>
      <c r="J10" s="92">
        <v>4</v>
      </c>
      <c r="K10" s="92">
        <v>1</v>
      </c>
      <c r="L10" s="92">
        <v>0</v>
      </c>
      <c r="M10" s="92">
        <v>0</v>
      </c>
      <c r="N10" s="92">
        <v>72</v>
      </c>
      <c r="O10" s="47">
        <v>0.8624641799712488</v>
      </c>
    </row>
    <row r="11" spans="1:17" x14ac:dyDescent="0.25">
      <c r="A11" s="29">
        <v>4</v>
      </c>
      <c r="B11" s="38" t="s">
        <v>56</v>
      </c>
      <c r="C11" s="30" t="s">
        <v>59</v>
      </c>
      <c r="D11" s="30" t="s">
        <v>60</v>
      </c>
      <c r="E11" s="30" t="s">
        <v>56</v>
      </c>
      <c r="F11" s="92">
        <v>12</v>
      </c>
      <c r="G11" s="92">
        <v>16</v>
      </c>
      <c r="H11" s="92">
        <v>31</v>
      </c>
      <c r="I11" s="92">
        <v>0</v>
      </c>
      <c r="J11" s="92">
        <v>3</v>
      </c>
      <c r="K11" s="92">
        <v>1</v>
      </c>
      <c r="L11" s="92">
        <v>0</v>
      </c>
      <c r="M11" s="92">
        <v>0</v>
      </c>
      <c r="N11" s="92">
        <v>63</v>
      </c>
      <c r="O11" s="47">
        <v>0.8624641799712488</v>
      </c>
    </row>
    <row r="12" spans="1:17" x14ac:dyDescent="0.25">
      <c r="A12" s="29">
        <v>5</v>
      </c>
      <c r="B12" s="38" t="s">
        <v>56</v>
      </c>
      <c r="C12" s="30" t="s">
        <v>59</v>
      </c>
      <c r="D12" s="30" t="s">
        <v>61</v>
      </c>
      <c r="E12" s="30" t="s">
        <v>56</v>
      </c>
      <c r="F12" s="92">
        <v>4</v>
      </c>
      <c r="G12" s="92">
        <v>8</v>
      </c>
      <c r="H12" s="92">
        <v>14</v>
      </c>
      <c r="I12" s="92">
        <v>0</v>
      </c>
      <c r="J12" s="92">
        <v>0</v>
      </c>
      <c r="K12" s="92">
        <v>0</v>
      </c>
      <c r="L12" s="92">
        <v>0</v>
      </c>
      <c r="M12" s="92">
        <v>0</v>
      </c>
      <c r="N12" s="92">
        <v>26</v>
      </c>
      <c r="O12" s="47">
        <v>0.9532639250476197</v>
      </c>
    </row>
    <row r="13" spans="1:17" x14ac:dyDescent="0.25">
      <c r="A13" s="29">
        <v>6</v>
      </c>
      <c r="B13" s="38" t="s">
        <v>62</v>
      </c>
      <c r="C13" s="30" t="s">
        <v>63</v>
      </c>
      <c r="D13" s="30" t="s">
        <v>64</v>
      </c>
      <c r="E13" s="30" t="s">
        <v>65</v>
      </c>
      <c r="F13" s="92">
        <v>9</v>
      </c>
      <c r="G13" s="92">
        <v>12</v>
      </c>
      <c r="H13" s="92">
        <v>3</v>
      </c>
      <c r="I13" s="92">
        <v>0</v>
      </c>
      <c r="J13" s="92">
        <v>0</v>
      </c>
      <c r="K13" s="92">
        <v>0</v>
      </c>
      <c r="L13" s="92">
        <v>0</v>
      </c>
      <c r="M13" s="92">
        <v>0</v>
      </c>
      <c r="N13" s="92">
        <v>24</v>
      </c>
      <c r="O13" s="47">
        <v>2.7964054704618744</v>
      </c>
    </row>
    <row r="14" spans="1:17" x14ac:dyDescent="0.25">
      <c r="A14" s="29">
        <v>7</v>
      </c>
      <c r="B14" s="38" t="s">
        <v>62</v>
      </c>
      <c r="C14" s="30" t="s">
        <v>63</v>
      </c>
      <c r="D14" s="30" t="s">
        <v>64</v>
      </c>
      <c r="E14" s="30" t="s">
        <v>65</v>
      </c>
      <c r="F14" s="92">
        <v>7</v>
      </c>
      <c r="G14" s="92">
        <v>5</v>
      </c>
      <c r="H14" s="92">
        <v>3</v>
      </c>
      <c r="I14" s="92">
        <v>0</v>
      </c>
      <c r="J14" s="92">
        <v>1</v>
      </c>
      <c r="K14" s="92">
        <v>0</v>
      </c>
      <c r="L14" s="92">
        <v>0</v>
      </c>
      <c r="M14" s="92">
        <v>0</v>
      </c>
      <c r="N14" s="92">
        <v>16</v>
      </c>
      <c r="O14" s="47">
        <v>2.7964054704618744</v>
      </c>
    </row>
    <row r="15" spans="1:17" x14ac:dyDescent="0.25">
      <c r="A15" s="29">
        <v>8</v>
      </c>
      <c r="B15" s="38" t="s">
        <v>62</v>
      </c>
      <c r="C15" s="30" t="s">
        <v>66</v>
      </c>
      <c r="D15" s="30" t="s">
        <v>64</v>
      </c>
      <c r="E15" s="30" t="s">
        <v>65</v>
      </c>
      <c r="F15" s="92">
        <v>16</v>
      </c>
      <c r="G15" s="92">
        <v>10</v>
      </c>
      <c r="H15" s="92">
        <v>10</v>
      </c>
      <c r="I15" s="92">
        <v>0</v>
      </c>
      <c r="J15" s="92">
        <v>0</v>
      </c>
      <c r="K15" s="92">
        <v>0</v>
      </c>
      <c r="L15" s="92">
        <v>0</v>
      </c>
      <c r="M15" s="92">
        <v>0</v>
      </c>
      <c r="N15" s="92">
        <v>36</v>
      </c>
      <c r="O15" s="47">
        <v>1.7314057561032508</v>
      </c>
    </row>
    <row r="16" spans="1:17" x14ac:dyDescent="0.25">
      <c r="A16" s="29">
        <v>9</v>
      </c>
      <c r="B16" s="38" t="s">
        <v>62</v>
      </c>
      <c r="C16" s="30" t="s">
        <v>66</v>
      </c>
      <c r="D16" s="30" t="s">
        <v>64</v>
      </c>
      <c r="E16" s="30" t="s">
        <v>65</v>
      </c>
      <c r="F16" s="92">
        <v>9</v>
      </c>
      <c r="G16" s="92">
        <v>3</v>
      </c>
      <c r="H16" s="92">
        <v>9</v>
      </c>
      <c r="I16" s="92">
        <v>0</v>
      </c>
      <c r="J16" s="92">
        <v>0</v>
      </c>
      <c r="K16" s="92">
        <v>0</v>
      </c>
      <c r="L16" s="92">
        <v>0</v>
      </c>
      <c r="M16" s="92">
        <v>0</v>
      </c>
      <c r="N16" s="92">
        <v>21</v>
      </c>
      <c r="O16" s="47">
        <v>1.7314057561032508</v>
      </c>
    </row>
    <row r="17" spans="1:15" x14ac:dyDescent="0.25">
      <c r="A17" s="29">
        <v>10</v>
      </c>
      <c r="B17" s="38" t="s">
        <v>62</v>
      </c>
      <c r="C17" s="30" t="s">
        <v>66</v>
      </c>
      <c r="D17" s="30" t="s">
        <v>64</v>
      </c>
      <c r="E17" s="30" t="s">
        <v>65</v>
      </c>
      <c r="F17" s="92">
        <v>19</v>
      </c>
      <c r="G17" s="92">
        <v>7</v>
      </c>
      <c r="H17" s="92">
        <v>9</v>
      </c>
      <c r="I17" s="92">
        <v>0</v>
      </c>
      <c r="J17" s="92">
        <v>0</v>
      </c>
      <c r="K17" s="92">
        <v>0</v>
      </c>
      <c r="L17" s="92">
        <v>0</v>
      </c>
      <c r="M17" s="92">
        <v>0</v>
      </c>
      <c r="N17" s="92">
        <v>35</v>
      </c>
      <c r="O17" s="47">
        <v>1.7314057561032508</v>
      </c>
    </row>
    <row r="18" spans="1:15" x14ac:dyDescent="0.25">
      <c r="A18" s="29">
        <v>11</v>
      </c>
      <c r="B18" s="38" t="s">
        <v>62</v>
      </c>
      <c r="C18" s="30" t="s">
        <v>66</v>
      </c>
      <c r="D18" s="30" t="s">
        <v>64</v>
      </c>
      <c r="E18" s="30" t="s">
        <v>65</v>
      </c>
      <c r="F18" s="92">
        <v>40</v>
      </c>
      <c r="G18" s="92">
        <v>17</v>
      </c>
      <c r="H18" s="92">
        <v>20</v>
      </c>
      <c r="I18" s="92">
        <v>0</v>
      </c>
      <c r="J18" s="92">
        <v>0</v>
      </c>
      <c r="K18" s="92">
        <v>0</v>
      </c>
      <c r="L18" s="92">
        <v>0</v>
      </c>
      <c r="M18" s="92">
        <v>0</v>
      </c>
      <c r="N18" s="92">
        <v>77</v>
      </c>
      <c r="O18" s="47">
        <v>1.7314057561032508</v>
      </c>
    </row>
    <row r="19" spans="1:15" x14ac:dyDescent="0.25">
      <c r="A19" s="29">
        <v>12</v>
      </c>
      <c r="B19" s="38" t="s">
        <v>62</v>
      </c>
      <c r="C19" s="30" t="s">
        <v>67</v>
      </c>
      <c r="D19" s="30" t="s">
        <v>64</v>
      </c>
      <c r="E19" s="30" t="s">
        <v>65</v>
      </c>
      <c r="F19" s="92">
        <v>11</v>
      </c>
      <c r="G19" s="92">
        <v>35</v>
      </c>
      <c r="H19" s="92">
        <v>2</v>
      </c>
      <c r="I19" s="92">
        <v>0</v>
      </c>
      <c r="J19" s="92">
        <v>3</v>
      </c>
      <c r="K19" s="92">
        <v>5</v>
      </c>
      <c r="L19" s="92">
        <v>0</v>
      </c>
      <c r="M19" s="92">
        <v>0</v>
      </c>
      <c r="N19" s="92">
        <v>56</v>
      </c>
      <c r="O19" s="47">
        <v>1.943471546223116</v>
      </c>
    </row>
    <row r="20" spans="1:15" x14ac:dyDescent="0.25">
      <c r="A20" s="29">
        <v>13</v>
      </c>
      <c r="B20" s="38" t="s">
        <v>62</v>
      </c>
      <c r="C20" s="30" t="s">
        <v>67</v>
      </c>
      <c r="D20" s="30" t="s">
        <v>64</v>
      </c>
      <c r="E20" s="30" t="s">
        <v>65</v>
      </c>
      <c r="F20" s="92">
        <v>15</v>
      </c>
      <c r="G20" s="92">
        <v>44</v>
      </c>
      <c r="H20" s="92">
        <v>1</v>
      </c>
      <c r="I20" s="92">
        <v>1</v>
      </c>
      <c r="J20" s="92">
        <v>0</v>
      </c>
      <c r="K20" s="92">
        <v>8</v>
      </c>
      <c r="L20" s="92">
        <v>0</v>
      </c>
      <c r="M20" s="92">
        <v>0</v>
      </c>
      <c r="N20" s="92">
        <v>69</v>
      </c>
      <c r="O20" s="47">
        <v>1.943471546223116</v>
      </c>
    </row>
    <row r="21" spans="1:15" x14ac:dyDescent="0.25">
      <c r="A21" s="29">
        <v>14</v>
      </c>
      <c r="B21" s="38" t="s">
        <v>62</v>
      </c>
      <c r="C21" s="30" t="s">
        <v>67</v>
      </c>
      <c r="D21" s="30" t="s">
        <v>64</v>
      </c>
      <c r="E21" s="30" t="s">
        <v>65</v>
      </c>
      <c r="F21" s="92">
        <v>12</v>
      </c>
      <c r="G21" s="92">
        <v>29</v>
      </c>
      <c r="H21" s="92">
        <v>0</v>
      </c>
      <c r="I21" s="92">
        <v>0</v>
      </c>
      <c r="J21" s="92">
        <v>0</v>
      </c>
      <c r="K21" s="92">
        <v>3</v>
      </c>
      <c r="L21" s="92">
        <v>2</v>
      </c>
      <c r="M21" s="92">
        <v>0</v>
      </c>
      <c r="N21" s="92">
        <v>46</v>
      </c>
      <c r="O21" s="47">
        <v>1.943471546223116</v>
      </c>
    </row>
    <row r="22" spans="1:15" x14ac:dyDescent="0.25">
      <c r="A22" s="29">
        <v>15</v>
      </c>
      <c r="B22" s="38" t="s">
        <v>62</v>
      </c>
      <c r="C22" s="30" t="s">
        <v>68</v>
      </c>
      <c r="D22" s="30" t="s">
        <v>64</v>
      </c>
      <c r="E22" s="30" t="s">
        <v>69</v>
      </c>
      <c r="F22" s="92">
        <v>17</v>
      </c>
      <c r="G22" s="92">
        <v>36</v>
      </c>
      <c r="H22" s="92">
        <v>3</v>
      </c>
      <c r="I22" s="92">
        <v>0</v>
      </c>
      <c r="J22" s="92">
        <v>0</v>
      </c>
      <c r="K22" s="92">
        <v>3</v>
      </c>
      <c r="L22" s="92">
        <v>1</v>
      </c>
      <c r="M22" s="92">
        <v>0</v>
      </c>
      <c r="N22" s="92">
        <v>60</v>
      </c>
      <c r="O22" s="47">
        <v>2.2943142301087849</v>
      </c>
    </row>
    <row r="23" spans="1:15" x14ac:dyDescent="0.25">
      <c r="A23" s="29">
        <v>16</v>
      </c>
      <c r="B23" s="38" t="s">
        <v>62</v>
      </c>
      <c r="C23" s="30" t="s">
        <v>68</v>
      </c>
      <c r="D23" s="30" t="s">
        <v>64</v>
      </c>
      <c r="E23" s="30" t="s">
        <v>69</v>
      </c>
      <c r="F23" s="92">
        <v>10</v>
      </c>
      <c r="G23" s="92">
        <v>37</v>
      </c>
      <c r="H23" s="92">
        <v>2</v>
      </c>
      <c r="I23" s="92">
        <v>0</v>
      </c>
      <c r="J23" s="92">
        <v>3</v>
      </c>
      <c r="K23" s="92">
        <v>2</v>
      </c>
      <c r="L23" s="92">
        <v>1</v>
      </c>
      <c r="M23" s="92">
        <v>0</v>
      </c>
      <c r="N23" s="92">
        <v>55</v>
      </c>
      <c r="O23" s="47">
        <v>2.2943142301087849</v>
      </c>
    </row>
    <row r="24" spans="1:15" x14ac:dyDescent="0.25">
      <c r="A24" s="29">
        <v>17</v>
      </c>
      <c r="B24" s="38" t="s">
        <v>62</v>
      </c>
      <c r="C24" s="30" t="s">
        <v>70</v>
      </c>
      <c r="D24" s="30" t="s">
        <v>64</v>
      </c>
      <c r="E24" s="30" t="s">
        <v>69</v>
      </c>
      <c r="F24" s="92">
        <v>15</v>
      </c>
      <c r="G24" s="92">
        <v>28</v>
      </c>
      <c r="H24" s="92">
        <v>1</v>
      </c>
      <c r="I24" s="92">
        <v>0</v>
      </c>
      <c r="J24" s="92">
        <v>0</v>
      </c>
      <c r="K24" s="92">
        <v>1</v>
      </c>
      <c r="L24" s="92">
        <v>0</v>
      </c>
      <c r="M24" s="92">
        <v>0</v>
      </c>
      <c r="N24" s="92">
        <v>45</v>
      </c>
      <c r="O24" s="47">
        <v>1.1256757494434446</v>
      </c>
    </row>
    <row r="25" spans="1:15" x14ac:dyDescent="0.25">
      <c r="A25" s="29">
        <v>18</v>
      </c>
      <c r="B25" s="38" t="s">
        <v>62</v>
      </c>
      <c r="C25" s="30" t="s">
        <v>70</v>
      </c>
      <c r="D25" s="30" t="s">
        <v>64</v>
      </c>
      <c r="E25" s="30" t="s">
        <v>69</v>
      </c>
      <c r="F25" s="92">
        <v>7</v>
      </c>
      <c r="G25" s="92">
        <v>29</v>
      </c>
      <c r="H25" s="92">
        <v>0</v>
      </c>
      <c r="I25" s="92">
        <v>0</v>
      </c>
      <c r="J25" s="92">
        <v>0</v>
      </c>
      <c r="K25" s="92">
        <v>3</v>
      </c>
      <c r="L25" s="92">
        <v>2</v>
      </c>
      <c r="M25" s="92">
        <v>0</v>
      </c>
      <c r="N25" s="92">
        <v>41</v>
      </c>
      <c r="O25" s="47">
        <v>1.1256757494434446</v>
      </c>
    </row>
    <row r="26" spans="1:15" x14ac:dyDescent="0.25">
      <c r="A26" s="31">
        <v>19</v>
      </c>
      <c r="B26" s="38" t="s">
        <v>62</v>
      </c>
      <c r="C26" s="30" t="s">
        <v>70</v>
      </c>
      <c r="D26" s="30" t="s">
        <v>64</v>
      </c>
      <c r="E26" s="30" t="s">
        <v>69</v>
      </c>
      <c r="F26" s="92">
        <v>13</v>
      </c>
      <c r="G26" s="92">
        <v>43</v>
      </c>
      <c r="H26" s="92">
        <v>1</v>
      </c>
      <c r="I26" s="92">
        <v>0</v>
      </c>
      <c r="J26" s="92">
        <v>7</v>
      </c>
      <c r="K26" s="92">
        <v>1</v>
      </c>
      <c r="L26" s="92">
        <v>0</v>
      </c>
      <c r="M26" s="92">
        <v>0</v>
      </c>
      <c r="N26" s="92">
        <v>65</v>
      </c>
      <c r="O26" s="47">
        <v>1.1256757494434446</v>
      </c>
    </row>
    <row r="27" spans="1:15" x14ac:dyDescent="0.25">
      <c r="A27" s="29">
        <v>20</v>
      </c>
      <c r="B27" s="38" t="s">
        <v>62</v>
      </c>
      <c r="C27" s="30" t="s">
        <v>71</v>
      </c>
      <c r="D27" s="30" t="s">
        <v>64</v>
      </c>
      <c r="E27" s="30" t="s">
        <v>72</v>
      </c>
      <c r="F27" s="92">
        <v>11</v>
      </c>
      <c r="G27" s="92">
        <v>49</v>
      </c>
      <c r="H27" s="92">
        <v>0</v>
      </c>
      <c r="I27" s="92">
        <v>0</v>
      </c>
      <c r="J27" s="92">
        <v>0</v>
      </c>
      <c r="K27" s="92">
        <v>0</v>
      </c>
      <c r="L27" s="92">
        <v>0</v>
      </c>
      <c r="M27" s="92">
        <v>0</v>
      </c>
      <c r="N27" s="92">
        <v>60</v>
      </c>
      <c r="O27" s="47">
        <v>1.9872166095215757</v>
      </c>
    </row>
    <row r="28" spans="1:15" x14ac:dyDescent="0.25">
      <c r="A28" s="29">
        <v>21</v>
      </c>
      <c r="B28" s="38" t="s">
        <v>62</v>
      </c>
      <c r="C28" s="30" t="s">
        <v>71</v>
      </c>
      <c r="D28" s="30" t="s">
        <v>64</v>
      </c>
      <c r="E28" s="30" t="s">
        <v>72</v>
      </c>
      <c r="F28" s="92">
        <v>2</v>
      </c>
      <c r="G28" s="92">
        <v>22</v>
      </c>
      <c r="H28" s="92">
        <v>1</v>
      </c>
      <c r="I28" s="92">
        <v>0</v>
      </c>
      <c r="J28" s="92">
        <v>1</v>
      </c>
      <c r="K28" s="92">
        <v>0</v>
      </c>
      <c r="L28" s="92">
        <v>0</v>
      </c>
      <c r="M28" s="92">
        <v>0</v>
      </c>
      <c r="N28" s="92">
        <v>26</v>
      </c>
      <c r="O28" s="47">
        <v>1.9872166095215757</v>
      </c>
    </row>
    <row r="29" spans="1:15" x14ac:dyDescent="0.25">
      <c r="A29" s="31">
        <v>22</v>
      </c>
      <c r="B29" s="38" t="s">
        <v>62</v>
      </c>
      <c r="C29" s="30" t="s">
        <v>70</v>
      </c>
      <c r="D29" s="30" t="s">
        <v>64</v>
      </c>
      <c r="E29" s="30" t="s">
        <v>69</v>
      </c>
      <c r="F29" s="92">
        <v>11</v>
      </c>
      <c r="G29" s="92">
        <v>37</v>
      </c>
      <c r="H29" s="92">
        <v>1</v>
      </c>
      <c r="I29" s="92">
        <v>1</v>
      </c>
      <c r="J29" s="92">
        <v>8</v>
      </c>
      <c r="K29" s="92">
        <v>4</v>
      </c>
      <c r="L29" s="92">
        <v>1</v>
      </c>
      <c r="M29" s="92">
        <v>0</v>
      </c>
      <c r="N29" s="92">
        <v>63</v>
      </c>
      <c r="O29" s="47">
        <v>1.1256757494434446</v>
      </c>
    </row>
    <row r="30" spans="1:15" x14ac:dyDescent="0.25">
      <c r="A30" s="31">
        <v>23</v>
      </c>
      <c r="B30" s="38" t="s">
        <v>62</v>
      </c>
      <c r="C30" s="30" t="s">
        <v>175</v>
      </c>
      <c r="D30" s="30" t="s">
        <v>64</v>
      </c>
      <c r="E30" s="30" t="s">
        <v>72</v>
      </c>
      <c r="F30" s="92">
        <v>3</v>
      </c>
      <c r="G30" s="92">
        <v>33</v>
      </c>
      <c r="H30" s="92">
        <v>0</v>
      </c>
      <c r="I30" s="92">
        <v>0</v>
      </c>
      <c r="J30" s="92">
        <v>5</v>
      </c>
      <c r="K30" s="92">
        <v>4</v>
      </c>
      <c r="L30" s="92">
        <v>0</v>
      </c>
      <c r="M30" s="92">
        <v>0</v>
      </c>
      <c r="N30" s="92">
        <v>45</v>
      </c>
      <c r="O30" s="47">
        <v>2.324135503686279</v>
      </c>
    </row>
    <row r="31" spans="1:15" x14ac:dyDescent="0.25">
      <c r="A31" s="31">
        <v>24</v>
      </c>
      <c r="B31" s="38" t="s">
        <v>62</v>
      </c>
      <c r="C31" s="30" t="s">
        <v>71</v>
      </c>
      <c r="D31" s="30" t="s">
        <v>64</v>
      </c>
      <c r="E31" s="30" t="s">
        <v>72</v>
      </c>
      <c r="F31" s="92">
        <v>1</v>
      </c>
      <c r="G31" s="92">
        <v>21</v>
      </c>
      <c r="H31" s="92">
        <v>0</v>
      </c>
      <c r="I31" s="92">
        <v>0</v>
      </c>
      <c r="J31" s="92">
        <v>7</v>
      </c>
      <c r="K31" s="92">
        <v>5</v>
      </c>
      <c r="L31" s="92">
        <v>0</v>
      </c>
      <c r="M31" s="92">
        <v>0</v>
      </c>
      <c r="N31" s="92">
        <v>34</v>
      </c>
      <c r="O31" s="47">
        <v>1.9872166095215757</v>
      </c>
    </row>
    <row r="32" spans="1:15" x14ac:dyDescent="0.25">
      <c r="A32" s="31">
        <v>25</v>
      </c>
      <c r="B32" s="38" t="s">
        <v>62</v>
      </c>
      <c r="C32" s="30" t="s">
        <v>175</v>
      </c>
      <c r="D32" s="30" t="s">
        <v>64</v>
      </c>
      <c r="E32" s="30" t="s">
        <v>72</v>
      </c>
      <c r="F32" s="92">
        <v>3</v>
      </c>
      <c r="G32" s="92">
        <v>34</v>
      </c>
      <c r="H32" s="92">
        <v>0</v>
      </c>
      <c r="I32" s="92">
        <v>0</v>
      </c>
      <c r="J32" s="92">
        <v>5</v>
      </c>
      <c r="K32" s="92">
        <v>10</v>
      </c>
      <c r="L32" s="92">
        <v>1</v>
      </c>
      <c r="M32" s="92">
        <v>0</v>
      </c>
      <c r="N32" s="92">
        <v>53</v>
      </c>
      <c r="O32" s="47">
        <v>2.324135503686279</v>
      </c>
    </row>
    <row r="33" spans="1:15" x14ac:dyDescent="0.25">
      <c r="A33" s="29">
        <v>26</v>
      </c>
      <c r="B33" s="38" t="s">
        <v>62</v>
      </c>
      <c r="C33" s="30" t="s">
        <v>73</v>
      </c>
      <c r="D33" s="30" t="s">
        <v>64</v>
      </c>
      <c r="E33" s="30" t="s">
        <v>72</v>
      </c>
      <c r="F33" s="92">
        <v>3</v>
      </c>
      <c r="G33" s="92">
        <v>20</v>
      </c>
      <c r="H33" s="92">
        <v>0</v>
      </c>
      <c r="I33" s="92">
        <v>0</v>
      </c>
      <c r="J33" s="92">
        <v>2</v>
      </c>
      <c r="K33" s="92">
        <v>2</v>
      </c>
      <c r="L33" s="92">
        <v>0</v>
      </c>
      <c r="M33" s="92">
        <v>0</v>
      </c>
      <c r="N33" s="92">
        <v>27</v>
      </c>
      <c r="O33" s="47">
        <v>5.904558134916809</v>
      </c>
    </row>
    <row r="34" spans="1:15" x14ac:dyDescent="0.25">
      <c r="A34" s="29">
        <v>27</v>
      </c>
      <c r="B34" s="38" t="s">
        <v>62</v>
      </c>
      <c r="C34" s="30" t="s">
        <v>174</v>
      </c>
      <c r="D34" s="30" t="s">
        <v>64</v>
      </c>
      <c r="E34" s="30" t="s">
        <v>72</v>
      </c>
      <c r="F34" s="92">
        <v>1</v>
      </c>
      <c r="G34" s="92">
        <v>5</v>
      </c>
      <c r="H34" s="92">
        <v>0</v>
      </c>
      <c r="I34" s="92">
        <v>0</v>
      </c>
      <c r="J34" s="92">
        <v>1</v>
      </c>
      <c r="K34" s="92">
        <v>0</v>
      </c>
      <c r="L34" s="92">
        <v>0</v>
      </c>
      <c r="M34" s="92">
        <v>0</v>
      </c>
      <c r="N34" s="92">
        <v>7</v>
      </c>
      <c r="O34" s="47">
        <v>4.3001546127156809</v>
      </c>
    </row>
    <row r="35" spans="1:15" x14ac:dyDescent="0.25">
      <c r="A35" s="31">
        <v>112</v>
      </c>
      <c r="B35" s="38" t="s">
        <v>62</v>
      </c>
      <c r="C35" s="30" t="s">
        <v>174</v>
      </c>
      <c r="D35" s="30" t="s">
        <v>64</v>
      </c>
      <c r="E35" s="30" t="s">
        <v>72</v>
      </c>
      <c r="F35" s="92">
        <v>6</v>
      </c>
      <c r="G35" s="92">
        <v>27</v>
      </c>
      <c r="H35" s="92">
        <v>0</v>
      </c>
      <c r="I35" s="92">
        <v>0</v>
      </c>
      <c r="J35" s="92">
        <v>2</v>
      </c>
      <c r="K35" s="92">
        <v>1</v>
      </c>
      <c r="L35" s="92">
        <v>0</v>
      </c>
      <c r="M35" s="92">
        <v>0</v>
      </c>
      <c r="N35" s="92">
        <v>36</v>
      </c>
      <c r="O35" s="47">
        <v>4.3001546127156809</v>
      </c>
    </row>
    <row r="36" spans="1:15" x14ac:dyDescent="0.25">
      <c r="A36" s="31">
        <v>28</v>
      </c>
      <c r="B36" s="30" t="s">
        <v>74</v>
      </c>
      <c r="C36" s="30" t="s">
        <v>75</v>
      </c>
      <c r="D36" s="30" t="s">
        <v>76</v>
      </c>
      <c r="E36" s="30" t="s">
        <v>77</v>
      </c>
      <c r="F36" s="92">
        <v>27</v>
      </c>
      <c r="G36" s="92">
        <v>31</v>
      </c>
      <c r="H36" s="92">
        <v>25</v>
      </c>
      <c r="I36" s="92">
        <v>0</v>
      </c>
      <c r="J36" s="92">
        <v>11</v>
      </c>
      <c r="K36" s="92">
        <v>3</v>
      </c>
      <c r="L36" s="92">
        <v>0</v>
      </c>
      <c r="M36" s="92">
        <v>0</v>
      </c>
      <c r="N36" s="92">
        <v>97</v>
      </c>
      <c r="O36" s="47">
        <v>1.0188381060819531</v>
      </c>
    </row>
    <row r="37" spans="1:15" x14ac:dyDescent="0.25">
      <c r="A37" s="31">
        <v>29</v>
      </c>
      <c r="B37" s="30" t="s">
        <v>74</v>
      </c>
      <c r="C37" s="30" t="s">
        <v>75</v>
      </c>
      <c r="D37" s="30" t="s">
        <v>78</v>
      </c>
      <c r="E37" s="30" t="s">
        <v>77</v>
      </c>
      <c r="F37" s="92">
        <v>47</v>
      </c>
      <c r="G37" s="92">
        <v>43</v>
      </c>
      <c r="H37" s="92">
        <v>26</v>
      </c>
      <c r="I37" s="92">
        <v>2</v>
      </c>
      <c r="J37" s="92">
        <v>0</v>
      </c>
      <c r="K37" s="92">
        <v>0</v>
      </c>
      <c r="L37" s="92">
        <v>0</v>
      </c>
      <c r="M37" s="92">
        <v>0</v>
      </c>
      <c r="N37" s="92">
        <v>118</v>
      </c>
      <c r="O37" s="47">
        <v>0.28080159280356348</v>
      </c>
    </row>
    <row r="38" spans="1:15" x14ac:dyDescent="0.25">
      <c r="A38" s="31">
        <v>30</v>
      </c>
      <c r="B38" s="30" t="s">
        <v>74</v>
      </c>
      <c r="C38" s="30" t="s">
        <v>75</v>
      </c>
      <c r="D38" s="30" t="s">
        <v>78</v>
      </c>
      <c r="E38" s="30" t="s">
        <v>77</v>
      </c>
      <c r="F38" s="92">
        <v>35</v>
      </c>
      <c r="G38" s="92">
        <v>33</v>
      </c>
      <c r="H38" s="92">
        <v>35</v>
      </c>
      <c r="I38" s="92">
        <v>2</v>
      </c>
      <c r="J38" s="92">
        <v>0</v>
      </c>
      <c r="K38" s="92">
        <v>8</v>
      </c>
      <c r="L38" s="92">
        <v>0</v>
      </c>
      <c r="M38" s="92">
        <v>0</v>
      </c>
      <c r="N38" s="92">
        <v>113</v>
      </c>
      <c r="O38" s="47">
        <v>0.28080159280356348</v>
      </c>
    </row>
    <row r="39" spans="1:15" x14ac:dyDescent="0.25">
      <c r="A39" s="31">
        <v>31</v>
      </c>
      <c r="B39" s="30" t="s">
        <v>74</v>
      </c>
      <c r="C39" s="30" t="s">
        <v>79</v>
      </c>
      <c r="D39" s="30" t="s">
        <v>80</v>
      </c>
      <c r="E39" s="30" t="s">
        <v>77</v>
      </c>
      <c r="F39" s="92">
        <v>36</v>
      </c>
      <c r="G39" s="92">
        <v>36</v>
      </c>
      <c r="H39" s="92">
        <v>41</v>
      </c>
      <c r="I39" s="92">
        <v>6</v>
      </c>
      <c r="J39" s="92">
        <v>4</v>
      </c>
      <c r="K39" s="92">
        <v>3</v>
      </c>
      <c r="L39" s="92">
        <v>0</v>
      </c>
      <c r="M39" s="92">
        <v>0</v>
      </c>
      <c r="N39" s="92">
        <v>126</v>
      </c>
      <c r="O39" s="47">
        <v>0.60918910570058937</v>
      </c>
    </row>
    <row r="40" spans="1:15" x14ac:dyDescent="0.25">
      <c r="A40" s="31">
        <v>32</v>
      </c>
      <c r="B40" s="30" t="s">
        <v>74</v>
      </c>
      <c r="C40" s="30" t="s">
        <v>79</v>
      </c>
      <c r="D40" s="30" t="s">
        <v>80</v>
      </c>
      <c r="E40" s="30" t="s">
        <v>77</v>
      </c>
      <c r="F40" s="92">
        <v>34</v>
      </c>
      <c r="G40" s="92">
        <v>50</v>
      </c>
      <c r="H40" s="92">
        <v>32</v>
      </c>
      <c r="I40" s="92">
        <v>1</v>
      </c>
      <c r="J40" s="92">
        <v>4</v>
      </c>
      <c r="K40" s="92">
        <v>3</v>
      </c>
      <c r="L40" s="92">
        <v>0</v>
      </c>
      <c r="M40" s="92">
        <v>0</v>
      </c>
      <c r="N40" s="92">
        <v>124</v>
      </c>
      <c r="O40" s="47">
        <v>0.60918910570058937</v>
      </c>
    </row>
    <row r="41" spans="1:15" x14ac:dyDescent="0.25">
      <c r="A41" s="31">
        <v>33</v>
      </c>
      <c r="B41" s="30" t="s">
        <v>74</v>
      </c>
      <c r="C41" s="30" t="s">
        <v>79</v>
      </c>
      <c r="D41" s="30" t="s">
        <v>80</v>
      </c>
      <c r="E41" s="30" t="s">
        <v>77</v>
      </c>
      <c r="F41" s="92">
        <v>43</v>
      </c>
      <c r="G41" s="92">
        <v>54</v>
      </c>
      <c r="H41" s="92">
        <v>25</v>
      </c>
      <c r="I41" s="92">
        <v>3</v>
      </c>
      <c r="J41" s="92">
        <v>2</v>
      </c>
      <c r="K41" s="92">
        <v>3</v>
      </c>
      <c r="L41" s="92">
        <v>0</v>
      </c>
      <c r="M41" s="92">
        <v>0</v>
      </c>
      <c r="N41" s="92">
        <v>130</v>
      </c>
      <c r="O41" s="47">
        <v>0.60918910570058937</v>
      </c>
    </row>
    <row r="42" spans="1:15" x14ac:dyDescent="0.25">
      <c r="A42" s="31">
        <v>34</v>
      </c>
      <c r="B42" s="30" t="s">
        <v>74</v>
      </c>
      <c r="C42" s="30" t="s">
        <v>81</v>
      </c>
      <c r="D42" s="30" t="s">
        <v>82</v>
      </c>
      <c r="E42" s="30" t="s">
        <v>83</v>
      </c>
      <c r="F42" s="92">
        <v>15</v>
      </c>
      <c r="G42" s="92">
        <v>36</v>
      </c>
      <c r="H42" s="92">
        <v>38</v>
      </c>
      <c r="I42" s="92">
        <v>0</v>
      </c>
      <c r="J42" s="92">
        <v>3</v>
      </c>
      <c r="K42" s="92">
        <v>0</v>
      </c>
      <c r="L42" s="92">
        <v>0</v>
      </c>
      <c r="M42" s="92">
        <v>0</v>
      </c>
      <c r="N42" s="92">
        <v>92</v>
      </c>
      <c r="O42" s="47">
        <v>0.20188085807259168</v>
      </c>
    </row>
    <row r="43" spans="1:15" x14ac:dyDescent="0.25">
      <c r="A43" s="29">
        <v>35</v>
      </c>
      <c r="B43" s="30" t="s">
        <v>74</v>
      </c>
      <c r="C43" s="30" t="s">
        <v>81</v>
      </c>
      <c r="D43" s="30" t="s">
        <v>84</v>
      </c>
      <c r="E43" s="30" t="s">
        <v>83</v>
      </c>
      <c r="F43" s="92">
        <v>22</v>
      </c>
      <c r="G43" s="92">
        <v>26</v>
      </c>
      <c r="H43" s="92">
        <v>8</v>
      </c>
      <c r="I43" s="92">
        <v>1</v>
      </c>
      <c r="J43" s="92">
        <v>3</v>
      </c>
      <c r="K43" s="92">
        <v>3</v>
      </c>
      <c r="L43" s="92">
        <v>1</v>
      </c>
      <c r="M43" s="92">
        <v>0</v>
      </c>
      <c r="N43" s="92">
        <v>64</v>
      </c>
      <c r="O43" s="47">
        <v>0.790134534851341</v>
      </c>
    </row>
    <row r="44" spans="1:15" x14ac:dyDescent="0.25">
      <c r="A44" s="29">
        <v>36</v>
      </c>
      <c r="B44" s="30" t="s">
        <v>74</v>
      </c>
      <c r="C44" s="30" t="s">
        <v>81</v>
      </c>
      <c r="D44" s="30" t="s">
        <v>82</v>
      </c>
      <c r="E44" s="30" t="s">
        <v>77</v>
      </c>
      <c r="F44" s="92">
        <v>13</v>
      </c>
      <c r="G44" s="92">
        <v>37</v>
      </c>
      <c r="H44" s="92">
        <v>40</v>
      </c>
      <c r="I44" s="92">
        <v>0</v>
      </c>
      <c r="J44" s="92">
        <v>2</v>
      </c>
      <c r="K44" s="92">
        <v>0</v>
      </c>
      <c r="L44" s="92">
        <v>0</v>
      </c>
      <c r="M44" s="92">
        <v>0</v>
      </c>
      <c r="N44" s="92">
        <v>92</v>
      </c>
      <c r="O44" s="47">
        <v>0.20188085807259168</v>
      </c>
    </row>
    <row r="45" spans="1:15" x14ac:dyDescent="0.25">
      <c r="A45" s="29">
        <v>37</v>
      </c>
      <c r="B45" s="30" t="s">
        <v>74</v>
      </c>
      <c r="C45" s="30" t="s">
        <v>85</v>
      </c>
      <c r="D45" s="30" t="s">
        <v>86</v>
      </c>
      <c r="E45" s="30" t="s">
        <v>77</v>
      </c>
      <c r="F45" s="92">
        <v>27</v>
      </c>
      <c r="G45" s="92">
        <v>34</v>
      </c>
      <c r="H45" s="92">
        <v>23</v>
      </c>
      <c r="I45" s="92">
        <v>4</v>
      </c>
      <c r="J45" s="92">
        <v>3</v>
      </c>
      <c r="K45" s="92">
        <v>2</v>
      </c>
      <c r="L45" s="92">
        <v>0</v>
      </c>
      <c r="M45" s="92">
        <v>0</v>
      </c>
      <c r="N45" s="92">
        <v>93</v>
      </c>
      <c r="O45" s="47">
        <v>0.5034708306499982</v>
      </c>
    </row>
    <row r="46" spans="1:15" x14ac:dyDescent="0.25">
      <c r="A46" s="29">
        <v>38</v>
      </c>
      <c r="B46" s="35" t="s">
        <v>87</v>
      </c>
      <c r="C46" s="30" t="s">
        <v>88</v>
      </c>
      <c r="D46" s="30" t="s">
        <v>89</v>
      </c>
      <c r="E46" s="30" t="s">
        <v>83</v>
      </c>
      <c r="F46" s="92">
        <v>3</v>
      </c>
      <c r="G46" s="92">
        <v>21</v>
      </c>
      <c r="H46" s="92">
        <v>11</v>
      </c>
      <c r="I46" s="92">
        <v>0</v>
      </c>
      <c r="J46" s="92">
        <v>0</v>
      </c>
      <c r="K46" s="92">
        <v>0</v>
      </c>
      <c r="L46" s="92">
        <v>0</v>
      </c>
      <c r="M46" s="92">
        <v>0</v>
      </c>
      <c r="N46" s="92">
        <v>35</v>
      </c>
      <c r="O46" s="47">
        <v>0.61112408248364891</v>
      </c>
    </row>
    <row r="47" spans="1:15" x14ac:dyDescent="0.25">
      <c r="A47" s="29">
        <v>39</v>
      </c>
      <c r="B47" s="35" t="s">
        <v>87</v>
      </c>
      <c r="C47" s="30" t="s">
        <v>88</v>
      </c>
      <c r="D47" s="30" t="s">
        <v>89</v>
      </c>
      <c r="E47" s="30" t="s">
        <v>83</v>
      </c>
      <c r="F47" s="92">
        <v>19</v>
      </c>
      <c r="G47" s="92">
        <v>31</v>
      </c>
      <c r="H47" s="92">
        <v>4</v>
      </c>
      <c r="I47" s="92">
        <v>1</v>
      </c>
      <c r="J47" s="92">
        <v>0</v>
      </c>
      <c r="K47" s="92">
        <v>0</v>
      </c>
      <c r="L47" s="92">
        <v>0</v>
      </c>
      <c r="M47" s="92">
        <v>0</v>
      </c>
      <c r="N47" s="92">
        <v>55</v>
      </c>
      <c r="O47" s="47">
        <v>0.61112408248364891</v>
      </c>
    </row>
    <row r="48" spans="1:15" x14ac:dyDescent="0.25">
      <c r="A48" s="29">
        <v>40</v>
      </c>
      <c r="B48" s="35" t="s">
        <v>87</v>
      </c>
      <c r="C48" s="30" t="s">
        <v>90</v>
      </c>
      <c r="D48" s="30" t="s">
        <v>91</v>
      </c>
      <c r="E48" s="30" t="s">
        <v>83</v>
      </c>
      <c r="F48" s="92">
        <v>21</v>
      </c>
      <c r="G48" s="92">
        <v>12</v>
      </c>
      <c r="H48" s="92">
        <v>16</v>
      </c>
      <c r="I48" s="92">
        <v>0</v>
      </c>
      <c r="J48" s="92">
        <v>0</v>
      </c>
      <c r="K48" s="92">
        <v>0</v>
      </c>
      <c r="L48" s="92">
        <v>0</v>
      </c>
      <c r="M48" s="92">
        <v>0</v>
      </c>
      <c r="N48" s="92">
        <v>49</v>
      </c>
      <c r="O48" s="47">
        <v>1.1990939079770371</v>
      </c>
    </row>
    <row r="49" spans="1:15" x14ac:dyDescent="0.25">
      <c r="A49" s="29">
        <v>41</v>
      </c>
      <c r="B49" s="35" t="s">
        <v>87</v>
      </c>
      <c r="C49" s="30" t="s">
        <v>90</v>
      </c>
      <c r="D49" s="30" t="s">
        <v>91</v>
      </c>
      <c r="E49" s="30" t="s">
        <v>83</v>
      </c>
      <c r="F49" s="92">
        <v>20</v>
      </c>
      <c r="G49" s="92">
        <v>12</v>
      </c>
      <c r="H49" s="92">
        <v>4</v>
      </c>
      <c r="I49" s="92">
        <v>0</v>
      </c>
      <c r="J49" s="92">
        <v>2</v>
      </c>
      <c r="K49" s="92">
        <v>0</v>
      </c>
      <c r="L49" s="92">
        <v>0</v>
      </c>
      <c r="M49" s="92">
        <v>0</v>
      </c>
      <c r="N49" s="92">
        <v>38</v>
      </c>
      <c r="O49" s="47">
        <v>1.1990939079770371</v>
      </c>
    </row>
    <row r="50" spans="1:15" x14ac:dyDescent="0.25">
      <c r="A50" s="29">
        <v>42</v>
      </c>
      <c r="B50" s="35" t="s">
        <v>87</v>
      </c>
      <c r="C50" s="30" t="s">
        <v>92</v>
      </c>
      <c r="D50" s="30" t="s">
        <v>93</v>
      </c>
      <c r="E50" s="30" t="s">
        <v>83</v>
      </c>
      <c r="F50" s="92">
        <v>12</v>
      </c>
      <c r="G50" s="92">
        <v>35</v>
      </c>
      <c r="H50" s="92">
        <v>13</v>
      </c>
      <c r="I50" s="92">
        <v>3</v>
      </c>
      <c r="J50" s="92">
        <v>8</v>
      </c>
      <c r="K50" s="92">
        <v>0</v>
      </c>
      <c r="L50" s="92">
        <v>0</v>
      </c>
      <c r="M50" s="92">
        <v>0</v>
      </c>
      <c r="N50" s="92">
        <v>71</v>
      </c>
      <c r="O50" s="47">
        <v>0.70432023638704822</v>
      </c>
    </row>
    <row r="51" spans="1:15" x14ac:dyDescent="0.25">
      <c r="A51" s="29">
        <v>43</v>
      </c>
      <c r="B51" s="35" t="s">
        <v>87</v>
      </c>
      <c r="C51" s="30" t="s">
        <v>92</v>
      </c>
      <c r="D51" s="30" t="s">
        <v>94</v>
      </c>
      <c r="E51" s="30" t="s">
        <v>83</v>
      </c>
      <c r="F51" s="92">
        <v>10</v>
      </c>
      <c r="G51" s="92">
        <v>21</v>
      </c>
      <c r="H51" s="92">
        <v>6</v>
      </c>
      <c r="I51" s="92">
        <v>0</v>
      </c>
      <c r="J51" s="92">
        <v>8</v>
      </c>
      <c r="K51" s="92">
        <v>3</v>
      </c>
      <c r="L51" s="92">
        <v>0</v>
      </c>
      <c r="M51" s="92">
        <v>0</v>
      </c>
      <c r="N51" s="92">
        <v>48</v>
      </c>
      <c r="O51" s="47">
        <v>0.24061710114814494</v>
      </c>
    </row>
    <row r="52" spans="1:15" x14ac:dyDescent="0.25">
      <c r="A52" s="29">
        <v>44</v>
      </c>
      <c r="B52" s="35" t="s">
        <v>87</v>
      </c>
      <c r="C52" s="30" t="s">
        <v>88</v>
      </c>
      <c r="D52" s="30" t="s">
        <v>95</v>
      </c>
      <c r="E52" s="30" t="s">
        <v>83</v>
      </c>
      <c r="F52" s="92">
        <v>11</v>
      </c>
      <c r="G52" s="92">
        <v>10</v>
      </c>
      <c r="H52" s="92">
        <v>7</v>
      </c>
      <c r="I52" s="92">
        <v>0</v>
      </c>
      <c r="J52" s="92">
        <v>0</v>
      </c>
      <c r="K52" s="92">
        <v>1</v>
      </c>
      <c r="L52" s="92">
        <v>0</v>
      </c>
      <c r="M52" s="92">
        <v>0</v>
      </c>
      <c r="N52" s="92">
        <v>29</v>
      </c>
      <c r="O52" s="47">
        <v>2.2663084239943756</v>
      </c>
    </row>
    <row r="53" spans="1:15" x14ac:dyDescent="0.25">
      <c r="A53" s="29">
        <v>45</v>
      </c>
      <c r="B53" s="35" t="s">
        <v>87</v>
      </c>
      <c r="C53" s="30" t="s">
        <v>88</v>
      </c>
      <c r="D53" s="30" t="s">
        <v>95</v>
      </c>
      <c r="E53" s="30" t="s">
        <v>83</v>
      </c>
      <c r="F53" s="92">
        <v>18</v>
      </c>
      <c r="G53" s="92">
        <v>19</v>
      </c>
      <c r="H53" s="92">
        <v>4</v>
      </c>
      <c r="I53" s="92">
        <v>2</v>
      </c>
      <c r="J53" s="92">
        <v>0</v>
      </c>
      <c r="K53" s="92">
        <v>0</v>
      </c>
      <c r="L53" s="92">
        <v>1</v>
      </c>
      <c r="M53" s="92">
        <v>0</v>
      </c>
      <c r="N53" s="92">
        <v>44</v>
      </c>
      <c r="O53" s="47">
        <v>2.2663084239943756</v>
      </c>
    </row>
    <row r="54" spans="1:15" x14ac:dyDescent="0.25">
      <c r="A54" s="31">
        <v>46</v>
      </c>
      <c r="B54" s="35" t="s">
        <v>96</v>
      </c>
      <c r="C54" s="30" t="s">
        <v>97</v>
      </c>
      <c r="D54" s="30" t="s">
        <v>98</v>
      </c>
      <c r="E54" s="30" t="s">
        <v>99</v>
      </c>
      <c r="F54" s="92">
        <v>10</v>
      </c>
      <c r="G54" s="92">
        <v>37</v>
      </c>
      <c r="H54" s="92">
        <v>3</v>
      </c>
      <c r="I54" s="92">
        <v>0</v>
      </c>
      <c r="J54" s="92">
        <v>11</v>
      </c>
      <c r="K54" s="92">
        <v>1</v>
      </c>
      <c r="L54" s="92">
        <v>0</v>
      </c>
      <c r="M54" s="92">
        <v>0</v>
      </c>
      <c r="N54" s="92">
        <v>62</v>
      </c>
      <c r="O54" s="47">
        <v>0.49264792027684179</v>
      </c>
    </row>
    <row r="55" spans="1:15" x14ac:dyDescent="0.25">
      <c r="A55" s="31">
        <v>47</v>
      </c>
      <c r="B55" s="35" t="s">
        <v>96</v>
      </c>
      <c r="C55" s="30" t="s">
        <v>97</v>
      </c>
      <c r="D55" s="30" t="s">
        <v>98</v>
      </c>
      <c r="E55" s="30" t="s">
        <v>99</v>
      </c>
      <c r="F55" s="92">
        <v>14</v>
      </c>
      <c r="G55" s="92">
        <v>59</v>
      </c>
      <c r="H55" s="92">
        <v>0</v>
      </c>
      <c r="I55" s="92">
        <v>0</v>
      </c>
      <c r="J55" s="92">
        <v>5</v>
      </c>
      <c r="K55" s="92">
        <v>0</v>
      </c>
      <c r="L55" s="92">
        <v>0</v>
      </c>
      <c r="M55" s="92">
        <v>0</v>
      </c>
      <c r="N55" s="92">
        <v>78</v>
      </c>
      <c r="O55" s="47">
        <v>0.49264792027684179</v>
      </c>
    </row>
    <row r="56" spans="1:15" x14ac:dyDescent="0.25">
      <c r="A56" s="31">
        <v>48</v>
      </c>
      <c r="B56" s="35" t="s">
        <v>96</v>
      </c>
      <c r="C56" s="30" t="s">
        <v>97</v>
      </c>
      <c r="D56" s="30" t="s">
        <v>98</v>
      </c>
      <c r="E56" s="30" t="s">
        <v>99</v>
      </c>
      <c r="F56" s="92">
        <v>1</v>
      </c>
      <c r="G56" s="92">
        <v>4</v>
      </c>
      <c r="H56" s="92">
        <v>0</v>
      </c>
      <c r="I56" s="92">
        <v>0</v>
      </c>
      <c r="J56" s="92">
        <v>2</v>
      </c>
      <c r="K56" s="92">
        <v>0</v>
      </c>
      <c r="L56" s="92">
        <v>0</v>
      </c>
      <c r="M56" s="92">
        <v>0</v>
      </c>
      <c r="N56" s="92">
        <v>7</v>
      </c>
      <c r="O56" s="47">
        <v>0.49264792027684179</v>
      </c>
    </row>
    <row r="57" spans="1:15" x14ac:dyDescent="0.25">
      <c r="A57" s="29">
        <v>49</v>
      </c>
      <c r="B57" s="35" t="s">
        <v>100</v>
      </c>
      <c r="C57" s="30" t="s">
        <v>97</v>
      </c>
      <c r="D57" s="30" t="s">
        <v>101</v>
      </c>
      <c r="E57" s="30" t="s">
        <v>99</v>
      </c>
      <c r="F57" s="92">
        <v>15</v>
      </c>
      <c r="G57" s="92">
        <v>29</v>
      </c>
      <c r="H57" s="92">
        <v>15</v>
      </c>
      <c r="I57" s="92">
        <v>0</v>
      </c>
      <c r="J57" s="92">
        <v>0</v>
      </c>
      <c r="K57" s="92">
        <v>1</v>
      </c>
      <c r="L57" s="92">
        <v>0</v>
      </c>
      <c r="M57" s="92">
        <v>0</v>
      </c>
      <c r="N57" s="92">
        <v>60</v>
      </c>
      <c r="O57" s="47">
        <v>0.23411393625224916</v>
      </c>
    </row>
    <row r="58" spans="1:15" x14ac:dyDescent="0.25">
      <c r="A58" s="29">
        <v>50</v>
      </c>
      <c r="B58" s="35" t="s">
        <v>100</v>
      </c>
      <c r="C58" s="30" t="s">
        <v>102</v>
      </c>
      <c r="D58" s="30" t="s">
        <v>103</v>
      </c>
      <c r="E58" s="30" t="s">
        <v>99</v>
      </c>
      <c r="F58" s="92">
        <v>15</v>
      </c>
      <c r="G58" s="92">
        <v>20</v>
      </c>
      <c r="H58" s="92">
        <v>22</v>
      </c>
      <c r="I58" s="92">
        <v>3</v>
      </c>
      <c r="J58" s="92">
        <v>1</v>
      </c>
      <c r="K58" s="92">
        <v>1</v>
      </c>
      <c r="L58" s="92">
        <v>0</v>
      </c>
      <c r="M58" s="92">
        <v>0</v>
      </c>
      <c r="N58" s="92">
        <v>62</v>
      </c>
      <c r="O58" s="47">
        <v>0.81096436907849812</v>
      </c>
    </row>
    <row r="59" spans="1:15" x14ac:dyDescent="0.25">
      <c r="A59" s="29">
        <v>51</v>
      </c>
      <c r="B59" s="35" t="s">
        <v>100</v>
      </c>
      <c r="C59" s="30" t="s">
        <v>102</v>
      </c>
      <c r="D59" s="30" t="s">
        <v>103</v>
      </c>
      <c r="E59" s="30" t="s">
        <v>99</v>
      </c>
      <c r="F59" s="92">
        <v>4</v>
      </c>
      <c r="G59" s="92">
        <v>10</v>
      </c>
      <c r="H59" s="92">
        <v>23</v>
      </c>
      <c r="I59" s="92">
        <v>0</v>
      </c>
      <c r="J59" s="92">
        <v>0</v>
      </c>
      <c r="K59" s="92">
        <v>0</v>
      </c>
      <c r="L59" s="92">
        <v>0</v>
      </c>
      <c r="M59" s="92">
        <v>0</v>
      </c>
      <c r="N59" s="92">
        <v>37</v>
      </c>
      <c r="O59" s="47">
        <v>0.81096436907849812</v>
      </c>
    </row>
    <row r="60" spans="1:15" x14ac:dyDescent="0.25">
      <c r="A60" s="29">
        <v>52</v>
      </c>
      <c r="B60" s="35" t="s">
        <v>100</v>
      </c>
      <c r="C60" s="30" t="s">
        <v>102</v>
      </c>
      <c r="D60" s="30" t="s">
        <v>104</v>
      </c>
      <c r="E60" s="30" t="s">
        <v>99</v>
      </c>
      <c r="F60" s="92">
        <v>12</v>
      </c>
      <c r="G60" s="92">
        <v>23</v>
      </c>
      <c r="H60" s="92">
        <v>35</v>
      </c>
      <c r="I60" s="92">
        <v>6</v>
      </c>
      <c r="J60" s="92">
        <v>2</v>
      </c>
      <c r="K60" s="92">
        <v>3</v>
      </c>
      <c r="L60" s="92">
        <v>0</v>
      </c>
      <c r="M60" s="92">
        <v>0</v>
      </c>
      <c r="N60" s="92">
        <v>81</v>
      </c>
      <c r="O60" s="47">
        <v>0.9099852626167424</v>
      </c>
    </row>
    <row r="61" spans="1:15" x14ac:dyDescent="0.25">
      <c r="A61" s="29">
        <v>53</v>
      </c>
      <c r="B61" s="35" t="s">
        <v>100</v>
      </c>
      <c r="C61" s="30" t="s">
        <v>102</v>
      </c>
      <c r="D61" s="30" t="s">
        <v>104</v>
      </c>
      <c r="E61" s="30" t="s">
        <v>99</v>
      </c>
      <c r="F61" s="92">
        <v>11</v>
      </c>
      <c r="G61" s="92">
        <v>7</v>
      </c>
      <c r="H61" s="92">
        <v>21</v>
      </c>
      <c r="I61" s="92">
        <v>4</v>
      </c>
      <c r="J61" s="92">
        <v>0</v>
      </c>
      <c r="K61" s="92">
        <v>1</v>
      </c>
      <c r="L61" s="92">
        <v>0</v>
      </c>
      <c r="M61" s="92">
        <v>0</v>
      </c>
      <c r="N61" s="92">
        <v>44</v>
      </c>
      <c r="O61" s="47">
        <v>0.9099852626167424</v>
      </c>
    </row>
    <row r="62" spans="1:15" x14ac:dyDescent="0.25">
      <c r="A62" s="29">
        <v>54</v>
      </c>
      <c r="B62" s="35" t="s">
        <v>100</v>
      </c>
      <c r="C62" s="30" t="s">
        <v>102</v>
      </c>
      <c r="D62" s="30" t="s">
        <v>105</v>
      </c>
      <c r="E62" s="30" t="s">
        <v>99</v>
      </c>
      <c r="F62" s="92">
        <v>20</v>
      </c>
      <c r="G62" s="92">
        <v>9</v>
      </c>
      <c r="H62" s="92">
        <v>14</v>
      </c>
      <c r="I62" s="92">
        <v>0</v>
      </c>
      <c r="J62" s="92">
        <v>0</v>
      </c>
      <c r="K62" s="92">
        <v>0</v>
      </c>
      <c r="L62" s="92">
        <v>0</v>
      </c>
      <c r="M62" s="92">
        <v>0</v>
      </c>
      <c r="N62" s="92">
        <v>43</v>
      </c>
      <c r="O62" s="47">
        <v>0.45153137472526816</v>
      </c>
    </row>
    <row r="63" spans="1:15" x14ac:dyDescent="0.25">
      <c r="A63" s="29">
        <v>55</v>
      </c>
      <c r="B63" s="35" t="s">
        <v>106</v>
      </c>
      <c r="C63" s="30" t="s">
        <v>107</v>
      </c>
      <c r="D63" s="30" t="s">
        <v>108</v>
      </c>
      <c r="E63" s="30" t="s">
        <v>109</v>
      </c>
      <c r="F63" s="92">
        <v>20</v>
      </c>
      <c r="G63" s="92">
        <v>74</v>
      </c>
      <c r="H63" s="92">
        <v>0</v>
      </c>
      <c r="I63" s="92">
        <v>0</v>
      </c>
      <c r="J63" s="92">
        <v>1</v>
      </c>
      <c r="K63" s="92">
        <v>0</v>
      </c>
      <c r="L63" s="92">
        <v>0</v>
      </c>
      <c r="M63" s="92">
        <v>0</v>
      </c>
      <c r="N63" s="92">
        <v>95</v>
      </c>
      <c r="O63" s="47">
        <v>0.67685598784827483</v>
      </c>
    </row>
    <row r="64" spans="1:15" x14ac:dyDescent="0.25">
      <c r="A64" s="29">
        <v>56</v>
      </c>
      <c r="B64" s="35" t="s">
        <v>106</v>
      </c>
      <c r="C64" s="30" t="s">
        <v>110</v>
      </c>
      <c r="D64" s="30" t="s">
        <v>111</v>
      </c>
      <c r="E64" s="30" t="s">
        <v>109</v>
      </c>
      <c r="F64" s="92">
        <v>21</v>
      </c>
      <c r="G64" s="92">
        <v>38</v>
      </c>
      <c r="H64" s="92">
        <v>13</v>
      </c>
      <c r="I64" s="92">
        <v>0</v>
      </c>
      <c r="J64" s="92">
        <v>0</v>
      </c>
      <c r="K64" s="92">
        <v>1</v>
      </c>
      <c r="L64" s="92">
        <v>2</v>
      </c>
      <c r="M64" s="92">
        <v>0</v>
      </c>
      <c r="N64" s="92">
        <v>75</v>
      </c>
      <c r="O64" s="47">
        <v>0.58185116956558991</v>
      </c>
    </row>
    <row r="65" spans="1:15" x14ac:dyDescent="0.25">
      <c r="A65" s="29">
        <v>57</v>
      </c>
      <c r="B65" s="35" t="s">
        <v>106</v>
      </c>
      <c r="C65" s="30" t="s">
        <v>110</v>
      </c>
      <c r="D65" s="30" t="s">
        <v>112</v>
      </c>
      <c r="E65" s="30" t="s">
        <v>109</v>
      </c>
      <c r="F65" s="92">
        <v>26</v>
      </c>
      <c r="G65" s="92">
        <v>30</v>
      </c>
      <c r="H65" s="92">
        <v>7</v>
      </c>
      <c r="I65" s="92">
        <v>0</v>
      </c>
      <c r="J65" s="92">
        <v>6</v>
      </c>
      <c r="K65" s="92">
        <v>1</v>
      </c>
      <c r="L65" s="92">
        <v>0</v>
      </c>
      <c r="M65" s="92">
        <v>0</v>
      </c>
      <c r="N65" s="92">
        <v>70</v>
      </c>
      <c r="O65" s="47">
        <v>0.20245281344480215</v>
      </c>
    </row>
    <row r="66" spans="1:15" x14ac:dyDescent="0.25">
      <c r="A66" s="29">
        <v>58</v>
      </c>
      <c r="B66" s="35" t="s">
        <v>106</v>
      </c>
      <c r="C66" s="30" t="s">
        <v>107</v>
      </c>
      <c r="D66" s="30" t="s">
        <v>108</v>
      </c>
      <c r="E66" s="30" t="s">
        <v>109</v>
      </c>
      <c r="F66" s="92">
        <v>22</v>
      </c>
      <c r="G66" s="92">
        <v>34</v>
      </c>
      <c r="H66" s="92">
        <v>7</v>
      </c>
      <c r="I66" s="92">
        <v>0</v>
      </c>
      <c r="J66" s="92">
        <v>0</v>
      </c>
      <c r="K66" s="92">
        <v>0</v>
      </c>
      <c r="L66" s="92">
        <v>0</v>
      </c>
      <c r="M66" s="92">
        <v>0</v>
      </c>
      <c r="N66" s="92">
        <v>63</v>
      </c>
      <c r="O66" s="47">
        <v>0.67685598784827483</v>
      </c>
    </row>
    <row r="67" spans="1:15" x14ac:dyDescent="0.25">
      <c r="A67" s="29">
        <v>59</v>
      </c>
      <c r="B67" s="35" t="s">
        <v>113</v>
      </c>
      <c r="C67" s="30" t="s">
        <v>114</v>
      </c>
      <c r="D67" s="30" t="s">
        <v>115</v>
      </c>
      <c r="E67" s="30" t="s">
        <v>109</v>
      </c>
      <c r="F67" s="92">
        <v>7</v>
      </c>
      <c r="G67" s="92">
        <v>11</v>
      </c>
      <c r="H67" s="92">
        <v>10</v>
      </c>
      <c r="I67" s="92">
        <v>0</v>
      </c>
      <c r="J67" s="92">
        <v>0</v>
      </c>
      <c r="K67" s="92">
        <v>0</v>
      </c>
      <c r="L67" s="92">
        <v>0</v>
      </c>
      <c r="M67" s="92">
        <v>0</v>
      </c>
      <c r="N67" s="92">
        <v>28</v>
      </c>
      <c r="O67" s="47">
        <v>0.74470528293572591</v>
      </c>
    </row>
    <row r="68" spans="1:15" x14ac:dyDescent="0.25">
      <c r="A68" s="29">
        <v>60</v>
      </c>
      <c r="B68" s="35" t="s">
        <v>113</v>
      </c>
      <c r="C68" s="30" t="s">
        <v>114</v>
      </c>
      <c r="D68" s="30" t="s">
        <v>116</v>
      </c>
      <c r="E68" s="30" t="s">
        <v>109</v>
      </c>
      <c r="F68" s="92">
        <v>8</v>
      </c>
      <c r="G68" s="92">
        <v>20</v>
      </c>
      <c r="H68" s="92">
        <v>2</v>
      </c>
      <c r="I68" s="92">
        <v>0</v>
      </c>
      <c r="J68" s="92">
        <v>0</v>
      </c>
      <c r="K68" s="92">
        <v>0</v>
      </c>
      <c r="L68" s="92">
        <v>0</v>
      </c>
      <c r="M68" s="92">
        <v>0</v>
      </c>
      <c r="N68" s="92">
        <v>30</v>
      </c>
      <c r="O68" s="47">
        <v>0.35377217033673208</v>
      </c>
    </row>
    <row r="69" spans="1:15" x14ac:dyDescent="0.25">
      <c r="A69" s="29">
        <v>61</v>
      </c>
      <c r="B69" s="35" t="s">
        <v>113</v>
      </c>
      <c r="C69" s="30" t="s">
        <v>117</v>
      </c>
      <c r="D69" s="30" t="s">
        <v>116</v>
      </c>
      <c r="E69" s="30" t="s">
        <v>109</v>
      </c>
      <c r="F69" s="92">
        <v>4</v>
      </c>
      <c r="G69" s="92">
        <v>18</v>
      </c>
      <c r="H69" s="92">
        <v>7</v>
      </c>
      <c r="I69" s="92">
        <v>0</v>
      </c>
      <c r="J69" s="92">
        <v>0</v>
      </c>
      <c r="K69" s="92">
        <v>0</v>
      </c>
      <c r="L69" s="92">
        <v>1</v>
      </c>
      <c r="M69" s="92">
        <v>0</v>
      </c>
      <c r="N69" s="92">
        <v>30</v>
      </c>
      <c r="O69" s="47">
        <v>0.35377217033673208</v>
      </c>
    </row>
    <row r="70" spans="1:15" x14ac:dyDescent="0.25">
      <c r="A70" s="29">
        <v>62</v>
      </c>
      <c r="B70" s="35" t="s">
        <v>113</v>
      </c>
      <c r="C70" s="30" t="s">
        <v>117</v>
      </c>
      <c r="D70" s="30" t="s">
        <v>118</v>
      </c>
      <c r="E70" s="30" t="s">
        <v>109</v>
      </c>
      <c r="F70" s="92">
        <v>7</v>
      </c>
      <c r="G70" s="92">
        <v>16</v>
      </c>
      <c r="H70" s="92">
        <v>3</v>
      </c>
      <c r="I70" s="92">
        <v>0</v>
      </c>
      <c r="J70" s="92">
        <v>2</v>
      </c>
      <c r="K70" s="92">
        <v>5</v>
      </c>
      <c r="L70" s="92">
        <v>0</v>
      </c>
      <c r="M70" s="92">
        <v>0</v>
      </c>
      <c r="N70" s="92">
        <v>33</v>
      </c>
      <c r="O70" s="47">
        <v>0.99782798592484045</v>
      </c>
    </row>
    <row r="71" spans="1:15" x14ac:dyDescent="0.25">
      <c r="A71" s="31">
        <v>63</v>
      </c>
      <c r="B71" s="35" t="s">
        <v>113</v>
      </c>
      <c r="C71" s="30" t="s">
        <v>117</v>
      </c>
      <c r="D71" s="30" t="s">
        <v>118</v>
      </c>
      <c r="E71" s="30" t="s">
        <v>109</v>
      </c>
      <c r="F71" s="92">
        <v>4</v>
      </c>
      <c r="G71" s="92">
        <v>18</v>
      </c>
      <c r="H71" s="92">
        <v>1</v>
      </c>
      <c r="I71" s="92">
        <v>0</v>
      </c>
      <c r="J71" s="92">
        <v>2</v>
      </c>
      <c r="K71" s="92">
        <v>1</v>
      </c>
      <c r="L71" s="92">
        <v>0</v>
      </c>
      <c r="M71" s="92">
        <v>0</v>
      </c>
      <c r="N71" s="92">
        <v>26</v>
      </c>
      <c r="O71" s="47">
        <v>0.99782798592484045</v>
      </c>
    </row>
    <row r="72" spans="1:15" x14ac:dyDescent="0.25">
      <c r="A72" s="31">
        <v>64</v>
      </c>
      <c r="B72" s="35" t="s">
        <v>113</v>
      </c>
      <c r="C72" s="30" t="s">
        <v>119</v>
      </c>
      <c r="D72" s="30" t="s">
        <v>120</v>
      </c>
      <c r="E72" s="30" t="s">
        <v>109</v>
      </c>
      <c r="F72" s="92">
        <v>3</v>
      </c>
      <c r="G72" s="92">
        <v>26</v>
      </c>
      <c r="H72" s="92">
        <v>6</v>
      </c>
      <c r="I72" s="92">
        <v>0</v>
      </c>
      <c r="J72" s="92">
        <v>0</v>
      </c>
      <c r="K72" s="92">
        <v>0</v>
      </c>
      <c r="L72" s="92">
        <v>0</v>
      </c>
      <c r="M72" s="92">
        <v>0</v>
      </c>
      <c r="N72" s="92">
        <v>35</v>
      </c>
      <c r="O72" s="47">
        <v>1.0684514119245505</v>
      </c>
    </row>
    <row r="73" spans="1:15" x14ac:dyDescent="0.25">
      <c r="A73" s="31">
        <v>65</v>
      </c>
      <c r="B73" s="35" t="s">
        <v>113</v>
      </c>
      <c r="C73" s="30" t="s">
        <v>119</v>
      </c>
      <c r="D73" s="30" t="s">
        <v>121</v>
      </c>
      <c r="E73" s="30" t="s">
        <v>109</v>
      </c>
      <c r="F73" s="92">
        <v>6</v>
      </c>
      <c r="G73" s="92">
        <v>15</v>
      </c>
      <c r="H73" s="92">
        <v>3</v>
      </c>
      <c r="I73" s="92">
        <v>0</v>
      </c>
      <c r="J73" s="92">
        <v>0</v>
      </c>
      <c r="K73" s="92">
        <v>0</v>
      </c>
      <c r="L73" s="92">
        <v>0</v>
      </c>
      <c r="M73" s="92">
        <v>0</v>
      </c>
      <c r="N73" s="92">
        <v>24</v>
      </c>
      <c r="O73" s="47">
        <v>1.0613165110101961</v>
      </c>
    </row>
    <row r="74" spans="1:15" x14ac:dyDescent="0.25">
      <c r="A74" s="31">
        <v>66</v>
      </c>
      <c r="B74" s="35" t="s">
        <v>113</v>
      </c>
      <c r="C74" s="30" t="s">
        <v>122</v>
      </c>
      <c r="D74" s="30" t="s">
        <v>123</v>
      </c>
      <c r="E74" s="30" t="s">
        <v>109</v>
      </c>
      <c r="F74" s="92">
        <v>8</v>
      </c>
      <c r="G74" s="92">
        <v>21</v>
      </c>
      <c r="H74" s="92">
        <v>4</v>
      </c>
      <c r="I74" s="92">
        <v>0</v>
      </c>
      <c r="J74" s="92">
        <v>0</v>
      </c>
      <c r="K74" s="92">
        <v>0</v>
      </c>
      <c r="L74" s="92">
        <v>1</v>
      </c>
      <c r="M74" s="92">
        <v>0</v>
      </c>
      <c r="N74" s="92">
        <v>34</v>
      </c>
      <c r="O74" s="47">
        <v>1.8299906017050813</v>
      </c>
    </row>
    <row r="75" spans="1:15" x14ac:dyDescent="0.25">
      <c r="A75" s="31">
        <v>67</v>
      </c>
      <c r="B75" s="35" t="s">
        <v>113</v>
      </c>
      <c r="C75" s="30" t="s">
        <v>122</v>
      </c>
      <c r="D75" s="30" t="s">
        <v>123</v>
      </c>
      <c r="E75" s="30" t="s">
        <v>109</v>
      </c>
      <c r="F75" s="92">
        <v>7</v>
      </c>
      <c r="G75" s="92">
        <v>23</v>
      </c>
      <c r="H75" s="92">
        <v>0</v>
      </c>
      <c r="I75" s="92">
        <v>0</v>
      </c>
      <c r="J75" s="92">
        <v>0</v>
      </c>
      <c r="K75" s="92">
        <v>0</v>
      </c>
      <c r="L75" s="92">
        <v>0</v>
      </c>
      <c r="M75" s="92">
        <v>0</v>
      </c>
      <c r="N75" s="92">
        <v>30</v>
      </c>
      <c r="O75" s="47">
        <v>1.8299906017050813</v>
      </c>
    </row>
    <row r="76" spans="1:15" x14ac:dyDescent="0.25">
      <c r="A76" s="31">
        <v>68</v>
      </c>
      <c r="B76" s="35" t="s">
        <v>113</v>
      </c>
      <c r="C76" s="30" t="s">
        <v>119</v>
      </c>
      <c r="D76" s="30" t="s">
        <v>124</v>
      </c>
      <c r="E76" s="30" t="s">
        <v>109</v>
      </c>
      <c r="F76" s="92">
        <v>14</v>
      </c>
      <c r="G76" s="92">
        <v>36</v>
      </c>
      <c r="H76" s="92">
        <v>4</v>
      </c>
      <c r="I76" s="92">
        <v>0</v>
      </c>
      <c r="J76" s="92">
        <v>0</v>
      </c>
      <c r="K76" s="92">
        <v>0</v>
      </c>
      <c r="L76" s="92">
        <v>0</v>
      </c>
      <c r="M76" s="92">
        <v>0</v>
      </c>
      <c r="N76" s="92">
        <v>54</v>
      </c>
      <c r="O76" s="47">
        <v>0.70407598606231969</v>
      </c>
    </row>
    <row r="77" spans="1:15" x14ac:dyDescent="0.25">
      <c r="A77" s="31">
        <v>69</v>
      </c>
      <c r="B77" s="35" t="s">
        <v>125</v>
      </c>
      <c r="C77" s="30" t="s">
        <v>126</v>
      </c>
      <c r="D77" s="30" t="s">
        <v>127</v>
      </c>
      <c r="E77" s="30" t="s">
        <v>128</v>
      </c>
      <c r="F77" s="92">
        <v>19</v>
      </c>
      <c r="G77" s="92">
        <v>53</v>
      </c>
      <c r="H77" s="92">
        <v>1</v>
      </c>
      <c r="I77" s="92">
        <v>0</v>
      </c>
      <c r="J77" s="92">
        <v>2</v>
      </c>
      <c r="K77" s="92">
        <v>0</v>
      </c>
      <c r="L77" s="92">
        <v>0</v>
      </c>
      <c r="M77" s="92">
        <v>0</v>
      </c>
      <c r="N77" s="92">
        <v>75</v>
      </c>
      <c r="O77" s="47">
        <v>0.40538128695056125</v>
      </c>
    </row>
    <row r="78" spans="1:15" x14ac:dyDescent="0.25">
      <c r="A78" s="31">
        <v>70</v>
      </c>
      <c r="B78" s="35" t="s">
        <v>125</v>
      </c>
      <c r="C78" s="30" t="s">
        <v>126</v>
      </c>
      <c r="D78" s="30" t="s">
        <v>129</v>
      </c>
      <c r="E78" s="30" t="s">
        <v>128</v>
      </c>
      <c r="F78" s="92">
        <v>5</v>
      </c>
      <c r="G78" s="92">
        <v>9</v>
      </c>
      <c r="H78" s="92">
        <v>0</v>
      </c>
      <c r="I78" s="92">
        <v>0</v>
      </c>
      <c r="J78" s="92">
        <v>0</v>
      </c>
      <c r="K78" s="92">
        <v>0</v>
      </c>
      <c r="L78" s="92">
        <v>0</v>
      </c>
      <c r="M78" s="92">
        <v>0</v>
      </c>
      <c r="N78" s="92">
        <v>14</v>
      </c>
      <c r="O78" s="47">
        <v>0.79821703979338288</v>
      </c>
    </row>
    <row r="79" spans="1:15" x14ac:dyDescent="0.25">
      <c r="A79" s="31">
        <v>71</v>
      </c>
      <c r="B79" s="35" t="s">
        <v>125</v>
      </c>
      <c r="C79" s="30" t="s">
        <v>130</v>
      </c>
      <c r="D79" s="30" t="s">
        <v>131</v>
      </c>
      <c r="E79" s="30" t="s">
        <v>128</v>
      </c>
      <c r="F79" s="92">
        <v>9</v>
      </c>
      <c r="G79" s="92">
        <v>36</v>
      </c>
      <c r="H79" s="92">
        <v>3</v>
      </c>
      <c r="I79" s="92">
        <v>0</v>
      </c>
      <c r="J79" s="92">
        <v>0</v>
      </c>
      <c r="K79" s="92">
        <v>0</v>
      </c>
      <c r="L79" s="92">
        <v>0</v>
      </c>
      <c r="M79" s="92">
        <v>0</v>
      </c>
      <c r="N79" s="92">
        <v>48</v>
      </c>
      <c r="O79" s="47">
        <v>0.35377217033673203</v>
      </c>
    </row>
    <row r="80" spans="1:15" x14ac:dyDescent="0.25">
      <c r="A80" s="29">
        <v>72</v>
      </c>
      <c r="B80" s="35" t="s">
        <v>125</v>
      </c>
      <c r="C80" s="30" t="s">
        <v>119</v>
      </c>
      <c r="D80" s="30" t="s">
        <v>131</v>
      </c>
      <c r="E80" s="30" t="s">
        <v>109</v>
      </c>
      <c r="F80" s="92">
        <v>14</v>
      </c>
      <c r="G80" s="92">
        <v>87</v>
      </c>
      <c r="H80" s="92">
        <v>22</v>
      </c>
      <c r="I80" s="92">
        <v>0</v>
      </c>
      <c r="J80" s="92">
        <v>0</v>
      </c>
      <c r="K80" s="92">
        <v>0</v>
      </c>
      <c r="L80" s="92">
        <v>0</v>
      </c>
      <c r="M80" s="92">
        <v>0</v>
      </c>
      <c r="N80" s="92">
        <v>123</v>
      </c>
      <c r="O80" s="47">
        <v>0.35377217033673203</v>
      </c>
    </row>
    <row r="81" spans="1:15" x14ac:dyDescent="0.25">
      <c r="A81" s="31">
        <v>73</v>
      </c>
      <c r="B81" s="35" t="s">
        <v>125</v>
      </c>
      <c r="C81" s="30" t="s">
        <v>130</v>
      </c>
      <c r="D81" s="30" t="s">
        <v>132</v>
      </c>
      <c r="E81" s="30" t="s">
        <v>128</v>
      </c>
      <c r="F81" s="92">
        <v>7</v>
      </c>
      <c r="G81" s="92">
        <v>49</v>
      </c>
      <c r="H81" s="92">
        <v>19</v>
      </c>
      <c r="I81" s="92">
        <v>0</v>
      </c>
      <c r="J81" s="92">
        <v>0</v>
      </c>
      <c r="K81" s="92">
        <v>0</v>
      </c>
      <c r="L81" s="92">
        <v>0</v>
      </c>
      <c r="M81" s="92">
        <v>0</v>
      </c>
      <c r="N81" s="92">
        <v>75</v>
      </c>
      <c r="O81" s="47">
        <v>0.51884233555865689</v>
      </c>
    </row>
    <row r="82" spans="1:15" x14ac:dyDescent="0.25">
      <c r="A82" s="32">
        <v>74</v>
      </c>
      <c r="B82" s="35" t="s">
        <v>125</v>
      </c>
      <c r="C82" s="30" t="s">
        <v>130</v>
      </c>
      <c r="D82" s="30" t="s">
        <v>132</v>
      </c>
      <c r="E82" s="30" t="s">
        <v>128</v>
      </c>
      <c r="F82" s="92">
        <v>4</v>
      </c>
      <c r="G82" s="92">
        <v>80</v>
      </c>
      <c r="H82" s="92">
        <v>17</v>
      </c>
      <c r="I82" s="92">
        <v>0</v>
      </c>
      <c r="J82" s="92">
        <v>0</v>
      </c>
      <c r="K82" s="92">
        <v>0</v>
      </c>
      <c r="L82" s="92">
        <v>1</v>
      </c>
      <c r="M82" s="92">
        <v>0</v>
      </c>
      <c r="N82" s="92">
        <v>102</v>
      </c>
      <c r="O82" s="47">
        <v>0.51884233555865689</v>
      </c>
    </row>
    <row r="83" spans="1:15" x14ac:dyDescent="0.25">
      <c r="A83" s="29">
        <v>75</v>
      </c>
      <c r="B83" s="35" t="s">
        <v>125</v>
      </c>
      <c r="C83" s="30" t="s">
        <v>133</v>
      </c>
      <c r="D83" s="30" t="s">
        <v>134</v>
      </c>
      <c r="E83" s="30" t="s">
        <v>128</v>
      </c>
      <c r="F83" s="92">
        <v>10</v>
      </c>
      <c r="G83" s="92">
        <v>28</v>
      </c>
      <c r="H83" s="92">
        <v>14</v>
      </c>
      <c r="I83" s="92">
        <v>0</v>
      </c>
      <c r="J83" s="92">
        <v>0</v>
      </c>
      <c r="K83" s="92">
        <v>0</v>
      </c>
      <c r="L83" s="92">
        <v>0</v>
      </c>
      <c r="M83" s="92">
        <v>0</v>
      </c>
      <c r="N83" s="92">
        <v>52</v>
      </c>
      <c r="O83" s="47">
        <v>0.60105847463343398</v>
      </c>
    </row>
    <row r="84" spans="1:15" x14ac:dyDescent="0.25">
      <c r="A84" s="29">
        <v>76</v>
      </c>
      <c r="B84" s="35" t="s">
        <v>125</v>
      </c>
      <c r="C84" s="30" t="s">
        <v>133</v>
      </c>
      <c r="D84" s="30" t="s">
        <v>134</v>
      </c>
      <c r="E84" s="30" t="s">
        <v>128</v>
      </c>
      <c r="F84" s="92">
        <v>6</v>
      </c>
      <c r="G84" s="92">
        <v>24</v>
      </c>
      <c r="H84" s="92">
        <v>11</v>
      </c>
      <c r="I84" s="92">
        <v>0</v>
      </c>
      <c r="J84" s="92">
        <v>1</v>
      </c>
      <c r="K84" s="92">
        <v>0</v>
      </c>
      <c r="L84" s="92">
        <v>0</v>
      </c>
      <c r="M84" s="92">
        <v>0</v>
      </c>
      <c r="N84" s="92">
        <v>42</v>
      </c>
      <c r="O84" s="47">
        <v>0.60105847463343398</v>
      </c>
    </row>
    <row r="85" spans="1:15" x14ac:dyDescent="0.25">
      <c r="A85" s="29">
        <v>77</v>
      </c>
      <c r="B85" s="35" t="s">
        <v>125</v>
      </c>
      <c r="C85" s="30" t="s">
        <v>133</v>
      </c>
      <c r="D85" s="30" t="s">
        <v>135</v>
      </c>
      <c r="E85" s="30" t="s">
        <v>128</v>
      </c>
      <c r="F85" s="92">
        <v>17</v>
      </c>
      <c r="G85" s="92">
        <v>40</v>
      </c>
      <c r="H85" s="92">
        <v>8</v>
      </c>
      <c r="I85" s="92">
        <v>0</v>
      </c>
      <c r="J85" s="92">
        <v>0</v>
      </c>
      <c r="K85" s="92">
        <v>0</v>
      </c>
      <c r="L85" s="92">
        <v>0</v>
      </c>
      <c r="M85" s="92">
        <v>0</v>
      </c>
      <c r="N85" s="92">
        <v>65</v>
      </c>
      <c r="O85" s="47">
        <v>0.650944381372633</v>
      </c>
    </row>
    <row r="86" spans="1:15" x14ac:dyDescent="0.25">
      <c r="A86" s="29">
        <v>78</v>
      </c>
      <c r="B86" s="35" t="s">
        <v>125</v>
      </c>
      <c r="C86" s="30" t="s">
        <v>133</v>
      </c>
      <c r="D86" s="30" t="s">
        <v>135</v>
      </c>
      <c r="E86" s="30" t="s">
        <v>128</v>
      </c>
      <c r="F86" s="92">
        <v>22</v>
      </c>
      <c r="G86" s="92">
        <v>66</v>
      </c>
      <c r="H86" s="92">
        <v>9</v>
      </c>
      <c r="I86" s="92">
        <v>0</v>
      </c>
      <c r="J86" s="92">
        <v>0</v>
      </c>
      <c r="K86" s="92">
        <v>0</v>
      </c>
      <c r="L86" s="92">
        <v>0</v>
      </c>
      <c r="M86" s="92">
        <v>0</v>
      </c>
      <c r="N86" s="92">
        <v>97</v>
      </c>
      <c r="O86" s="47">
        <v>0.650944381372633</v>
      </c>
    </row>
    <row r="87" spans="1:15" x14ac:dyDescent="0.25">
      <c r="A87" s="29">
        <v>79</v>
      </c>
      <c r="B87" s="35" t="s">
        <v>125</v>
      </c>
      <c r="C87" s="30" t="s">
        <v>133</v>
      </c>
      <c r="D87" s="30" t="s">
        <v>135</v>
      </c>
      <c r="E87" s="30" t="s">
        <v>128</v>
      </c>
      <c r="F87" s="92">
        <v>14</v>
      </c>
      <c r="G87" s="92">
        <v>47</v>
      </c>
      <c r="H87" s="92">
        <v>9</v>
      </c>
      <c r="I87" s="92">
        <v>0</v>
      </c>
      <c r="J87" s="92">
        <v>0</v>
      </c>
      <c r="K87" s="92">
        <v>0</v>
      </c>
      <c r="L87" s="92">
        <v>0</v>
      </c>
      <c r="M87" s="92">
        <v>0</v>
      </c>
      <c r="N87" s="92">
        <v>70</v>
      </c>
      <c r="O87" s="47">
        <v>0.650944381372633</v>
      </c>
    </row>
    <row r="88" spans="1:15" x14ac:dyDescent="0.25">
      <c r="A88" s="31">
        <v>80</v>
      </c>
      <c r="B88" s="35" t="s">
        <v>125</v>
      </c>
      <c r="C88" s="30" t="s">
        <v>130</v>
      </c>
      <c r="D88" s="30" t="s">
        <v>136</v>
      </c>
      <c r="E88" s="30" t="s">
        <v>128</v>
      </c>
      <c r="F88" s="92">
        <v>10</v>
      </c>
      <c r="G88" s="92">
        <v>15</v>
      </c>
      <c r="H88" s="92">
        <v>43</v>
      </c>
      <c r="I88" s="92">
        <v>1</v>
      </c>
      <c r="J88" s="92">
        <v>0</v>
      </c>
      <c r="K88" s="92">
        <v>0</v>
      </c>
      <c r="L88" s="92">
        <v>1</v>
      </c>
      <c r="M88" s="92">
        <v>0</v>
      </c>
      <c r="N88" s="92">
        <v>70</v>
      </c>
      <c r="O88" s="47">
        <v>0.83478960046982542</v>
      </c>
    </row>
    <row r="89" spans="1:15" x14ac:dyDescent="0.25">
      <c r="A89" s="31">
        <v>81</v>
      </c>
      <c r="B89" s="35" t="s">
        <v>125</v>
      </c>
      <c r="C89" s="30" t="s">
        <v>137</v>
      </c>
      <c r="D89" s="30" t="s">
        <v>136</v>
      </c>
      <c r="E89" s="30" t="s">
        <v>128</v>
      </c>
      <c r="F89" s="92">
        <v>13</v>
      </c>
      <c r="G89" s="92">
        <v>9</v>
      </c>
      <c r="H89" s="92">
        <v>26</v>
      </c>
      <c r="I89" s="92">
        <v>0</v>
      </c>
      <c r="J89" s="92">
        <v>1</v>
      </c>
      <c r="K89" s="92">
        <v>0</v>
      </c>
      <c r="L89" s="92">
        <v>0</v>
      </c>
      <c r="M89" s="92">
        <v>0</v>
      </c>
      <c r="N89" s="92">
        <v>49</v>
      </c>
      <c r="O89" s="47">
        <v>0.83478960046982542</v>
      </c>
    </row>
    <row r="90" spans="1:15" x14ac:dyDescent="0.25">
      <c r="A90" s="31">
        <v>82</v>
      </c>
      <c r="B90" s="35" t="s">
        <v>125</v>
      </c>
      <c r="C90" s="30" t="s">
        <v>137</v>
      </c>
      <c r="D90" s="30" t="s">
        <v>136</v>
      </c>
      <c r="E90" s="30" t="s">
        <v>128</v>
      </c>
      <c r="F90" s="92">
        <v>17</v>
      </c>
      <c r="G90" s="92">
        <v>5</v>
      </c>
      <c r="H90" s="92">
        <v>21</v>
      </c>
      <c r="I90" s="92">
        <v>0</v>
      </c>
      <c r="J90" s="92">
        <v>1</v>
      </c>
      <c r="K90" s="92">
        <v>0</v>
      </c>
      <c r="L90" s="92">
        <v>0</v>
      </c>
      <c r="M90" s="92">
        <v>0</v>
      </c>
      <c r="N90" s="92">
        <v>44</v>
      </c>
      <c r="O90" s="47">
        <v>0.83478960046982542</v>
      </c>
    </row>
    <row r="91" spans="1:15" x14ac:dyDescent="0.25">
      <c r="A91" s="31">
        <v>83</v>
      </c>
      <c r="B91" s="35" t="s">
        <v>125</v>
      </c>
      <c r="C91" s="30" t="s">
        <v>137</v>
      </c>
      <c r="D91" s="30" t="s">
        <v>136</v>
      </c>
      <c r="E91" s="30" t="s">
        <v>128</v>
      </c>
      <c r="F91" s="92">
        <v>13</v>
      </c>
      <c r="G91" s="92">
        <v>6</v>
      </c>
      <c r="H91" s="92">
        <v>42</v>
      </c>
      <c r="I91" s="92">
        <v>0</v>
      </c>
      <c r="J91" s="92">
        <v>3</v>
      </c>
      <c r="K91" s="92">
        <v>0</v>
      </c>
      <c r="L91" s="92">
        <v>0</v>
      </c>
      <c r="M91" s="92">
        <v>0</v>
      </c>
      <c r="N91" s="92">
        <v>64</v>
      </c>
      <c r="O91" s="47">
        <v>0.83478960046982542</v>
      </c>
    </row>
    <row r="92" spans="1:15" x14ac:dyDescent="0.25">
      <c r="A92" s="31">
        <v>84</v>
      </c>
      <c r="B92" s="35" t="s">
        <v>125</v>
      </c>
      <c r="C92" s="30" t="s">
        <v>137</v>
      </c>
      <c r="D92" s="30" t="s">
        <v>136</v>
      </c>
      <c r="E92" s="30" t="s">
        <v>128</v>
      </c>
      <c r="F92" s="92">
        <v>23</v>
      </c>
      <c r="G92" s="92">
        <v>9</v>
      </c>
      <c r="H92" s="92">
        <v>29</v>
      </c>
      <c r="I92" s="92">
        <v>0</v>
      </c>
      <c r="J92" s="92">
        <v>0</v>
      </c>
      <c r="K92" s="92">
        <v>0</v>
      </c>
      <c r="L92" s="92">
        <v>0</v>
      </c>
      <c r="M92" s="92">
        <v>0</v>
      </c>
      <c r="N92" s="92">
        <v>61</v>
      </c>
      <c r="O92" s="47">
        <v>0.83478960046982542</v>
      </c>
    </row>
    <row r="93" spans="1:15" x14ac:dyDescent="0.25">
      <c r="A93" s="29">
        <v>85</v>
      </c>
      <c r="B93" s="35" t="s">
        <v>138</v>
      </c>
      <c r="C93" s="30" t="s">
        <v>139</v>
      </c>
      <c r="D93" s="30" t="s">
        <v>140</v>
      </c>
      <c r="E93" s="30" t="s">
        <v>141</v>
      </c>
      <c r="F93" s="92">
        <v>8</v>
      </c>
      <c r="G93" s="92">
        <v>27</v>
      </c>
      <c r="H93" s="92">
        <v>26</v>
      </c>
      <c r="I93" s="92">
        <v>0</v>
      </c>
      <c r="J93" s="92">
        <v>3</v>
      </c>
      <c r="K93" s="92">
        <v>0</v>
      </c>
      <c r="L93" s="92">
        <v>0</v>
      </c>
      <c r="M93" s="92">
        <v>0</v>
      </c>
      <c r="N93" s="92">
        <v>64</v>
      </c>
      <c r="O93" s="47">
        <v>0.9325538460714593</v>
      </c>
    </row>
    <row r="94" spans="1:15" x14ac:dyDescent="0.25">
      <c r="A94" s="29">
        <v>86</v>
      </c>
      <c r="B94" s="35" t="s">
        <v>138</v>
      </c>
      <c r="C94" s="30" t="s">
        <v>139</v>
      </c>
      <c r="D94" s="30" t="s">
        <v>142</v>
      </c>
      <c r="E94" s="30" t="s">
        <v>141</v>
      </c>
      <c r="F94" s="92">
        <v>6</v>
      </c>
      <c r="G94" s="92">
        <v>16</v>
      </c>
      <c r="H94" s="92">
        <v>18</v>
      </c>
      <c r="I94" s="92">
        <v>0</v>
      </c>
      <c r="J94" s="92">
        <v>0</v>
      </c>
      <c r="K94" s="92">
        <v>0</v>
      </c>
      <c r="L94" s="92">
        <v>1</v>
      </c>
      <c r="M94" s="92">
        <v>0</v>
      </c>
      <c r="N94" s="92">
        <v>41</v>
      </c>
      <c r="O94" s="47">
        <v>0.62629628903793189</v>
      </c>
    </row>
    <row r="95" spans="1:15" x14ac:dyDescent="0.25">
      <c r="A95" s="29">
        <v>87</v>
      </c>
      <c r="B95" s="35" t="s">
        <v>138</v>
      </c>
      <c r="C95" s="30" t="s">
        <v>139</v>
      </c>
      <c r="D95" s="30" t="s">
        <v>142</v>
      </c>
      <c r="E95" s="30" t="s">
        <v>141</v>
      </c>
      <c r="F95" s="92">
        <v>5</v>
      </c>
      <c r="G95" s="92">
        <v>26</v>
      </c>
      <c r="H95" s="92">
        <v>15</v>
      </c>
      <c r="I95" s="92">
        <v>1</v>
      </c>
      <c r="J95" s="92">
        <v>5</v>
      </c>
      <c r="K95" s="92">
        <v>1</v>
      </c>
      <c r="L95" s="92">
        <v>0</v>
      </c>
      <c r="M95" s="92">
        <v>0</v>
      </c>
      <c r="N95" s="92">
        <v>53</v>
      </c>
      <c r="O95" s="47">
        <v>0.62629628903793189</v>
      </c>
    </row>
    <row r="96" spans="1:15" x14ac:dyDescent="0.25">
      <c r="A96" s="29">
        <v>88</v>
      </c>
      <c r="B96" s="35" t="s">
        <v>138</v>
      </c>
      <c r="C96" s="30" t="s">
        <v>143</v>
      </c>
      <c r="D96" s="30" t="s">
        <v>144</v>
      </c>
      <c r="E96" s="30" t="s">
        <v>141</v>
      </c>
      <c r="F96" s="92">
        <v>29</v>
      </c>
      <c r="G96" s="92">
        <v>23</v>
      </c>
      <c r="H96" s="92">
        <v>18</v>
      </c>
      <c r="I96" s="92">
        <v>0</v>
      </c>
      <c r="J96" s="92">
        <v>0</v>
      </c>
      <c r="K96" s="92">
        <v>0</v>
      </c>
      <c r="L96" s="92">
        <v>0</v>
      </c>
      <c r="M96" s="92">
        <v>0</v>
      </c>
      <c r="N96" s="92">
        <v>70</v>
      </c>
      <c r="O96" s="47">
        <v>0.80446007809344289</v>
      </c>
    </row>
    <row r="97" spans="1:15" x14ac:dyDescent="0.25">
      <c r="A97" s="29">
        <v>89</v>
      </c>
      <c r="B97" s="35" t="s">
        <v>138</v>
      </c>
      <c r="C97" s="30" t="s">
        <v>143</v>
      </c>
      <c r="D97" s="30" t="s">
        <v>145</v>
      </c>
      <c r="E97" s="30" t="s">
        <v>141</v>
      </c>
      <c r="F97" s="92">
        <v>17</v>
      </c>
      <c r="G97" s="92">
        <v>4</v>
      </c>
      <c r="H97" s="92">
        <v>4</v>
      </c>
      <c r="I97" s="92">
        <v>0</v>
      </c>
      <c r="J97" s="92">
        <v>0</v>
      </c>
      <c r="K97" s="92">
        <v>0</v>
      </c>
      <c r="L97" s="92">
        <v>0</v>
      </c>
      <c r="M97" s="92">
        <v>0</v>
      </c>
      <c r="N97" s="92">
        <v>25</v>
      </c>
      <c r="O97" s="47">
        <v>0.19478279496187129</v>
      </c>
    </row>
    <row r="98" spans="1:15" x14ac:dyDescent="0.25">
      <c r="A98" s="31">
        <v>90</v>
      </c>
      <c r="B98" s="35" t="s">
        <v>146</v>
      </c>
      <c r="C98" s="30" t="s">
        <v>147</v>
      </c>
      <c r="D98" s="30" t="s">
        <v>148</v>
      </c>
      <c r="E98" s="30" t="s">
        <v>141</v>
      </c>
      <c r="F98" s="92">
        <v>12</v>
      </c>
      <c r="G98" s="92">
        <v>42</v>
      </c>
      <c r="H98" s="92">
        <v>4</v>
      </c>
      <c r="I98" s="92">
        <v>0</v>
      </c>
      <c r="J98" s="92">
        <v>0</v>
      </c>
      <c r="K98" s="92">
        <v>2</v>
      </c>
      <c r="L98" s="92">
        <v>0</v>
      </c>
      <c r="M98" s="92">
        <v>0</v>
      </c>
      <c r="N98" s="92">
        <v>60</v>
      </c>
      <c r="O98" s="47">
        <v>0.23827596178562249</v>
      </c>
    </row>
    <row r="99" spans="1:15" x14ac:dyDescent="0.25">
      <c r="A99" s="31">
        <v>91</v>
      </c>
      <c r="B99" s="35" t="s">
        <v>146</v>
      </c>
      <c r="C99" s="30" t="s">
        <v>147</v>
      </c>
      <c r="D99" s="30" t="s">
        <v>149</v>
      </c>
      <c r="E99" s="30" t="s">
        <v>141</v>
      </c>
      <c r="F99" s="92">
        <v>21</v>
      </c>
      <c r="G99" s="92">
        <v>11</v>
      </c>
      <c r="H99" s="92">
        <v>0</v>
      </c>
      <c r="I99" s="92">
        <v>0</v>
      </c>
      <c r="J99" s="92">
        <v>0</v>
      </c>
      <c r="K99" s="92">
        <v>0</v>
      </c>
      <c r="L99" s="92">
        <v>0</v>
      </c>
      <c r="M99" s="92">
        <v>0</v>
      </c>
      <c r="N99" s="92">
        <v>32</v>
      </c>
      <c r="O99" s="47">
        <v>0.35507280331591123</v>
      </c>
    </row>
    <row r="100" spans="1:15" x14ac:dyDescent="0.25">
      <c r="A100" s="31">
        <v>92</v>
      </c>
      <c r="B100" s="35" t="s">
        <v>146</v>
      </c>
      <c r="C100" s="30" t="s">
        <v>147</v>
      </c>
      <c r="D100" s="30" t="s">
        <v>150</v>
      </c>
      <c r="E100" s="30" t="s">
        <v>141</v>
      </c>
      <c r="F100" s="92">
        <v>18</v>
      </c>
      <c r="G100" s="92">
        <v>25</v>
      </c>
      <c r="H100" s="92">
        <v>0</v>
      </c>
      <c r="I100" s="92">
        <v>0</v>
      </c>
      <c r="J100" s="92">
        <v>0</v>
      </c>
      <c r="K100" s="92">
        <v>0</v>
      </c>
      <c r="L100" s="92">
        <v>0</v>
      </c>
      <c r="M100" s="92">
        <v>0</v>
      </c>
      <c r="N100" s="92">
        <v>43</v>
      </c>
      <c r="O100" s="47">
        <v>0.46459819907423089</v>
      </c>
    </row>
    <row r="101" spans="1:15" x14ac:dyDescent="0.25">
      <c r="A101" s="31">
        <v>93</v>
      </c>
      <c r="B101" s="30" t="s">
        <v>151</v>
      </c>
      <c r="C101" s="30" t="s">
        <v>152</v>
      </c>
      <c r="D101" s="30" t="s">
        <v>153</v>
      </c>
      <c r="E101" s="30" t="s">
        <v>154</v>
      </c>
      <c r="F101" s="92">
        <v>2</v>
      </c>
      <c r="G101" s="92">
        <v>2</v>
      </c>
      <c r="H101" s="92">
        <v>3</v>
      </c>
      <c r="I101" s="92">
        <v>0</v>
      </c>
      <c r="J101" s="92">
        <v>0</v>
      </c>
      <c r="K101" s="92">
        <v>0</v>
      </c>
      <c r="L101" s="92">
        <v>0</v>
      </c>
      <c r="M101" s="92">
        <v>0</v>
      </c>
      <c r="N101" s="92">
        <v>7</v>
      </c>
      <c r="O101" s="47">
        <v>8.7580908723698538</v>
      </c>
    </row>
    <row r="102" spans="1:15" x14ac:dyDescent="0.25">
      <c r="A102" s="31">
        <v>94</v>
      </c>
      <c r="B102" s="30" t="s">
        <v>151</v>
      </c>
      <c r="C102" s="30" t="s">
        <v>155</v>
      </c>
      <c r="D102" s="30" t="s">
        <v>156</v>
      </c>
      <c r="E102" s="30" t="s">
        <v>154</v>
      </c>
      <c r="F102" s="92">
        <v>0</v>
      </c>
      <c r="G102" s="92">
        <v>2</v>
      </c>
      <c r="H102" s="92">
        <v>2</v>
      </c>
      <c r="I102" s="92">
        <v>0</v>
      </c>
      <c r="J102" s="92">
        <v>0</v>
      </c>
      <c r="K102" s="92">
        <v>0</v>
      </c>
      <c r="L102" s="92">
        <v>0</v>
      </c>
      <c r="M102" s="92">
        <v>0</v>
      </c>
      <c r="N102" s="92">
        <v>4</v>
      </c>
      <c r="O102" s="47">
        <v>4.1774844853544195</v>
      </c>
    </row>
    <row r="103" spans="1:15" x14ac:dyDescent="0.25">
      <c r="A103" s="31">
        <v>95</v>
      </c>
      <c r="B103" s="30" t="s">
        <v>151</v>
      </c>
      <c r="C103" s="30" t="s">
        <v>152</v>
      </c>
      <c r="D103" s="30" t="s">
        <v>156</v>
      </c>
      <c r="E103" s="30" t="s">
        <v>154</v>
      </c>
      <c r="F103" s="92">
        <v>3</v>
      </c>
      <c r="G103" s="92">
        <v>10</v>
      </c>
      <c r="H103" s="92">
        <v>4</v>
      </c>
      <c r="I103" s="92">
        <v>0</v>
      </c>
      <c r="J103" s="92">
        <v>3</v>
      </c>
      <c r="K103" s="92">
        <v>0</v>
      </c>
      <c r="L103" s="92">
        <v>0</v>
      </c>
      <c r="M103" s="92">
        <v>0</v>
      </c>
      <c r="N103" s="92">
        <v>20</v>
      </c>
      <c r="O103" s="47">
        <v>4.1774844853544195</v>
      </c>
    </row>
    <row r="104" spans="1:15" x14ac:dyDescent="0.25">
      <c r="A104" s="31">
        <v>96</v>
      </c>
      <c r="B104" s="30" t="s">
        <v>151</v>
      </c>
      <c r="C104" s="30" t="s">
        <v>155</v>
      </c>
      <c r="D104" s="30" t="s">
        <v>156</v>
      </c>
      <c r="E104" s="30" t="s">
        <v>154</v>
      </c>
      <c r="F104" s="92">
        <v>1</v>
      </c>
      <c r="G104" s="92">
        <v>11</v>
      </c>
      <c r="H104" s="92">
        <v>4</v>
      </c>
      <c r="I104" s="92">
        <v>0</v>
      </c>
      <c r="J104" s="92">
        <v>1</v>
      </c>
      <c r="K104" s="92">
        <v>1</v>
      </c>
      <c r="L104" s="92">
        <v>0</v>
      </c>
      <c r="M104" s="92">
        <v>0</v>
      </c>
      <c r="N104" s="92">
        <v>18</v>
      </c>
      <c r="O104" s="47">
        <v>4.1774844853544195</v>
      </c>
    </row>
    <row r="105" spans="1:15" x14ac:dyDescent="0.25">
      <c r="A105" s="31">
        <v>97</v>
      </c>
      <c r="B105" s="30" t="s">
        <v>151</v>
      </c>
      <c r="C105" s="30" t="s">
        <v>152</v>
      </c>
      <c r="D105" s="30" t="s">
        <v>156</v>
      </c>
      <c r="E105" s="30" t="s">
        <v>154</v>
      </c>
      <c r="F105" s="92">
        <v>5</v>
      </c>
      <c r="G105" s="92">
        <v>9</v>
      </c>
      <c r="H105" s="92">
        <v>3</v>
      </c>
      <c r="I105" s="92">
        <v>0</v>
      </c>
      <c r="J105" s="92">
        <v>3</v>
      </c>
      <c r="K105" s="92">
        <v>0</v>
      </c>
      <c r="L105" s="92">
        <v>0</v>
      </c>
      <c r="M105" s="92">
        <v>0</v>
      </c>
      <c r="N105" s="92">
        <v>20</v>
      </c>
      <c r="O105" s="47">
        <v>4.1774844853544195</v>
      </c>
    </row>
    <row r="106" spans="1:15" x14ac:dyDescent="0.25">
      <c r="A106" s="31">
        <v>98</v>
      </c>
      <c r="B106" s="30" t="s">
        <v>151</v>
      </c>
      <c r="C106" s="30" t="s">
        <v>155</v>
      </c>
      <c r="D106" s="30" t="s">
        <v>156</v>
      </c>
      <c r="E106" s="30" t="s">
        <v>154</v>
      </c>
      <c r="F106" s="92">
        <v>3</v>
      </c>
      <c r="G106" s="92">
        <v>5</v>
      </c>
      <c r="H106" s="92">
        <v>4</v>
      </c>
      <c r="I106" s="92">
        <v>0</v>
      </c>
      <c r="J106" s="92">
        <v>1</v>
      </c>
      <c r="K106" s="92">
        <v>1</v>
      </c>
      <c r="L106" s="92">
        <v>0</v>
      </c>
      <c r="M106" s="92">
        <v>0</v>
      </c>
      <c r="N106" s="92">
        <v>14</v>
      </c>
      <c r="O106" s="47">
        <v>4.1774844853544195</v>
      </c>
    </row>
    <row r="107" spans="1:15" x14ac:dyDescent="0.25">
      <c r="A107" s="31">
        <v>99</v>
      </c>
      <c r="B107" s="30" t="s">
        <v>151</v>
      </c>
      <c r="C107" s="30" t="s">
        <v>157</v>
      </c>
      <c r="D107" s="30" t="s">
        <v>156</v>
      </c>
      <c r="E107" s="30" t="s">
        <v>154</v>
      </c>
      <c r="F107" s="92">
        <v>4</v>
      </c>
      <c r="G107" s="92">
        <v>11</v>
      </c>
      <c r="H107" s="92">
        <v>11</v>
      </c>
      <c r="I107" s="92">
        <v>0</v>
      </c>
      <c r="J107" s="92">
        <v>2</v>
      </c>
      <c r="K107" s="92">
        <v>1</v>
      </c>
      <c r="L107" s="92">
        <v>0</v>
      </c>
      <c r="M107" s="92">
        <v>0</v>
      </c>
      <c r="N107" s="92">
        <v>29</v>
      </c>
      <c r="O107" s="47">
        <v>4.1774844853544195</v>
      </c>
    </row>
    <row r="108" spans="1:15" x14ac:dyDescent="0.25">
      <c r="A108" s="31">
        <v>100</v>
      </c>
      <c r="B108" s="30" t="s">
        <v>151</v>
      </c>
      <c r="C108" s="30" t="s">
        <v>158</v>
      </c>
      <c r="D108" s="30" t="s">
        <v>159</v>
      </c>
      <c r="E108" s="30" t="s">
        <v>154</v>
      </c>
      <c r="F108" s="92">
        <v>15</v>
      </c>
      <c r="G108" s="92">
        <v>30</v>
      </c>
      <c r="H108" s="92">
        <v>1</v>
      </c>
      <c r="I108" s="92">
        <v>5</v>
      </c>
      <c r="J108" s="92">
        <v>0</v>
      </c>
      <c r="K108" s="92">
        <v>0</v>
      </c>
      <c r="L108" s="92">
        <v>0</v>
      </c>
      <c r="M108" s="92">
        <v>0</v>
      </c>
      <c r="N108" s="92">
        <v>51</v>
      </c>
      <c r="O108" s="47">
        <v>0.94380049595024373</v>
      </c>
    </row>
    <row r="109" spans="1:15" x14ac:dyDescent="0.25">
      <c r="A109" s="31">
        <v>101</v>
      </c>
      <c r="B109" s="30" t="s">
        <v>151</v>
      </c>
      <c r="C109" s="30" t="s">
        <v>158</v>
      </c>
      <c r="D109" s="30" t="s">
        <v>160</v>
      </c>
      <c r="E109" s="30" t="s">
        <v>154</v>
      </c>
      <c r="F109" s="92">
        <v>7</v>
      </c>
      <c r="G109" s="92">
        <v>31</v>
      </c>
      <c r="H109" s="92">
        <v>0</v>
      </c>
      <c r="I109" s="92">
        <v>0</v>
      </c>
      <c r="J109" s="92">
        <v>0</v>
      </c>
      <c r="K109" s="92">
        <v>0</v>
      </c>
      <c r="L109" s="92">
        <v>0</v>
      </c>
      <c r="M109" s="92">
        <v>0</v>
      </c>
      <c r="N109" s="92">
        <v>38</v>
      </c>
      <c r="O109" s="47">
        <v>0.74828529483817474</v>
      </c>
    </row>
    <row r="110" spans="1:15" x14ac:dyDescent="0.25">
      <c r="A110" s="31">
        <v>102</v>
      </c>
      <c r="B110" s="30" t="s">
        <v>151</v>
      </c>
      <c r="C110" s="30" t="s">
        <v>158</v>
      </c>
      <c r="D110" s="30" t="s">
        <v>160</v>
      </c>
      <c r="E110" s="30" t="s">
        <v>154</v>
      </c>
      <c r="F110" s="92">
        <v>10</v>
      </c>
      <c r="G110" s="92">
        <v>22</v>
      </c>
      <c r="H110" s="92">
        <v>0</v>
      </c>
      <c r="I110" s="92">
        <v>0</v>
      </c>
      <c r="J110" s="92">
        <v>0</v>
      </c>
      <c r="K110" s="92">
        <v>0</v>
      </c>
      <c r="L110" s="92">
        <v>1</v>
      </c>
      <c r="M110" s="92">
        <v>0</v>
      </c>
      <c r="N110" s="92">
        <v>33</v>
      </c>
      <c r="O110" s="47">
        <v>0.74828529483817474</v>
      </c>
    </row>
    <row r="111" spans="1:15" x14ac:dyDescent="0.25">
      <c r="A111" s="29">
        <v>103</v>
      </c>
      <c r="B111" s="35" t="s">
        <v>161</v>
      </c>
      <c r="C111" s="30" t="s">
        <v>162</v>
      </c>
      <c r="D111" s="30" t="s">
        <v>163</v>
      </c>
      <c r="E111" s="30" t="s">
        <v>164</v>
      </c>
      <c r="F111" s="92">
        <v>16</v>
      </c>
      <c r="G111" s="92">
        <v>14</v>
      </c>
      <c r="H111" s="92">
        <v>1</v>
      </c>
      <c r="I111" s="92">
        <v>0</v>
      </c>
      <c r="J111" s="92">
        <v>0</v>
      </c>
      <c r="K111" s="92">
        <v>0</v>
      </c>
      <c r="L111" s="92">
        <v>0</v>
      </c>
      <c r="M111" s="92">
        <v>0</v>
      </c>
      <c r="N111" s="92">
        <v>31</v>
      </c>
      <c r="O111" s="47">
        <v>0.83173381223379717</v>
      </c>
    </row>
    <row r="112" spans="1:15" x14ac:dyDescent="0.25">
      <c r="A112" s="29">
        <v>104</v>
      </c>
      <c r="B112" s="35" t="s">
        <v>161</v>
      </c>
      <c r="C112" s="30" t="s">
        <v>162</v>
      </c>
      <c r="D112" s="30" t="s">
        <v>165</v>
      </c>
      <c r="E112" s="30" t="s">
        <v>164</v>
      </c>
      <c r="F112" s="92">
        <v>6</v>
      </c>
      <c r="G112" s="92">
        <v>19</v>
      </c>
      <c r="H112" s="92">
        <v>3</v>
      </c>
      <c r="I112" s="92">
        <v>0</v>
      </c>
      <c r="J112" s="92">
        <v>0</v>
      </c>
      <c r="K112" s="92">
        <v>0</v>
      </c>
      <c r="L112" s="92">
        <v>0</v>
      </c>
      <c r="M112" s="92">
        <v>0</v>
      </c>
      <c r="N112" s="92">
        <v>28</v>
      </c>
      <c r="O112" s="47">
        <v>0.5051185533684891</v>
      </c>
    </row>
    <row r="113" spans="1:15" x14ac:dyDescent="0.25">
      <c r="A113" s="29">
        <v>105</v>
      </c>
      <c r="B113" s="35" t="s">
        <v>161</v>
      </c>
      <c r="C113" s="30" t="s">
        <v>162</v>
      </c>
      <c r="D113" s="30" t="s">
        <v>165</v>
      </c>
      <c r="E113" s="30" t="s">
        <v>164</v>
      </c>
      <c r="F113" s="92">
        <v>8</v>
      </c>
      <c r="G113" s="92">
        <v>4</v>
      </c>
      <c r="H113" s="92">
        <v>4</v>
      </c>
      <c r="I113" s="92">
        <v>0</v>
      </c>
      <c r="J113" s="92">
        <v>0</v>
      </c>
      <c r="K113" s="92">
        <v>0</v>
      </c>
      <c r="L113" s="92">
        <v>0</v>
      </c>
      <c r="M113" s="92">
        <v>0</v>
      </c>
      <c r="N113" s="92">
        <v>16</v>
      </c>
      <c r="O113" s="47">
        <v>0.5051185533684891</v>
      </c>
    </row>
    <row r="114" spans="1:15" x14ac:dyDescent="0.25">
      <c r="A114" s="29">
        <v>106</v>
      </c>
      <c r="B114" s="35" t="s">
        <v>161</v>
      </c>
      <c r="C114" s="30" t="s">
        <v>166</v>
      </c>
      <c r="D114" s="30" t="s">
        <v>167</v>
      </c>
      <c r="E114" s="30" t="s">
        <v>164</v>
      </c>
      <c r="F114" s="92">
        <v>6</v>
      </c>
      <c r="G114" s="92">
        <v>11</v>
      </c>
      <c r="H114" s="92">
        <v>0</v>
      </c>
      <c r="I114" s="92">
        <v>0</v>
      </c>
      <c r="J114" s="92">
        <v>0</v>
      </c>
      <c r="K114" s="92">
        <v>0</v>
      </c>
      <c r="L114" s="92">
        <v>0</v>
      </c>
      <c r="M114" s="92">
        <v>0</v>
      </c>
      <c r="N114" s="92">
        <v>17</v>
      </c>
      <c r="O114" s="47">
        <v>2.9855596492731271</v>
      </c>
    </row>
    <row r="115" spans="1:15" x14ac:dyDescent="0.25">
      <c r="A115" s="29">
        <v>107</v>
      </c>
      <c r="B115" s="35" t="s">
        <v>161</v>
      </c>
      <c r="C115" s="30" t="s">
        <v>166</v>
      </c>
      <c r="D115" s="30" t="s">
        <v>167</v>
      </c>
      <c r="E115" s="30" t="s">
        <v>164</v>
      </c>
      <c r="F115" s="92">
        <v>10</v>
      </c>
      <c r="G115" s="92">
        <v>18</v>
      </c>
      <c r="H115" s="92">
        <v>0</v>
      </c>
      <c r="I115" s="92">
        <v>0</v>
      </c>
      <c r="J115" s="92">
        <v>0</v>
      </c>
      <c r="K115" s="92">
        <v>0</v>
      </c>
      <c r="L115" s="92">
        <v>0</v>
      </c>
      <c r="M115" s="92">
        <v>0</v>
      </c>
      <c r="N115" s="92">
        <v>28</v>
      </c>
      <c r="O115" s="47">
        <v>2.9855596492731271</v>
      </c>
    </row>
    <row r="116" spans="1:15" x14ac:dyDescent="0.25">
      <c r="A116" s="29">
        <v>108</v>
      </c>
      <c r="B116" s="35" t="s">
        <v>168</v>
      </c>
      <c r="C116" s="30" t="s">
        <v>169</v>
      </c>
      <c r="D116" s="30" t="s">
        <v>170</v>
      </c>
      <c r="E116" s="30" t="s">
        <v>164</v>
      </c>
      <c r="F116" s="92">
        <v>13</v>
      </c>
      <c r="G116" s="92">
        <v>36</v>
      </c>
      <c r="H116" s="92">
        <v>41</v>
      </c>
      <c r="I116" s="92">
        <v>0</v>
      </c>
      <c r="J116" s="92">
        <v>2</v>
      </c>
      <c r="K116" s="92">
        <v>0</v>
      </c>
      <c r="L116" s="92">
        <v>0</v>
      </c>
      <c r="M116" s="92">
        <v>0</v>
      </c>
      <c r="N116" s="92">
        <v>92</v>
      </c>
      <c r="O116" s="47">
        <v>0.17846946444736678</v>
      </c>
    </row>
    <row r="117" spans="1:15" x14ac:dyDescent="0.25">
      <c r="A117" s="29">
        <v>109</v>
      </c>
      <c r="B117" s="35" t="s">
        <v>168</v>
      </c>
      <c r="C117" s="30" t="s">
        <v>166</v>
      </c>
      <c r="D117" s="30" t="s">
        <v>171</v>
      </c>
      <c r="E117" s="30" t="s">
        <v>164</v>
      </c>
      <c r="F117" s="92">
        <v>13</v>
      </c>
      <c r="G117" s="92">
        <v>22</v>
      </c>
      <c r="H117" s="92">
        <v>26</v>
      </c>
      <c r="I117" s="92">
        <v>0</v>
      </c>
      <c r="J117" s="92">
        <v>0</v>
      </c>
      <c r="K117" s="92">
        <v>0</v>
      </c>
      <c r="L117" s="92">
        <v>0</v>
      </c>
      <c r="M117" s="92">
        <v>0</v>
      </c>
      <c r="N117" s="92">
        <v>61</v>
      </c>
      <c r="O117" s="47">
        <v>0.37765264470854615</v>
      </c>
    </row>
    <row r="118" spans="1:15" x14ac:dyDescent="0.25">
      <c r="A118" s="29">
        <v>110</v>
      </c>
      <c r="B118" s="35" t="s">
        <v>168</v>
      </c>
      <c r="C118" s="30" t="s">
        <v>169</v>
      </c>
      <c r="D118" s="30" t="s">
        <v>172</v>
      </c>
      <c r="E118" s="30" t="s">
        <v>164</v>
      </c>
      <c r="F118" s="92">
        <v>14</v>
      </c>
      <c r="G118" s="92">
        <v>52</v>
      </c>
      <c r="H118" s="92">
        <v>7</v>
      </c>
      <c r="I118" s="92">
        <v>0</v>
      </c>
      <c r="J118" s="92">
        <v>2</v>
      </c>
      <c r="K118" s="92">
        <v>1</v>
      </c>
      <c r="L118" s="92">
        <v>0</v>
      </c>
      <c r="M118" s="92">
        <v>0</v>
      </c>
      <c r="N118" s="92">
        <v>76</v>
      </c>
      <c r="O118" s="47">
        <v>0.52884867918624023</v>
      </c>
    </row>
    <row r="119" spans="1:15" ht="13.8" thickBot="1" x14ac:dyDescent="0.3">
      <c r="A119" s="33">
        <v>111</v>
      </c>
      <c r="B119" s="36" t="s">
        <v>168</v>
      </c>
      <c r="C119" s="34" t="s">
        <v>169</v>
      </c>
      <c r="D119" s="34" t="s">
        <v>172</v>
      </c>
      <c r="E119" s="34" t="s">
        <v>164</v>
      </c>
      <c r="F119" s="93">
        <v>13</v>
      </c>
      <c r="G119" s="93">
        <v>39</v>
      </c>
      <c r="H119" s="93">
        <v>6</v>
      </c>
      <c r="I119" s="93">
        <v>0</v>
      </c>
      <c r="J119" s="93">
        <v>1</v>
      </c>
      <c r="K119" s="93">
        <v>2</v>
      </c>
      <c r="L119" s="93">
        <v>1</v>
      </c>
      <c r="M119" s="93">
        <v>0</v>
      </c>
      <c r="N119" s="93">
        <v>62</v>
      </c>
      <c r="O119" s="94">
        <v>0.52884867918624023</v>
      </c>
    </row>
  </sheetData>
  <mergeCells count="4">
    <mergeCell ref="F2:N2"/>
    <mergeCell ref="F3:M3"/>
    <mergeCell ref="O3:O7"/>
    <mergeCell ref="N3:N4"/>
  </mergeCells>
  <hyperlinks>
    <hyperlink ref="D1" location="Contents!A1" display="Back to contents"/>
  </hyperlink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2</vt:i4>
      </vt:variant>
    </vt:vector>
  </HeadingPairs>
  <TitlesOfParts>
    <vt:vector size="9" baseType="lpstr">
      <vt:lpstr>Contents</vt:lpstr>
      <vt:lpstr>Overview</vt:lpstr>
      <vt:lpstr>Table 1</vt:lpstr>
      <vt:lpstr>Table 2</vt:lpstr>
      <vt:lpstr>Table 3</vt:lpstr>
      <vt:lpstr>Table 4</vt:lpstr>
      <vt:lpstr>Raw data</vt:lpstr>
      <vt:lpstr>'Table 1'!_ftn1</vt:lpstr>
      <vt:lpstr>Contents!_Ref217379980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Ministry of Transport</dc:creator>
  <cp:lastModifiedBy>Wayne Jones</cp:lastModifiedBy>
  <dcterms:created xsi:type="dcterms:W3CDTF">2015-09-08T00:49:46Z</dcterms:created>
  <dcterms:modified xsi:type="dcterms:W3CDTF">2016-12-01T19:56:54Z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_AdHocReviewCycleID">
    <vt:i4>575764712</vt:i4>
  </property>
  <property fmtid="{D5CDD505-2E9C-101B-9397-08002B2CF9AE}" pid="4" name="_EmailSubject">
    <vt:lpwstr>child restraints</vt:lpwstr>
  </property>
  <property fmtid="{D5CDD505-2E9C-101B-9397-08002B2CF9AE}" pid="5" name="_AuthorEmail">
    <vt:lpwstr>w.jones@transport.govt.nz</vt:lpwstr>
  </property>
  <property fmtid="{D5CDD505-2E9C-101B-9397-08002B2CF9AE}" pid="6" name="_AuthorEmailDisplayName">
    <vt:lpwstr>Wayne Jones</vt:lpwstr>
  </property>
  <property fmtid="{D5CDD505-2E9C-101B-9397-08002B2CF9AE}" pid="7" name="_ReviewingToolsShownOnce">
    <vt:lpwstr/>
  </property>
</Properties>
</file>